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3ed59997e2ea9c52/ドキュメント/片岡農産組合/電子化(耕作台帳)/"/>
    </mc:Choice>
  </mc:AlternateContent>
  <xr:revisionPtr revIDLastSave="146" documentId="13_ncr:1_{6ADBAD88-C9FB-44E5-80B5-70CC7DAFC9E0}" xr6:coauthVersionLast="47" xr6:coauthVersionMax="47" xr10:uidLastSave="{C009A027-DBA7-4797-B602-A2A1CF2281F5}"/>
  <bookViews>
    <workbookView xWindow="21345" yWindow="195" windowWidth="26085" windowHeight="14865" tabRatio="793" activeTab="2" xr2:uid="{C5C13087-844F-4C92-8F06-A97FBC09B392}"/>
  </bookViews>
  <sheets>
    <sheet name="EB" sheetId="1" r:id="rId1"/>
    <sheet name="耕作記録" sheetId="55" r:id="rId2"/>
    <sheet name="まとめ" sheetId="3" r:id="rId3"/>
    <sheet name="dd" sheetId="14" r:id="rId4"/>
    <sheet name="T1大設" sheetId="54" r:id="rId5"/>
    <sheet name="44ミヤ" sheetId="52" r:id="rId6"/>
    <sheet name="43宮幸" sheetId="53" r:id="rId7"/>
    <sheet name="42宮英" sheetId="48" r:id="rId8"/>
    <sheet name="41宮忠" sheetId="49" r:id="rId9"/>
    <sheet name="40宮隆" sheetId="50" r:id="rId10"/>
    <sheet name="39宮茂" sheetId="51" r:id="rId11"/>
    <sheet name="38宮悟" sheetId="44" r:id="rId12"/>
    <sheet name="37宮浩" sheetId="45" r:id="rId13"/>
    <sheet name="36宮源" sheetId="46" r:id="rId14"/>
    <sheet name="35宮キ" sheetId="47" r:id="rId15"/>
    <sheet name="34原ト" sheetId="40" r:id="rId16"/>
    <sheet name="33沼邦" sheetId="41" r:id="rId17"/>
    <sheet name="32沼尚" sheetId="42" r:id="rId18"/>
    <sheet name="31沼洋" sheetId="43" r:id="rId19"/>
    <sheet name="30坪孝" sheetId="37" r:id="rId20"/>
    <sheet name="29坪興" sheetId="38" r:id="rId21"/>
    <sheet name="28芹幸" sheetId="39" r:id="rId22"/>
    <sheet name="27芹修" sheetId="34" r:id="rId23"/>
    <sheet name="26芹智" sheetId="35" r:id="rId24"/>
    <sheet name="25鈴キ" sheetId="36" r:id="rId25"/>
    <sheet name="24渋精" sheetId="30" r:id="rId26"/>
    <sheet name="23渋洋" sheetId="31" r:id="rId27"/>
    <sheet name="22渋道" sheetId="32" r:id="rId28"/>
    <sheet name="21渋孝" sheetId="33" r:id="rId29"/>
    <sheet name="20渋真" sheetId="29" r:id="rId30"/>
    <sheet name="19渋和" sheetId="28" r:id="rId31"/>
    <sheet name="18渋悦" sheetId="27" r:id="rId32"/>
    <sheet name="17渋誉" sheetId="26" r:id="rId33"/>
    <sheet name="16渋彰" sheetId="25" r:id="rId34"/>
    <sheet name="15重田" sheetId="24" r:id="rId35"/>
    <sheet name="14小菊" sheetId="23" r:id="rId36"/>
    <sheet name="13小美" sheetId="22" r:id="rId37"/>
    <sheet name="12小栄" sheetId="21" r:id="rId38"/>
    <sheet name="11久保田" sheetId="2" r:id="rId39"/>
    <sheet name="10柏木" sheetId="20" r:id="rId40"/>
    <sheet name="09小博" sheetId="19" r:id="rId41"/>
    <sheet name="08小ト" sheetId="18" r:id="rId42"/>
    <sheet name="07小誠" sheetId="17" r:id="rId43"/>
    <sheet name="06小静" sheetId="16" r:id="rId44"/>
    <sheet name="05大実" sheetId="15" r:id="rId45"/>
    <sheet name="04大孝" sheetId="13" r:id="rId46"/>
    <sheet name="03大貴" sheetId="11" r:id="rId47"/>
    <sheet name="02大栄" sheetId="8" r:id="rId48"/>
    <sheet name="01大貝" sheetId="7" r:id="rId49"/>
  </sheets>
  <definedNames>
    <definedName name="_xlnm._FilterDatabase" localSheetId="2" hidden="1">まとめ!$B$7:$AC$115</definedName>
    <definedName name="_xlnm.Print_Area" localSheetId="0">EB!$F$1:$L$49</definedName>
    <definedName name="_xlnm.Print_Area" localSheetId="2">まとめ!$B$2:$AB$108</definedName>
    <definedName name="_xlnm.Print_Area" localSheetId="1">耕作記録!$P$1:$AD$55</definedName>
    <definedName name="_xlnm.Print_Titles" localSheetId="2">まとめ!$B:$E,まとめ!$2:$7</definedName>
    <definedName name="_xlnm.Print_Titles" localSheetId="1">耕作記録!$P:$R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55" l="1"/>
  <c r="M5" i="55"/>
  <c r="L5" i="55"/>
  <c r="K5" i="55"/>
  <c r="AB10" i="3"/>
  <c r="AA10" i="3"/>
  <c r="Z10" i="3"/>
  <c r="Y10" i="3"/>
  <c r="X10" i="3"/>
  <c r="W10" i="3"/>
  <c r="V10" i="3"/>
  <c r="U10" i="3"/>
  <c r="L9" i="3" s="1"/>
  <c r="T10" i="3"/>
  <c r="S10" i="3"/>
  <c r="R10" i="3"/>
  <c r="Q10" i="3"/>
  <c r="O10" i="3"/>
  <c r="J29" i="7"/>
  <c r="J28" i="7"/>
  <c r="Q50" i="55"/>
  <c r="R38" i="55"/>
  <c r="R39" i="55"/>
  <c r="R40" i="55"/>
  <c r="R41" i="55"/>
  <c r="R42" i="55"/>
  <c r="R43" i="55"/>
  <c r="R44" i="55"/>
  <c r="R45" i="55"/>
  <c r="R46" i="55"/>
  <c r="R30" i="55"/>
  <c r="R31" i="55"/>
  <c r="R32" i="55"/>
  <c r="R33" i="55"/>
  <c r="R34" i="55"/>
  <c r="R48" i="55"/>
  <c r="R35" i="55"/>
  <c r="R36" i="55"/>
  <c r="R37" i="55"/>
  <c r="R29" i="55"/>
  <c r="R27" i="55"/>
  <c r="R28" i="55"/>
  <c r="R25" i="55"/>
  <c r="R26" i="55"/>
  <c r="R24" i="55"/>
  <c r="R6" i="55"/>
  <c r="R7" i="55"/>
  <c r="R8" i="55"/>
  <c r="R9" i="55"/>
  <c r="R10" i="55"/>
  <c r="R11" i="55"/>
  <c r="R12" i="55"/>
  <c r="R13" i="55"/>
  <c r="R14" i="55"/>
  <c r="R15" i="55"/>
  <c r="R16" i="55"/>
  <c r="R17" i="55"/>
  <c r="R18" i="55"/>
  <c r="R47" i="55"/>
  <c r="R19" i="55"/>
  <c r="R20" i="55"/>
  <c r="R21" i="55"/>
  <c r="R22" i="55"/>
  <c r="R23" i="55"/>
  <c r="V1" i="55" l="1"/>
  <c r="Q72" i="3"/>
  <c r="R72" i="3"/>
  <c r="Q73" i="3"/>
  <c r="R73" i="3"/>
  <c r="Q74" i="3"/>
  <c r="R74" i="3"/>
  <c r="Q75" i="3"/>
  <c r="R75" i="3"/>
  <c r="J36" i="39"/>
  <c r="U36" i="39" s="1"/>
  <c r="J35" i="39"/>
  <c r="U35" i="39" s="1"/>
  <c r="J34" i="39"/>
  <c r="U34" i="39" s="1"/>
  <c r="J33" i="39"/>
  <c r="U33" i="39" s="1"/>
  <c r="J32" i="39"/>
  <c r="U32" i="39" s="1"/>
  <c r="J31" i="39"/>
  <c r="U31" i="39" s="1"/>
  <c r="J30" i="39"/>
  <c r="U30" i="39" s="1"/>
  <c r="J29" i="39"/>
  <c r="U29" i="39" s="1"/>
  <c r="J28" i="39"/>
  <c r="P28" i="39" s="1"/>
  <c r="J27" i="39"/>
  <c r="T27" i="39" s="1"/>
  <c r="J26" i="39"/>
  <c r="T26" i="39" s="1"/>
  <c r="J25" i="39"/>
  <c r="T25" i="39" s="1"/>
  <c r="J24" i="39"/>
  <c r="T24" i="39" s="1"/>
  <c r="J23" i="39"/>
  <c r="T23" i="39" s="1"/>
  <c r="J22" i="39"/>
  <c r="T22" i="39" s="1"/>
  <c r="J43" i="39"/>
  <c r="J63" i="39"/>
  <c r="J35" i="48"/>
  <c r="J34" i="48"/>
  <c r="J33" i="48"/>
  <c r="J32" i="48"/>
  <c r="J31" i="48"/>
  <c r="J30" i="48"/>
  <c r="J29" i="48"/>
  <c r="J28" i="48"/>
  <c r="J13" i="48"/>
  <c r="J12" i="48"/>
  <c r="J11" i="48"/>
  <c r="J10" i="48"/>
  <c r="Q101" i="3"/>
  <c r="R101" i="3"/>
  <c r="Q102" i="3"/>
  <c r="R102" i="3"/>
  <c r="O102" i="3"/>
  <c r="J16" i="48"/>
  <c r="J15" i="48"/>
  <c r="J14" i="48"/>
  <c r="Q82" i="3"/>
  <c r="R82" i="3"/>
  <c r="S82" i="3"/>
  <c r="Q83" i="3"/>
  <c r="R83" i="3"/>
  <c r="Q84" i="3"/>
  <c r="R84" i="3"/>
  <c r="Q85" i="3"/>
  <c r="R85" i="3"/>
  <c r="Q86" i="3"/>
  <c r="R86" i="3"/>
  <c r="Q87" i="3"/>
  <c r="R87" i="3"/>
  <c r="Q88" i="3"/>
  <c r="R88" i="3"/>
  <c r="O88" i="3"/>
  <c r="J72" i="43"/>
  <c r="J71" i="43"/>
  <c r="J70" i="43"/>
  <c r="J128" i="43"/>
  <c r="Q76" i="3"/>
  <c r="R76" i="3"/>
  <c r="S76" i="3"/>
  <c r="T76" i="3"/>
  <c r="U76" i="3"/>
  <c r="L76" i="3" s="1"/>
  <c r="V76" i="3"/>
  <c r="W76" i="3"/>
  <c r="X76" i="3"/>
  <c r="Y76" i="3"/>
  <c r="Z76" i="3"/>
  <c r="AA76" i="3"/>
  <c r="AB76" i="3"/>
  <c r="Q77" i="3"/>
  <c r="R77" i="3"/>
  <c r="Q78" i="3"/>
  <c r="R78" i="3"/>
  <c r="J36" i="38"/>
  <c r="J48" i="38"/>
  <c r="O78" i="3"/>
  <c r="Q52" i="3"/>
  <c r="R52" i="3"/>
  <c r="S52" i="3"/>
  <c r="T52" i="3"/>
  <c r="U52" i="3"/>
  <c r="L52" i="3" s="1"/>
  <c r="V52" i="3"/>
  <c r="W52" i="3"/>
  <c r="X52" i="3"/>
  <c r="Y52" i="3"/>
  <c r="Z52" i="3"/>
  <c r="AA52" i="3"/>
  <c r="AB52" i="3"/>
  <c r="Q53" i="3"/>
  <c r="R53" i="3"/>
  <c r="Q54" i="3"/>
  <c r="R54" i="3"/>
  <c r="J37" i="30"/>
  <c r="J36" i="30"/>
  <c r="J35" i="30"/>
  <c r="J34" i="30"/>
  <c r="J33" i="30"/>
  <c r="J32" i="30"/>
  <c r="J31" i="30"/>
  <c r="J30" i="30"/>
  <c r="J29" i="30"/>
  <c r="J28" i="30"/>
  <c r="J50" i="30"/>
  <c r="J49" i="30"/>
  <c r="J48" i="30"/>
  <c r="O54" i="3"/>
  <c r="Q60" i="3"/>
  <c r="R60" i="3"/>
  <c r="S60" i="3"/>
  <c r="T60" i="3"/>
  <c r="U60" i="3"/>
  <c r="V60" i="3"/>
  <c r="W60" i="3"/>
  <c r="X60" i="3"/>
  <c r="Y60" i="3"/>
  <c r="Z60" i="3"/>
  <c r="AA60" i="3"/>
  <c r="AB60" i="3"/>
  <c r="Q61" i="3"/>
  <c r="R61" i="3"/>
  <c r="Q62" i="3"/>
  <c r="R62" i="3"/>
  <c r="J75" i="31"/>
  <c r="J74" i="31"/>
  <c r="J73" i="31"/>
  <c r="J72" i="31"/>
  <c r="J71" i="31"/>
  <c r="J70" i="31"/>
  <c r="J69" i="31"/>
  <c r="J68" i="31"/>
  <c r="J57" i="31"/>
  <c r="J56" i="31"/>
  <c r="J55" i="31"/>
  <c r="J54" i="31"/>
  <c r="J53" i="31"/>
  <c r="J52" i="31"/>
  <c r="J51" i="31"/>
  <c r="J50" i="31"/>
  <c r="J49" i="31"/>
  <c r="J48" i="31"/>
  <c r="J34" i="31"/>
  <c r="J33" i="31"/>
  <c r="J32" i="31"/>
  <c r="J31" i="31"/>
  <c r="J30" i="31"/>
  <c r="J29" i="31"/>
  <c r="J28" i="31"/>
  <c r="J17" i="31"/>
  <c r="J16" i="31"/>
  <c r="J15" i="31"/>
  <c r="J14" i="31"/>
  <c r="J13" i="31"/>
  <c r="J12" i="31"/>
  <c r="J11" i="31"/>
  <c r="Q112" i="3"/>
  <c r="R112" i="3"/>
  <c r="S112" i="3"/>
  <c r="Q113" i="3"/>
  <c r="R113" i="3"/>
  <c r="O113" i="3"/>
  <c r="Q48" i="3"/>
  <c r="R48" i="3"/>
  <c r="S48" i="3"/>
  <c r="T48" i="3"/>
  <c r="U48" i="3"/>
  <c r="V48" i="3"/>
  <c r="W48" i="3"/>
  <c r="X48" i="3"/>
  <c r="Y48" i="3"/>
  <c r="Z48" i="3"/>
  <c r="AA48" i="3"/>
  <c r="AB48" i="3"/>
  <c r="Q49" i="3"/>
  <c r="R49" i="3"/>
  <c r="Q50" i="3"/>
  <c r="R50" i="3"/>
  <c r="J33" i="27"/>
  <c r="J32" i="27"/>
  <c r="J31" i="27"/>
  <c r="J30" i="27"/>
  <c r="J49" i="27"/>
  <c r="J48" i="27"/>
  <c r="O50" i="3"/>
  <c r="Q45" i="3"/>
  <c r="R45" i="3"/>
  <c r="S45" i="3"/>
  <c r="T45" i="3"/>
  <c r="U45" i="3"/>
  <c r="V45" i="3"/>
  <c r="W45" i="3"/>
  <c r="X45" i="3"/>
  <c r="Y45" i="3"/>
  <c r="Z45" i="3"/>
  <c r="AA45" i="3"/>
  <c r="AB45" i="3"/>
  <c r="Q46" i="3"/>
  <c r="R46" i="3"/>
  <c r="Q47" i="3"/>
  <c r="R47" i="3"/>
  <c r="O47" i="3"/>
  <c r="J35" i="26"/>
  <c r="J34" i="26"/>
  <c r="J49" i="26"/>
  <c r="J48" i="26"/>
  <c r="O108" i="3"/>
  <c r="O104" i="3"/>
  <c r="O100" i="3"/>
  <c r="O97" i="3"/>
  <c r="O93" i="3"/>
  <c r="O115" i="3"/>
  <c r="O91" i="3"/>
  <c r="O90" i="3"/>
  <c r="O87" i="3"/>
  <c r="O86" i="3"/>
  <c r="O85" i="3"/>
  <c r="O83" i="3"/>
  <c r="O81" i="3"/>
  <c r="O77" i="3"/>
  <c r="O75" i="3"/>
  <c r="O71" i="3"/>
  <c r="O68" i="3"/>
  <c r="O53" i="3"/>
  <c r="O62" i="3"/>
  <c r="O61" i="3"/>
  <c r="O58" i="3"/>
  <c r="O56" i="3"/>
  <c r="O49" i="3"/>
  <c r="O46" i="3"/>
  <c r="O43" i="3"/>
  <c r="O42" i="3"/>
  <c r="O110" i="3"/>
  <c r="O40" i="3"/>
  <c r="O37" i="3"/>
  <c r="Q35" i="3"/>
  <c r="R35" i="3"/>
  <c r="S35" i="3"/>
  <c r="T35" i="3"/>
  <c r="U35" i="3"/>
  <c r="L35" i="3" s="1"/>
  <c r="V35" i="3"/>
  <c r="W35" i="3"/>
  <c r="X35" i="3"/>
  <c r="Y35" i="3"/>
  <c r="Z35" i="3"/>
  <c r="AA35" i="3"/>
  <c r="AB35" i="3"/>
  <c r="Q36" i="3"/>
  <c r="R36" i="3"/>
  <c r="Q37" i="3"/>
  <c r="R37" i="3"/>
  <c r="S37" i="3"/>
  <c r="T37" i="3"/>
  <c r="U37" i="3"/>
  <c r="N35" i="3" s="1"/>
  <c r="V37" i="3"/>
  <c r="W37" i="3"/>
  <c r="X37" i="3"/>
  <c r="Y37" i="3"/>
  <c r="Z37" i="3"/>
  <c r="AA37" i="3"/>
  <c r="AB37" i="3"/>
  <c r="Q38" i="3"/>
  <c r="R38" i="3"/>
  <c r="J60" i="2"/>
  <c r="J59" i="2"/>
  <c r="J69" i="2"/>
  <c r="J68" i="2"/>
  <c r="O38" i="3"/>
  <c r="O36" i="3"/>
  <c r="O34" i="3"/>
  <c r="O30" i="3"/>
  <c r="O29" i="3"/>
  <c r="O27" i="3"/>
  <c r="O26" i="3"/>
  <c r="O22" i="3"/>
  <c r="O21" i="3"/>
  <c r="O20" i="3"/>
  <c r="J99" i="15"/>
  <c r="J98" i="15"/>
  <c r="J97" i="15"/>
  <c r="J96" i="15"/>
  <c r="J95" i="15"/>
  <c r="J94" i="15"/>
  <c r="J93" i="15"/>
  <c r="J92" i="15"/>
  <c r="J91" i="15"/>
  <c r="J90" i="15"/>
  <c r="J89" i="15"/>
  <c r="J88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58" i="15"/>
  <c r="J57" i="15"/>
  <c r="J56" i="15"/>
  <c r="J55" i="15"/>
  <c r="J54" i="15"/>
  <c r="J53" i="15"/>
  <c r="J52" i="15"/>
  <c r="J51" i="15"/>
  <c r="J50" i="15"/>
  <c r="J49" i="15"/>
  <c r="J48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O18" i="3"/>
  <c r="O17" i="3"/>
  <c r="O15" i="3"/>
  <c r="O63" i="3"/>
  <c r="O57" i="3"/>
  <c r="O51" i="3"/>
  <c r="O44" i="3"/>
  <c r="O109" i="3"/>
  <c r="O24" i="3"/>
  <c r="O13" i="3"/>
  <c r="P22" i="39" l="1"/>
  <c r="P23" i="39"/>
  <c r="P24" i="39"/>
  <c r="P25" i="39"/>
  <c r="P26" i="39"/>
  <c r="P27" i="39"/>
  <c r="U22" i="39"/>
  <c r="S22" i="39"/>
  <c r="Q22" i="39"/>
  <c r="O22" i="39"/>
  <c r="R22" i="39"/>
  <c r="U23" i="39"/>
  <c r="S23" i="39"/>
  <c r="Q23" i="39"/>
  <c r="O23" i="39"/>
  <c r="R23" i="39"/>
  <c r="U24" i="39"/>
  <c r="S24" i="39"/>
  <c r="Q24" i="39"/>
  <c r="O24" i="39"/>
  <c r="R24" i="39"/>
  <c r="U25" i="39"/>
  <c r="S25" i="39"/>
  <c r="Q25" i="39"/>
  <c r="O25" i="39"/>
  <c r="R25" i="39"/>
  <c r="U26" i="39"/>
  <c r="S26" i="39"/>
  <c r="Q26" i="39"/>
  <c r="O26" i="39"/>
  <c r="R26" i="39"/>
  <c r="U27" i="39"/>
  <c r="S27" i="39"/>
  <c r="Q27" i="39"/>
  <c r="O27" i="39"/>
  <c r="R27" i="39"/>
  <c r="U28" i="39"/>
  <c r="S28" i="39"/>
  <c r="Q28" i="39"/>
  <c r="O28" i="39"/>
  <c r="T28" i="39"/>
  <c r="R28" i="39"/>
  <c r="P29" i="39"/>
  <c r="R29" i="39"/>
  <c r="T29" i="39"/>
  <c r="P30" i="39"/>
  <c r="R30" i="39"/>
  <c r="T30" i="39"/>
  <c r="P31" i="39"/>
  <c r="R31" i="39"/>
  <c r="T31" i="39"/>
  <c r="P32" i="39"/>
  <c r="R32" i="39"/>
  <c r="T32" i="39"/>
  <c r="P33" i="39"/>
  <c r="R33" i="39"/>
  <c r="T33" i="39"/>
  <c r="P34" i="39"/>
  <c r="R34" i="39"/>
  <c r="T34" i="39"/>
  <c r="P35" i="39"/>
  <c r="R35" i="39"/>
  <c r="T35" i="39"/>
  <c r="P36" i="39"/>
  <c r="R36" i="39"/>
  <c r="T36" i="39"/>
  <c r="O29" i="39"/>
  <c r="Q29" i="39"/>
  <c r="S29" i="39"/>
  <c r="O30" i="39"/>
  <c r="Q30" i="39"/>
  <c r="S30" i="39"/>
  <c r="O31" i="39"/>
  <c r="Q31" i="39"/>
  <c r="S31" i="39"/>
  <c r="O32" i="39"/>
  <c r="Q32" i="39"/>
  <c r="S32" i="39"/>
  <c r="O33" i="39"/>
  <c r="Q33" i="39"/>
  <c r="S33" i="39"/>
  <c r="O34" i="39"/>
  <c r="Q34" i="39"/>
  <c r="S34" i="39"/>
  <c r="O35" i="39"/>
  <c r="Q35" i="39"/>
  <c r="S35" i="39"/>
  <c r="O36" i="39"/>
  <c r="Q36" i="39"/>
  <c r="S36" i="39"/>
  <c r="B7" i="55"/>
  <c r="B8" i="55" s="1"/>
  <c r="B9" i="55" s="1"/>
  <c r="B10" i="55" s="1"/>
  <c r="B11" i="55" s="1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B37" i="55" s="1"/>
  <c r="B38" i="55" s="1"/>
  <c r="B39" i="55" s="1"/>
  <c r="B40" i="55" s="1"/>
  <c r="B41" i="55" s="1"/>
  <c r="B42" i="55" s="1"/>
  <c r="B43" i="55" s="1"/>
  <c r="B44" i="55" s="1"/>
  <c r="B45" i="55" s="1"/>
  <c r="B46" i="55" s="1"/>
  <c r="B47" i="55" s="1"/>
  <c r="B48" i="55" s="1"/>
  <c r="B49" i="55" s="1"/>
  <c r="B50" i="55" s="1"/>
  <c r="B51" i="55" s="1"/>
  <c r="B52" i="55" s="1"/>
  <c r="B53" i="55" s="1"/>
  <c r="B54" i="55" s="1"/>
  <c r="B55" i="55" s="1"/>
  <c r="B56" i="55" s="1"/>
  <c r="B57" i="55" s="1"/>
  <c r="B58" i="55" s="1"/>
  <c r="B59" i="55" s="1"/>
  <c r="B60" i="55" s="1"/>
  <c r="B61" i="55" s="1"/>
  <c r="Q16" i="3"/>
  <c r="R16" i="3"/>
  <c r="S16" i="3"/>
  <c r="T16" i="3"/>
  <c r="U16" i="3"/>
  <c r="L16" i="3" s="1"/>
  <c r="V16" i="3"/>
  <c r="W16" i="3"/>
  <c r="X16" i="3"/>
  <c r="Y16" i="3"/>
  <c r="Z16" i="3"/>
  <c r="AA16" i="3"/>
  <c r="AB16" i="3"/>
  <c r="Q17" i="3"/>
  <c r="R17" i="3"/>
  <c r="S17" i="3"/>
  <c r="Q18" i="3"/>
  <c r="R18" i="3"/>
  <c r="J16" i="3"/>
  <c r="Q182" i="54"/>
  <c r="J182" i="54"/>
  <c r="S181" i="54"/>
  <c r="O181" i="54"/>
  <c r="J181" i="54"/>
  <c r="T181" i="54" s="1"/>
  <c r="Q180" i="54"/>
  <c r="J180" i="54"/>
  <c r="S179" i="54"/>
  <c r="O179" i="54"/>
  <c r="J179" i="54"/>
  <c r="T179" i="54" s="1"/>
  <c r="Q178" i="54"/>
  <c r="J178" i="54"/>
  <c r="S177" i="54"/>
  <c r="O177" i="54"/>
  <c r="J177" i="54"/>
  <c r="T177" i="54" s="1"/>
  <c r="Q176" i="54"/>
  <c r="J176" i="54"/>
  <c r="S175" i="54"/>
  <c r="O175" i="54"/>
  <c r="J175" i="54"/>
  <c r="T175" i="54" s="1"/>
  <c r="Q174" i="54"/>
  <c r="J174" i="54"/>
  <c r="S173" i="54"/>
  <c r="O173" i="54"/>
  <c r="J173" i="54"/>
  <c r="T173" i="54" s="1"/>
  <c r="Q172" i="54"/>
  <c r="J172" i="54"/>
  <c r="S171" i="54"/>
  <c r="O171" i="54"/>
  <c r="J171" i="54"/>
  <c r="T171" i="54" s="1"/>
  <c r="Q170" i="54"/>
  <c r="J170" i="54"/>
  <c r="V169" i="54"/>
  <c r="V170" i="54" s="1"/>
  <c r="V171" i="54" s="1"/>
  <c r="V172" i="54" s="1"/>
  <c r="V173" i="54" s="1"/>
  <c r="V174" i="54" s="1"/>
  <c r="V175" i="54" s="1"/>
  <c r="V176" i="54" s="1"/>
  <c r="V177" i="54" s="1"/>
  <c r="V178" i="54" s="1"/>
  <c r="V179" i="54" s="1"/>
  <c r="V180" i="54" s="1"/>
  <c r="V181" i="54" s="1"/>
  <c r="V182" i="54" s="1"/>
  <c r="S169" i="54"/>
  <c r="O169" i="54"/>
  <c r="J169" i="54"/>
  <c r="T169" i="54" s="1"/>
  <c r="B169" i="54"/>
  <c r="B170" i="54" s="1"/>
  <c r="B171" i="54" s="1"/>
  <c r="B172" i="54" s="1"/>
  <c r="B173" i="54" s="1"/>
  <c r="B174" i="54" s="1"/>
  <c r="B175" i="54" s="1"/>
  <c r="B176" i="54" s="1"/>
  <c r="B177" i="54" s="1"/>
  <c r="B178" i="54" s="1"/>
  <c r="B179" i="54" s="1"/>
  <c r="B180" i="54" s="1"/>
  <c r="B181" i="54" s="1"/>
  <c r="B182" i="54" s="1"/>
  <c r="P168" i="54"/>
  <c r="J168" i="54"/>
  <c r="T168" i="54" s="1"/>
  <c r="W167" i="54"/>
  <c r="S162" i="54"/>
  <c r="O162" i="54"/>
  <c r="J162" i="54"/>
  <c r="T162" i="54" s="1"/>
  <c r="Q161" i="54"/>
  <c r="J161" i="54"/>
  <c r="S160" i="54"/>
  <c r="O160" i="54"/>
  <c r="J160" i="54"/>
  <c r="T160" i="54" s="1"/>
  <c r="Q159" i="54"/>
  <c r="J159" i="54"/>
  <c r="S158" i="54"/>
  <c r="O158" i="54"/>
  <c r="J158" i="54"/>
  <c r="T158" i="54" s="1"/>
  <c r="R157" i="54"/>
  <c r="J157" i="54"/>
  <c r="J156" i="54"/>
  <c r="P156" i="54" s="1"/>
  <c r="J155" i="54"/>
  <c r="R155" i="54" s="1"/>
  <c r="P154" i="54"/>
  <c r="J154" i="54"/>
  <c r="T154" i="54" s="1"/>
  <c r="R153" i="54"/>
  <c r="J153" i="54"/>
  <c r="T152" i="54"/>
  <c r="J152" i="54"/>
  <c r="P152" i="54" s="1"/>
  <c r="J151" i="54"/>
  <c r="R151" i="54" s="1"/>
  <c r="P150" i="54"/>
  <c r="J150" i="54"/>
  <c r="T150" i="54" s="1"/>
  <c r="V149" i="54"/>
  <c r="V150" i="54" s="1"/>
  <c r="V151" i="54" s="1"/>
  <c r="V152" i="54" s="1"/>
  <c r="V153" i="54" s="1"/>
  <c r="V154" i="54" s="1"/>
  <c r="V155" i="54" s="1"/>
  <c r="V156" i="54" s="1"/>
  <c r="V157" i="54" s="1"/>
  <c r="V158" i="54" s="1"/>
  <c r="V159" i="54" s="1"/>
  <c r="V160" i="54" s="1"/>
  <c r="V161" i="54" s="1"/>
  <c r="V162" i="54" s="1"/>
  <c r="J149" i="54"/>
  <c r="R149" i="54" s="1"/>
  <c r="B149" i="54"/>
  <c r="B150" i="54" s="1"/>
  <c r="B151" i="54" s="1"/>
  <c r="B152" i="54" s="1"/>
  <c r="B153" i="54" s="1"/>
  <c r="B154" i="54" s="1"/>
  <c r="B155" i="54" s="1"/>
  <c r="B156" i="54" s="1"/>
  <c r="B157" i="54" s="1"/>
  <c r="B158" i="54" s="1"/>
  <c r="B159" i="54" s="1"/>
  <c r="B160" i="54" s="1"/>
  <c r="B161" i="54" s="1"/>
  <c r="B162" i="54" s="1"/>
  <c r="J148" i="54"/>
  <c r="W147" i="54"/>
  <c r="R142" i="54"/>
  <c r="J142" i="54"/>
  <c r="T141" i="54"/>
  <c r="J141" i="54"/>
  <c r="P141" i="54" s="1"/>
  <c r="J140" i="54"/>
  <c r="R140" i="54" s="1"/>
  <c r="P139" i="54"/>
  <c r="J139" i="54"/>
  <c r="T139" i="54" s="1"/>
  <c r="R138" i="54"/>
  <c r="J138" i="54"/>
  <c r="J137" i="54"/>
  <c r="P137" i="54" s="1"/>
  <c r="J136" i="54"/>
  <c r="R136" i="54" s="1"/>
  <c r="P135" i="54"/>
  <c r="J135" i="54"/>
  <c r="T135" i="54" s="1"/>
  <c r="R134" i="54"/>
  <c r="J134" i="54"/>
  <c r="T133" i="54"/>
  <c r="J133" i="54"/>
  <c r="P133" i="54" s="1"/>
  <c r="J132" i="54"/>
  <c r="R132" i="54" s="1"/>
  <c r="P131" i="54"/>
  <c r="J131" i="54"/>
  <c r="T131" i="54" s="1"/>
  <c r="V130" i="54"/>
  <c r="V131" i="54" s="1"/>
  <c r="V132" i="54" s="1"/>
  <c r="V133" i="54" s="1"/>
  <c r="V134" i="54" s="1"/>
  <c r="V135" i="54" s="1"/>
  <c r="V136" i="54" s="1"/>
  <c r="V137" i="54" s="1"/>
  <c r="V138" i="54" s="1"/>
  <c r="V139" i="54" s="1"/>
  <c r="V140" i="54" s="1"/>
  <c r="V141" i="54" s="1"/>
  <c r="V142" i="54" s="1"/>
  <c r="J130" i="54"/>
  <c r="R130" i="54" s="1"/>
  <c r="V129" i="54"/>
  <c r="T129" i="54"/>
  <c r="J129" i="54"/>
  <c r="P129" i="54" s="1"/>
  <c r="B129" i="54"/>
  <c r="B130" i="54" s="1"/>
  <c r="B131" i="54" s="1"/>
  <c r="B132" i="54" s="1"/>
  <c r="B133" i="54" s="1"/>
  <c r="B134" i="54" s="1"/>
  <c r="B135" i="54" s="1"/>
  <c r="B136" i="54" s="1"/>
  <c r="B137" i="54" s="1"/>
  <c r="B138" i="54" s="1"/>
  <c r="B139" i="54" s="1"/>
  <c r="B140" i="54" s="1"/>
  <c r="B141" i="54" s="1"/>
  <c r="B142" i="54" s="1"/>
  <c r="Q128" i="54"/>
  <c r="J128" i="54"/>
  <c r="W127" i="54"/>
  <c r="J122" i="54"/>
  <c r="P122" i="54" s="1"/>
  <c r="J121" i="54"/>
  <c r="T120" i="54"/>
  <c r="J120" i="54"/>
  <c r="P120" i="54" s="1"/>
  <c r="J119" i="54"/>
  <c r="J118" i="54"/>
  <c r="P118" i="54" s="1"/>
  <c r="J117" i="54"/>
  <c r="P116" i="54"/>
  <c r="J116" i="54"/>
  <c r="J115" i="54"/>
  <c r="P114" i="54"/>
  <c r="J114" i="54"/>
  <c r="T114" i="54" s="1"/>
  <c r="J113" i="54"/>
  <c r="P112" i="54"/>
  <c r="J112" i="54"/>
  <c r="T112" i="54" s="1"/>
  <c r="J111" i="54"/>
  <c r="P110" i="54"/>
  <c r="J110" i="54"/>
  <c r="T110" i="54" s="1"/>
  <c r="V109" i="54"/>
  <c r="V110" i="54" s="1"/>
  <c r="V111" i="54" s="1"/>
  <c r="V112" i="54" s="1"/>
  <c r="V113" i="54" s="1"/>
  <c r="V114" i="54" s="1"/>
  <c r="V115" i="54" s="1"/>
  <c r="V116" i="54" s="1"/>
  <c r="V117" i="54" s="1"/>
  <c r="V118" i="54" s="1"/>
  <c r="V119" i="54" s="1"/>
  <c r="V120" i="54" s="1"/>
  <c r="V121" i="54" s="1"/>
  <c r="V122" i="54" s="1"/>
  <c r="J109" i="54"/>
  <c r="B109" i="54"/>
  <c r="B110" i="54" s="1"/>
  <c r="B111" i="54" s="1"/>
  <c r="B112" i="54" s="1"/>
  <c r="B113" i="54" s="1"/>
  <c r="B114" i="54" s="1"/>
  <c r="B115" i="54" s="1"/>
  <c r="B116" i="54" s="1"/>
  <c r="B117" i="54" s="1"/>
  <c r="B118" i="54" s="1"/>
  <c r="B119" i="54" s="1"/>
  <c r="B120" i="54" s="1"/>
  <c r="B121" i="54" s="1"/>
  <c r="B122" i="54" s="1"/>
  <c r="S108" i="54"/>
  <c r="O108" i="54"/>
  <c r="J108" i="54"/>
  <c r="T108" i="54" s="1"/>
  <c r="W107" i="54"/>
  <c r="J102" i="54"/>
  <c r="J101" i="54"/>
  <c r="P101" i="54" s="1"/>
  <c r="J100" i="54"/>
  <c r="T99" i="54"/>
  <c r="J99" i="54"/>
  <c r="P99" i="54" s="1"/>
  <c r="J98" i="54"/>
  <c r="J97" i="54"/>
  <c r="P97" i="54" s="1"/>
  <c r="J96" i="54"/>
  <c r="T95" i="54"/>
  <c r="J95" i="54"/>
  <c r="P95" i="54" s="1"/>
  <c r="J94" i="54"/>
  <c r="J93" i="54"/>
  <c r="P93" i="54" s="1"/>
  <c r="J92" i="54"/>
  <c r="T91" i="54"/>
  <c r="J91" i="54"/>
  <c r="P91" i="54" s="1"/>
  <c r="J90" i="54"/>
  <c r="V89" i="54"/>
  <c r="V90" i="54" s="1"/>
  <c r="V91" i="54" s="1"/>
  <c r="V92" i="54" s="1"/>
  <c r="V93" i="54" s="1"/>
  <c r="V94" i="54" s="1"/>
  <c r="V95" i="54" s="1"/>
  <c r="V96" i="54" s="1"/>
  <c r="V97" i="54" s="1"/>
  <c r="V98" i="54" s="1"/>
  <c r="V99" i="54" s="1"/>
  <c r="V100" i="54" s="1"/>
  <c r="V101" i="54" s="1"/>
  <c r="V102" i="54" s="1"/>
  <c r="T89" i="54"/>
  <c r="J89" i="54"/>
  <c r="P89" i="54" s="1"/>
  <c r="B89" i="54"/>
  <c r="B90" i="54" s="1"/>
  <c r="B91" i="54" s="1"/>
  <c r="B92" i="54" s="1"/>
  <c r="B93" i="54" s="1"/>
  <c r="B94" i="54" s="1"/>
  <c r="B95" i="54" s="1"/>
  <c r="B96" i="54" s="1"/>
  <c r="B97" i="54" s="1"/>
  <c r="B98" i="54" s="1"/>
  <c r="B99" i="54" s="1"/>
  <c r="B100" i="54" s="1"/>
  <c r="B101" i="54" s="1"/>
  <c r="B102" i="54" s="1"/>
  <c r="Q88" i="54"/>
  <c r="J88" i="54"/>
  <c r="W87" i="54"/>
  <c r="P82" i="54"/>
  <c r="J82" i="54"/>
  <c r="T82" i="54" s="1"/>
  <c r="J81" i="54"/>
  <c r="P80" i="54"/>
  <c r="J80" i="54"/>
  <c r="T80" i="54" s="1"/>
  <c r="J79" i="54"/>
  <c r="P78" i="54"/>
  <c r="J78" i="54"/>
  <c r="T78" i="54" s="1"/>
  <c r="J77" i="54"/>
  <c r="P76" i="54"/>
  <c r="J76" i="54"/>
  <c r="T76" i="54" s="1"/>
  <c r="J75" i="54"/>
  <c r="P74" i="54"/>
  <c r="J74" i="54"/>
  <c r="T74" i="54" s="1"/>
  <c r="J73" i="54"/>
  <c r="P72" i="54"/>
  <c r="J72" i="54"/>
  <c r="T72" i="54" s="1"/>
  <c r="J71" i="54"/>
  <c r="P70" i="54"/>
  <c r="J70" i="54"/>
  <c r="T70" i="54" s="1"/>
  <c r="V69" i="54"/>
  <c r="V70" i="54" s="1"/>
  <c r="V71" i="54" s="1"/>
  <c r="V72" i="54" s="1"/>
  <c r="V73" i="54" s="1"/>
  <c r="V74" i="54" s="1"/>
  <c r="V75" i="54" s="1"/>
  <c r="V76" i="54" s="1"/>
  <c r="V77" i="54" s="1"/>
  <c r="V78" i="54" s="1"/>
  <c r="V79" i="54" s="1"/>
  <c r="V80" i="54" s="1"/>
  <c r="V81" i="54" s="1"/>
  <c r="V82" i="54" s="1"/>
  <c r="J69" i="54"/>
  <c r="B69" i="54"/>
  <c r="B70" i="54" s="1"/>
  <c r="B71" i="54" s="1"/>
  <c r="B72" i="54" s="1"/>
  <c r="B73" i="54" s="1"/>
  <c r="B74" i="54" s="1"/>
  <c r="B75" i="54" s="1"/>
  <c r="B76" i="54" s="1"/>
  <c r="B77" i="54" s="1"/>
  <c r="B78" i="54" s="1"/>
  <c r="B79" i="54" s="1"/>
  <c r="B80" i="54" s="1"/>
  <c r="B81" i="54" s="1"/>
  <c r="B82" i="54" s="1"/>
  <c r="S68" i="54"/>
  <c r="O68" i="54"/>
  <c r="J68" i="54"/>
  <c r="T68" i="54" s="1"/>
  <c r="W67" i="54"/>
  <c r="J62" i="54"/>
  <c r="J61" i="54"/>
  <c r="P61" i="54" s="1"/>
  <c r="J60" i="54"/>
  <c r="J59" i="54"/>
  <c r="P59" i="54" s="1"/>
  <c r="J58" i="54"/>
  <c r="J57" i="54"/>
  <c r="P57" i="54" s="1"/>
  <c r="J56" i="54"/>
  <c r="J55" i="54"/>
  <c r="P55" i="54" s="1"/>
  <c r="J54" i="54"/>
  <c r="J53" i="54"/>
  <c r="P53" i="54" s="1"/>
  <c r="J52" i="54"/>
  <c r="T51" i="54"/>
  <c r="P51" i="54"/>
  <c r="J51" i="54"/>
  <c r="V50" i="54"/>
  <c r="V51" i="54" s="1"/>
  <c r="V52" i="54" s="1"/>
  <c r="V53" i="54" s="1"/>
  <c r="V54" i="54" s="1"/>
  <c r="V55" i="54" s="1"/>
  <c r="V56" i="54" s="1"/>
  <c r="V57" i="54" s="1"/>
  <c r="V58" i="54" s="1"/>
  <c r="V59" i="54" s="1"/>
  <c r="V60" i="54" s="1"/>
  <c r="V61" i="54" s="1"/>
  <c r="V62" i="54" s="1"/>
  <c r="J50" i="54"/>
  <c r="V49" i="54"/>
  <c r="J49" i="54"/>
  <c r="P49" i="54" s="1"/>
  <c r="B49" i="54"/>
  <c r="B50" i="54" s="1"/>
  <c r="B51" i="54" s="1"/>
  <c r="B52" i="54" s="1"/>
  <c r="B53" i="54" s="1"/>
  <c r="B54" i="54" s="1"/>
  <c r="B55" i="54" s="1"/>
  <c r="B56" i="54" s="1"/>
  <c r="B57" i="54" s="1"/>
  <c r="B58" i="54" s="1"/>
  <c r="B59" i="54" s="1"/>
  <c r="B60" i="54" s="1"/>
  <c r="B61" i="54" s="1"/>
  <c r="B62" i="54" s="1"/>
  <c r="J48" i="54"/>
  <c r="P48" i="54" s="1"/>
  <c r="W47" i="54"/>
  <c r="J42" i="54"/>
  <c r="T42" i="54" s="1"/>
  <c r="S41" i="54"/>
  <c r="O41" i="54"/>
  <c r="J41" i="54"/>
  <c r="T41" i="54" s="1"/>
  <c r="J40" i="54"/>
  <c r="T40" i="54" s="1"/>
  <c r="S39" i="54"/>
  <c r="O39" i="54"/>
  <c r="J39" i="54"/>
  <c r="T39" i="54" s="1"/>
  <c r="J38" i="54"/>
  <c r="T38" i="54" s="1"/>
  <c r="S37" i="54"/>
  <c r="O37" i="54"/>
  <c r="J37" i="54"/>
  <c r="T37" i="54" s="1"/>
  <c r="J36" i="54"/>
  <c r="T36" i="54" s="1"/>
  <c r="S35" i="54"/>
  <c r="O35" i="54"/>
  <c r="J35" i="54"/>
  <c r="T35" i="54" s="1"/>
  <c r="J34" i="54"/>
  <c r="T34" i="54" s="1"/>
  <c r="S33" i="54"/>
  <c r="O33" i="54"/>
  <c r="J33" i="54"/>
  <c r="T33" i="54" s="1"/>
  <c r="U32" i="54"/>
  <c r="S32" i="54"/>
  <c r="Q32" i="54"/>
  <c r="O32" i="54"/>
  <c r="J32" i="54"/>
  <c r="T32" i="54" s="1"/>
  <c r="U31" i="54"/>
  <c r="S31" i="54"/>
  <c r="Q31" i="54"/>
  <c r="O31" i="54"/>
  <c r="J31" i="54"/>
  <c r="T31" i="54" s="1"/>
  <c r="U30" i="54"/>
  <c r="S30" i="54"/>
  <c r="Q30" i="54"/>
  <c r="O30" i="54"/>
  <c r="J30" i="54"/>
  <c r="T30" i="54" s="1"/>
  <c r="V29" i="54"/>
  <c r="V30" i="54" s="1"/>
  <c r="V31" i="54" s="1"/>
  <c r="V32" i="54" s="1"/>
  <c r="V33" i="54" s="1"/>
  <c r="V34" i="54" s="1"/>
  <c r="V35" i="54" s="1"/>
  <c r="V36" i="54" s="1"/>
  <c r="V37" i="54" s="1"/>
  <c r="V38" i="54" s="1"/>
  <c r="V39" i="54" s="1"/>
  <c r="V40" i="54" s="1"/>
  <c r="V41" i="54" s="1"/>
  <c r="V42" i="54" s="1"/>
  <c r="U29" i="54"/>
  <c r="S29" i="54"/>
  <c r="Q29" i="54"/>
  <c r="O29" i="54"/>
  <c r="J29" i="54"/>
  <c r="T29" i="54" s="1"/>
  <c r="B29" i="54"/>
  <c r="B30" i="54" s="1"/>
  <c r="B31" i="54" s="1"/>
  <c r="B32" i="54" s="1"/>
  <c r="B33" i="54" s="1"/>
  <c r="B34" i="54" s="1"/>
  <c r="B35" i="54" s="1"/>
  <c r="B36" i="54" s="1"/>
  <c r="B37" i="54" s="1"/>
  <c r="B38" i="54" s="1"/>
  <c r="B39" i="54" s="1"/>
  <c r="B40" i="54" s="1"/>
  <c r="B41" i="54" s="1"/>
  <c r="B42" i="54" s="1"/>
  <c r="J28" i="54"/>
  <c r="W27" i="54"/>
  <c r="U22" i="54"/>
  <c r="S22" i="54"/>
  <c r="Q22" i="54"/>
  <c r="O22" i="54"/>
  <c r="J22" i="54"/>
  <c r="T22" i="54" s="1"/>
  <c r="U21" i="54"/>
  <c r="S21" i="54"/>
  <c r="Q21" i="54"/>
  <c r="O21" i="54"/>
  <c r="J21" i="54"/>
  <c r="T21" i="54" s="1"/>
  <c r="U20" i="54"/>
  <c r="S20" i="54"/>
  <c r="Q20" i="54"/>
  <c r="O20" i="54"/>
  <c r="J20" i="54"/>
  <c r="T20" i="54" s="1"/>
  <c r="U19" i="54"/>
  <c r="S19" i="54"/>
  <c r="Q19" i="54"/>
  <c r="O19" i="54"/>
  <c r="J19" i="54"/>
  <c r="T19" i="54" s="1"/>
  <c r="U18" i="54"/>
  <c r="S18" i="54"/>
  <c r="Q18" i="54"/>
  <c r="O18" i="54"/>
  <c r="J18" i="54"/>
  <c r="T18" i="54" s="1"/>
  <c r="S17" i="54"/>
  <c r="O17" i="54"/>
  <c r="J17" i="54"/>
  <c r="T17" i="54" s="1"/>
  <c r="J16" i="54"/>
  <c r="T16" i="54" s="1"/>
  <c r="AB15" i="54"/>
  <c r="S15" i="54"/>
  <c r="O15" i="54"/>
  <c r="J15" i="54"/>
  <c r="T15" i="54" s="1"/>
  <c r="AB14" i="54"/>
  <c r="S14" i="54"/>
  <c r="O14" i="54"/>
  <c r="J14" i="54"/>
  <c r="T14" i="54" s="1"/>
  <c r="AB13" i="54"/>
  <c r="S13" i="54"/>
  <c r="O13" i="54"/>
  <c r="J13" i="54"/>
  <c r="T13" i="54" s="1"/>
  <c r="AB12" i="54"/>
  <c r="S12" i="54"/>
  <c r="O12" i="54"/>
  <c r="J12" i="54"/>
  <c r="T12" i="54" s="1"/>
  <c r="AB11" i="54"/>
  <c r="O11" i="54"/>
  <c r="J11" i="54"/>
  <c r="T11" i="54" s="1"/>
  <c r="AB10" i="54"/>
  <c r="S10" i="54"/>
  <c r="O10" i="54"/>
  <c r="J10" i="54"/>
  <c r="T10" i="54" s="1"/>
  <c r="AB9" i="54"/>
  <c r="S18" i="3" s="1"/>
  <c r="V9" i="54"/>
  <c r="V10" i="54" s="1"/>
  <c r="V11" i="54" s="1"/>
  <c r="V12" i="54" s="1"/>
  <c r="V13" i="54" s="1"/>
  <c r="V14" i="54" s="1"/>
  <c r="V15" i="54" s="1"/>
  <c r="V16" i="54" s="1"/>
  <c r="V17" i="54" s="1"/>
  <c r="V18" i="54" s="1"/>
  <c r="V19" i="54" s="1"/>
  <c r="V20" i="54" s="1"/>
  <c r="V21" i="54" s="1"/>
  <c r="V22" i="54" s="1"/>
  <c r="J9" i="54"/>
  <c r="T9" i="54" s="1"/>
  <c r="B9" i="54"/>
  <c r="B10" i="54" s="1"/>
  <c r="B11" i="54" s="1"/>
  <c r="B12" i="54" s="1"/>
  <c r="B13" i="54" s="1"/>
  <c r="B14" i="54" s="1"/>
  <c r="B15" i="54" s="1"/>
  <c r="B16" i="54" s="1"/>
  <c r="B17" i="54" s="1"/>
  <c r="B18" i="54" s="1"/>
  <c r="B19" i="54" s="1"/>
  <c r="B20" i="54" s="1"/>
  <c r="B21" i="54" s="1"/>
  <c r="B22" i="54" s="1"/>
  <c r="AB8" i="54"/>
  <c r="T8" i="54"/>
  <c r="P8" i="54"/>
  <c r="J8" i="54"/>
  <c r="AB7" i="54"/>
  <c r="W7" i="54"/>
  <c r="I3" i="54"/>
  <c r="N7" i="7"/>
  <c r="M7" i="7"/>
  <c r="N7" i="8"/>
  <c r="M7" i="8"/>
  <c r="N7" i="11"/>
  <c r="M7" i="11"/>
  <c r="N7" i="13"/>
  <c r="M7" i="13"/>
  <c r="N7" i="16"/>
  <c r="M7" i="16"/>
  <c r="N7" i="17"/>
  <c r="M7" i="17"/>
  <c r="N7" i="19"/>
  <c r="M7" i="19"/>
  <c r="N27" i="20"/>
  <c r="M27" i="20"/>
  <c r="N7" i="20"/>
  <c r="M7" i="20"/>
  <c r="N7" i="21"/>
  <c r="M7" i="21"/>
  <c r="N7" i="22"/>
  <c r="M7" i="22"/>
  <c r="N7" i="23"/>
  <c r="M7" i="23"/>
  <c r="N7" i="24"/>
  <c r="M7" i="24"/>
  <c r="N7" i="25"/>
  <c r="M7" i="25"/>
  <c r="N7" i="27"/>
  <c r="M7" i="27"/>
  <c r="N7" i="28"/>
  <c r="M7" i="28"/>
  <c r="N27" i="29"/>
  <c r="M27" i="29"/>
  <c r="N7" i="33"/>
  <c r="M7" i="33"/>
  <c r="N7" i="36"/>
  <c r="M7" i="36"/>
  <c r="N7" i="35"/>
  <c r="M7" i="35"/>
  <c r="N7" i="34"/>
  <c r="M7" i="34"/>
  <c r="N7" i="37"/>
  <c r="M7" i="37"/>
  <c r="N7" i="42"/>
  <c r="M7" i="42"/>
  <c r="N7" i="41"/>
  <c r="M7" i="41"/>
  <c r="N7" i="40"/>
  <c r="M7" i="40"/>
  <c r="N7" i="46"/>
  <c r="M7" i="46"/>
  <c r="N7" i="44"/>
  <c r="M7" i="44"/>
  <c r="N7" i="51"/>
  <c r="M7" i="51"/>
  <c r="M7" i="49"/>
  <c r="N7" i="53"/>
  <c r="M7" i="53"/>
  <c r="N42" i="52"/>
  <c r="M42" i="52"/>
  <c r="N7" i="52"/>
  <c r="M7" i="52"/>
  <c r="N167" i="14"/>
  <c r="M167" i="14"/>
  <c r="N147" i="14"/>
  <c r="M147" i="14"/>
  <c r="N127" i="14"/>
  <c r="M127" i="14"/>
  <c r="N107" i="14"/>
  <c r="M107" i="14"/>
  <c r="N87" i="14"/>
  <c r="M87" i="14"/>
  <c r="N67" i="14"/>
  <c r="M67" i="14"/>
  <c r="N47" i="14"/>
  <c r="M47" i="14"/>
  <c r="N27" i="14"/>
  <c r="M27" i="14"/>
  <c r="M7" i="14"/>
  <c r="N7" i="14"/>
  <c r="L4" i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Q105" i="3"/>
  <c r="R105" i="3"/>
  <c r="S105" i="3"/>
  <c r="Q106" i="3"/>
  <c r="R106" i="3"/>
  <c r="S106" i="3"/>
  <c r="Q107" i="3"/>
  <c r="R107" i="3"/>
  <c r="Q108" i="3"/>
  <c r="R108" i="3"/>
  <c r="J101" i="52"/>
  <c r="U101" i="52" s="1"/>
  <c r="J100" i="52"/>
  <c r="U100" i="52" s="1"/>
  <c r="J99" i="52"/>
  <c r="U99" i="52" s="1"/>
  <c r="J98" i="52"/>
  <c r="U98" i="52" s="1"/>
  <c r="J97" i="52"/>
  <c r="U97" i="52" s="1"/>
  <c r="J96" i="52"/>
  <c r="U96" i="52" s="1"/>
  <c r="J95" i="52"/>
  <c r="U95" i="52" s="1"/>
  <c r="J94" i="52"/>
  <c r="U94" i="52" s="1"/>
  <c r="J93" i="52"/>
  <c r="U93" i="52" s="1"/>
  <c r="J92" i="52"/>
  <c r="U92" i="52" s="1"/>
  <c r="J36" i="52"/>
  <c r="U36" i="52" s="1"/>
  <c r="J35" i="52"/>
  <c r="U35" i="52" s="1"/>
  <c r="J34" i="52"/>
  <c r="U34" i="52" s="1"/>
  <c r="J33" i="52"/>
  <c r="U33" i="52" s="1"/>
  <c r="J32" i="52"/>
  <c r="U32" i="52" s="1"/>
  <c r="J31" i="52"/>
  <c r="U31" i="52" s="1"/>
  <c r="J30" i="52"/>
  <c r="U30" i="52" s="1"/>
  <c r="J29" i="52"/>
  <c r="U29" i="52" s="1"/>
  <c r="J28" i="52"/>
  <c r="P28" i="52" s="1"/>
  <c r="J27" i="52"/>
  <c r="T27" i="52" s="1"/>
  <c r="J26" i="52"/>
  <c r="P26" i="52" s="1"/>
  <c r="J25" i="52"/>
  <c r="T25" i="52" s="1"/>
  <c r="J24" i="52"/>
  <c r="P24" i="52" s="1"/>
  <c r="P23" i="52"/>
  <c r="J23" i="52"/>
  <c r="T23" i="52" s="1"/>
  <c r="J22" i="52"/>
  <c r="P22" i="52" s="1"/>
  <c r="Q103" i="3"/>
  <c r="R103" i="3"/>
  <c r="S103" i="3"/>
  <c r="V103" i="3"/>
  <c r="W103" i="3"/>
  <c r="X103" i="3"/>
  <c r="Y103" i="3"/>
  <c r="Z103" i="3"/>
  <c r="AA103" i="3"/>
  <c r="AB103" i="3"/>
  <c r="Q104" i="3"/>
  <c r="R104" i="3"/>
  <c r="Q99" i="3"/>
  <c r="R99" i="3"/>
  <c r="S99" i="3"/>
  <c r="V99" i="3"/>
  <c r="W99" i="3"/>
  <c r="X99" i="3"/>
  <c r="Y99" i="3"/>
  <c r="Z99" i="3"/>
  <c r="AA99" i="3"/>
  <c r="AB99" i="3"/>
  <c r="Q100" i="3"/>
  <c r="R100" i="3"/>
  <c r="Q98" i="3"/>
  <c r="R98" i="3"/>
  <c r="S98" i="3"/>
  <c r="Q96" i="3"/>
  <c r="R96" i="3"/>
  <c r="S96" i="3"/>
  <c r="V96" i="3"/>
  <c r="W96" i="3"/>
  <c r="X96" i="3"/>
  <c r="Y96" i="3"/>
  <c r="Z96" i="3"/>
  <c r="AA96" i="3"/>
  <c r="AB96" i="3"/>
  <c r="Q97" i="3"/>
  <c r="R97" i="3"/>
  <c r="J105" i="3"/>
  <c r="J103" i="3"/>
  <c r="J182" i="53"/>
  <c r="T182" i="53" s="1"/>
  <c r="S181" i="53"/>
  <c r="O181" i="53"/>
  <c r="J181" i="53"/>
  <c r="T181" i="53" s="1"/>
  <c r="J180" i="53"/>
  <c r="T180" i="53" s="1"/>
  <c r="S179" i="53"/>
  <c r="O179" i="53"/>
  <c r="J179" i="53"/>
  <c r="T179" i="53" s="1"/>
  <c r="J178" i="53"/>
  <c r="T178" i="53" s="1"/>
  <c r="S177" i="53"/>
  <c r="O177" i="53"/>
  <c r="J177" i="53"/>
  <c r="T177" i="53" s="1"/>
  <c r="J176" i="53"/>
  <c r="T176" i="53" s="1"/>
  <c r="S175" i="53"/>
  <c r="O175" i="53"/>
  <c r="J175" i="53"/>
  <c r="T175" i="53" s="1"/>
  <c r="J174" i="53"/>
  <c r="T174" i="53" s="1"/>
  <c r="S173" i="53"/>
  <c r="O173" i="53"/>
  <c r="J173" i="53"/>
  <c r="T173" i="53" s="1"/>
  <c r="J172" i="53"/>
  <c r="T172" i="53" s="1"/>
  <c r="S171" i="53"/>
  <c r="O171" i="53"/>
  <c r="J171" i="53"/>
  <c r="T171" i="53" s="1"/>
  <c r="J170" i="53"/>
  <c r="T170" i="53" s="1"/>
  <c r="V169" i="53"/>
  <c r="V170" i="53" s="1"/>
  <c r="V171" i="53" s="1"/>
  <c r="V172" i="53" s="1"/>
  <c r="V173" i="53" s="1"/>
  <c r="V174" i="53" s="1"/>
  <c r="V175" i="53" s="1"/>
  <c r="V176" i="53" s="1"/>
  <c r="V177" i="53" s="1"/>
  <c r="V178" i="53" s="1"/>
  <c r="V179" i="53" s="1"/>
  <c r="V180" i="53" s="1"/>
  <c r="V181" i="53" s="1"/>
  <c r="V182" i="53" s="1"/>
  <c r="S169" i="53"/>
  <c r="O169" i="53"/>
  <c r="J169" i="53"/>
  <c r="T169" i="53" s="1"/>
  <c r="B169" i="53"/>
  <c r="B170" i="53" s="1"/>
  <c r="B171" i="53" s="1"/>
  <c r="B172" i="53" s="1"/>
  <c r="B173" i="53" s="1"/>
  <c r="B174" i="53" s="1"/>
  <c r="B175" i="53" s="1"/>
  <c r="B176" i="53" s="1"/>
  <c r="B177" i="53" s="1"/>
  <c r="B178" i="53" s="1"/>
  <c r="B179" i="53" s="1"/>
  <c r="B180" i="53" s="1"/>
  <c r="B181" i="53" s="1"/>
  <c r="B182" i="53" s="1"/>
  <c r="P168" i="53"/>
  <c r="J168" i="53"/>
  <c r="T168" i="53" s="1"/>
  <c r="T167" i="53" s="1"/>
  <c r="W167" i="53"/>
  <c r="S162" i="53"/>
  <c r="O162" i="53"/>
  <c r="J162" i="53"/>
  <c r="T162" i="53" s="1"/>
  <c r="J161" i="53"/>
  <c r="T161" i="53" s="1"/>
  <c r="S160" i="53"/>
  <c r="O160" i="53"/>
  <c r="J160" i="53"/>
  <c r="T160" i="53" s="1"/>
  <c r="J159" i="53"/>
  <c r="T159" i="53" s="1"/>
  <c r="S158" i="53"/>
  <c r="O158" i="53"/>
  <c r="J158" i="53"/>
  <c r="T158" i="53" s="1"/>
  <c r="R157" i="53"/>
  <c r="J157" i="53"/>
  <c r="J156" i="53"/>
  <c r="T156" i="53" s="1"/>
  <c r="J155" i="53"/>
  <c r="R155" i="53" s="1"/>
  <c r="P154" i="53"/>
  <c r="J154" i="53"/>
  <c r="T154" i="53" s="1"/>
  <c r="R153" i="53"/>
  <c r="J153" i="53"/>
  <c r="J152" i="53"/>
  <c r="T152" i="53" s="1"/>
  <c r="J151" i="53"/>
  <c r="R151" i="53" s="1"/>
  <c r="P150" i="53"/>
  <c r="J150" i="53"/>
  <c r="T150" i="53" s="1"/>
  <c r="V149" i="53"/>
  <c r="V150" i="53" s="1"/>
  <c r="V151" i="53" s="1"/>
  <c r="V152" i="53" s="1"/>
  <c r="V153" i="53" s="1"/>
  <c r="V154" i="53" s="1"/>
  <c r="V155" i="53" s="1"/>
  <c r="V156" i="53" s="1"/>
  <c r="V157" i="53" s="1"/>
  <c r="V158" i="53" s="1"/>
  <c r="V159" i="53" s="1"/>
  <c r="V160" i="53" s="1"/>
  <c r="V161" i="53" s="1"/>
  <c r="V162" i="53" s="1"/>
  <c r="J149" i="53"/>
  <c r="R149" i="53" s="1"/>
  <c r="B149" i="53"/>
  <c r="B150" i="53" s="1"/>
  <c r="B151" i="53" s="1"/>
  <c r="B152" i="53" s="1"/>
  <c r="B153" i="53" s="1"/>
  <c r="B154" i="53" s="1"/>
  <c r="B155" i="53" s="1"/>
  <c r="B156" i="53" s="1"/>
  <c r="B157" i="53" s="1"/>
  <c r="B158" i="53" s="1"/>
  <c r="B159" i="53" s="1"/>
  <c r="B160" i="53" s="1"/>
  <c r="B161" i="53" s="1"/>
  <c r="B162" i="53" s="1"/>
  <c r="J148" i="53"/>
  <c r="T148" i="53" s="1"/>
  <c r="W147" i="53"/>
  <c r="R142" i="53"/>
  <c r="J142" i="53"/>
  <c r="J141" i="53"/>
  <c r="T141" i="53" s="1"/>
  <c r="J140" i="53"/>
  <c r="R140" i="53" s="1"/>
  <c r="P139" i="53"/>
  <c r="J139" i="53"/>
  <c r="T139" i="53" s="1"/>
  <c r="R138" i="53"/>
  <c r="J138" i="53"/>
  <c r="J137" i="53"/>
  <c r="T137" i="53" s="1"/>
  <c r="J136" i="53"/>
  <c r="R136" i="53" s="1"/>
  <c r="P135" i="53"/>
  <c r="J135" i="53"/>
  <c r="T135" i="53" s="1"/>
  <c r="R134" i="53"/>
  <c r="J134" i="53"/>
  <c r="J133" i="53"/>
  <c r="T133" i="53" s="1"/>
  <c r="J132" i="53"/>
  <c r="R132" i="53" s="1"/>
  <c r="P131" i="53"/>
  <c r="J131" i="53"/>
  <c r="T131" i="53" s="1"/>
  <c r="V130" i="53"/>
  <c r="V131" i="53" s="1"/>
  <c r="V132" i="53" s="1"/>
  <c r="V133" i="53" s="1"/>
  <c r="V134" i="53" s="1"/>
  <c r="V135" i="53" s="1"/>
  <c r="V136" i="53" s="1"/>
  <c r="V137" i="53" s="1"/>
  <c r="V138" i="53" s="1"/>
  <c r="V139" i="53" s="1"/>
  <c r="V140" i="53" s="1"/>
  <c r="V141" i="53" s="1"/>
  <c r="V142" i="53" s="1"/>
  <c r="J130" i="53"/>
  <c r="R130" i="53" s="1"/>
  <c r="V129" i="53"/>
  <c r="J129" i="53"/>
  <c r="T129" i="53" s="1"/>
  <c r="B129" i="53"/>
  <c r="B130" i="53" s="1"/>
  <c r="B131" i="53" s="1"/>
  <c r="B132" i="53" s="1"/>
  <c r="B133" i="53" s="1"/>
  <c r="B134" i="53" s="1"/>
  <c r="B135" i="53" s="1"/>
  <c r="B136" i="53" s="1"/>
  <c r="B137" i="53" s="1"/>
  <c r="B138" i="53" s="1"/>
  <c r="B139" i="53" s="1"/>
  <c r="B140" i="53" s="1"/>
  <c r="B141" i="53" s="1"/>
  <c r="B142" i="53" s="1"/>
  <c r="J128" i="53"/>
  <c r="T128" i="53" s="1"/>
  <c r="W127" i="53"/>
  <c r="J122" i="53"/>
  <c r="T122" i="53" s="1"/>
  <c r="J121" i="53"/>
  <c r="J120" i="53"/>
  <c r="T120" i="53" s="1"/>
  <c r="J119" i="53"/>
  <c r="J118" i="53"/>
  <c r="T118" i="53" s="1"/>
  <c r="J117" i="53"/>
  <c r="P116" i="53"/>
  <c r="J116" i="53"/>
  <c r="J115" i="53"/>
  <c r="P114" i="53"/>
  <c r="J114" i="53"/>
  <c r="T114" i="53" s="1"/>
  <c r="J113" i="53"/>
  <c r="P112" i="53"/>
  <c r="J112" i="53"/>
  <c r="T112" i="53" s="1"/>
  <c r="J111" i="53"/>
  <c r="P110" i="53"/>
  <c r="J110" i="53"/>
  <c r="T110" i="53" s="1"/>
  <c r="V109" i="53"/>
  <c r="V110" i="53" s="1"/>
  <c r="V111" i="53" s="1"/>
  <c r="V112" i="53" s="1"/>
  <c r="V113" i="53" s="1"/>
  <c r="V114" i="53" s="1"/>
  <c r="V115" i="53" s="1"/>
  <c r="V116" i="53" s="1"/>
  <c r="V117" i="53" s="1"/>
  <c r="V118" i="53" s="1"/>
  <c r="V119" i="53" s="1"/>
  <c r="V120" i="53" s="1"/>
  <c r="V121" i="53" s="1"/>
  <c r="V122" i="53" s="1"/>
  <c r="J109" i="53"/>
  <c r="B109" i="53"/>
  <c r="B110" i="53" s="1"/>
  <c r="B111" i="53" s="1"/>
  <c r="B112" i="53" s="1"/>
  <c r="B113" i="53" s="1"/>
  <c r="B114" i="53" s="1"/>
  <c r="B115" i="53" s="1"/>
  <c r="B116" i="53" s="1"/>
  <c r="B117" i="53" s="1"/>
  <c r="B118" i="53" s="1"/>
  <c r="B119" i="53" s="1"/>
  <c r="B120" i="53" s="1"/>
  <c r="B121" i="53" s="1"/>
  <c r="B122" i="53" s="1"/>
  <c r="S108" i="53"/>
  <c r="O108" i="53"/>
  <c r="J108" i="53"/>
  <c r="T108" i="53" s="1"/>
  <c r="W107" i="53"/>
  <c r="J102" i="53"/>
  <c r="T101" i="53"/>
  <c r="J101" i="53"/>
  <c r="P101" i="53" s="1"/>
  <c r="J100" i="53"/>
  <c r="J99" i="53"/>
  <c r="P99" i="53" s="1"/>
  <c r="J98" i="53"/>
  <c r="T97" i="53"/>
  <c r="J97" i="53"/>
  <c r="P97" i="53" s="1"/>
  <c r="J96" i="53"/>
  <c r="P95" i="53"/>
  <c r="J95" i="53"/>
  <c r="T95" i="53" s="1"/>
  <c r="J94" i="53"/>
  <c r="P93" i="53"/>
  <c r="J93" i="53"/>
  <c r="T93" i="53" s="1"/>
  <c r="J92" i="53"/>
  <c r="P91" i="53"/>
  <c r="J91" i="53"/>
  <c r="T91" i="53" s="1"/>
  <c r="J90" i="53"/>
  <c r="V89" i="53"/>
  <c r="V90" i="53" s="1"/>
  <c r="V91" i="53" s="1"/>
  <c r="V92" i="53" s="1"/>
  <c r="V93" i="53" s="1"/>
  <c r="V94" i="53" s="1"/>
  <c r="V95" i="53" s="1"/>
  <c r="V96" i="53" s="1"/>
  <c r="V97" i="53" s="1"/>
  <c r="V98" i="53" s="1"/>
  <c r="V99" i="53" s="1"/>
  <c r="V100" i="53" s="1"/>
  <c r="V101" i="53" s="1"/>
  <c r="V102" i="53" s="1"/>
  <c r="P89" i="53"/>
  <c r="J89" i="53"/>
  <c r="T89" i="53" s="1"/>
  <c r="B89" i="53"/>
  <c r="B90" i="53" s="1"/>
  <c r="B91" i="53" s="1"/>
  <c r="B92" i="53" s="1"/>
  <c r="B93" i="53" s="1"/>
  <c r="B94" i="53" s="1"/>
  <c r="B95" i="53" s="1"/>
  <c r="B96" i="53" s="1"/>
  <c r="B97" i="53" s="1"/>
  <c r="B98" i="53" s="1"/>
  <c r="B99" i="53" s="1"/>
  <c r="B100" i="53" s="1"/>
  <c r="B101" i="53" s="1"/>
  <c r="B102" i="53" s="1"/>
  <c r="S88" i="53"/>
  <c r="O88" i="53"/>
  <c r="J88" i="53"/>
  <c r="T88" i="53" s="1"/>
  <c r="W87" i="53"/>
  <c r="P82" i="53"/>
  <c r="J82" i="53"/>
  <c r="T82" i="53" s="1"/>
  <c r="J81" i="53"/>
  <c r="P80" i="53"/>
  <c r="J80" i="53"/>
  <c r="T80" i="53" s="1"/>
  <c r="J79" i="53"/>
  <c r="P78" i="53"/>
  <c r="J78" i="53"/>
  <c r="T78" i="53" s="1"/>
  <c r="J77" i="53"/>
  <c r="P76" i="53"/>
  <c r="J76" i="53"/>
  <c r="T76" i="53" s="1"/>
  <c r="J75" i="53"/>
  <c r="P74" i="53"/>
  <c r="J74" i="53"/>
  <c r="T74" i="53" s="1"/>
  <c r="J73" i="53"/>
  <c r="P72" i="53"/>
  <c r="J72" i="53"/>
  <c r="T72" i="53" s="1"/>
  <c r="J71" i="53"/>
  <c r="P70" i="53"/>
  <c r="J70" i="53"/>
  <c r="T70" i="53" s="1"/>
  <c r="V69" i="53"/>
  <c r="V70" i="53" s="1"/>
  <c r="V71" i="53" s="1"/>
  <c r="V72" i="53" s="1"/>
  <c r="V73" i="53" s="1"/>
  <c r="V74" i="53" s="1"/>
  <c r="V75" i="53" s="1"/>
  <c r="V76" i="53" s="1"/>
  <c r="V77" i="53" s="1"/>
  <c r="V78" i="53" s="1"/>
  <c r="V79" i="53" s="1"/>
  <c r="V80" i="53" s="1"/>
  <c r="V81" i="53" s="1"/>
  <c r="V82" i="53" s="1"/>
  <c r="J69" i="53"/>
  <c r="B69" i="53"/>
  <c r="B70" i="53" s="1"/>
  <c r="B71" i="53" s="1"/>
  <c r="B72" i="53" s="1"/>
  <c r="B73" i="53" s="1"/>
  <c r="B74" i="53" s="1"/>
  <c r="B75" i="53" s="1"/>
  <c r="B76" i="53" s="1"/>
  <c r="B77" i="53" s="1"/>
  <c r="B78" i="53" s="1"/>
  <c r="B79" i="53" s="1"/>
  <c r="B80" i="53" s="1"/>
  <c r="B81" i="53" s="1"/>
  <c r="B82" i="53" s="1"/>
  <c r="S68" i="53"/>
  <c r="O68" i="53"/>
  <c r="J68" i="53"/>
  <c r="T68" i="53" s="1"/>
  <c r="W67" i="53"/>
  <c r="J62" i="53"/>
  <c r="J61" i="53"/>
  <c r="P61" i="53" s="1"/>
  <c r="J60" i="53"/>
  <c r="J59" i="53"/>
  <c r="P59" i="53" s="1"/>
  <c r="J58" i="53"/>
  <c r="J57" i="53"/>
  <c r="P57" i="53" s="1"/>
  <c r="J56" i="53"/>
  <c r="J55" i="53"/>
  <c r="P55" i="53" s="1"/>
  <c r="J54" i="53"/>
  <c r="J53" i="53"/>
  <c r="P53" i="53" s="1"/>
  <c r="J52" i="53"/>
  <c r="R52" i="53" s="1"/>
  <c r="P51" i="53"/>
  <c r="J51" i="53"/>
  <c r="T51" i="53" s="1"/>
  <c r="J50" i="53"/>
  <c r="V49" i="53"/>
  <c r="V50" i="53" s="1"/>
  <c r="V51" i="53" s="1"/>
  <c r="V52" i="53" s="1"/>
  <c r="V53" i="53" s="1"/>
  <c r="V54" i="53" s="1"/>
  <c r="V55" i="53" s="1"/>
  <c r="V56" i="53" s="1"/>
  <c r="V57" i="53" s="1"/>
  <c r="V58" i="53" s="1"/>
  <c r="V59" i="53" s="1"/>
  <c r="V60" i="53" s="1"/>
  <c r="V61" i="53" s="1"/>
  <c r="V62" i="53" s="1"/>
  <c r="P49" i="53"/>
  <c r="J49" i="53"/>
  <c r="T49" i="53" s="1"/>
  <c r="B49" i="53"/>
  <c r="B50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J48" i="53"/>
  <c r="T48" i="53" s="1"/>
  <c r="W47" i="53"/>
  <c r="S42" i="53"/>
  <c r="O42" i="53"/>
  <c r="J42" i="53"/>
  <c r="T42" i="53" s="1"/>
  <c r="J41" i="53"/>
  <c r="T41" i="53" s="1"/>
  <c r="S40" i="53"/>
  <c r="O40" i="53"/>
  <c r="J40" i="53"/>
  <c r="T40" i="53" s="1"/>
  <c r="J39" i="53"/>
  <c r="T39" i="53" s="1"/>
  <c r="S38" i="53"/>
  <c r="O38" i="53"/>
  <c r="J38" i="53"/>
  <c r="T38" i="53" s="1"/>
  <c r="J37" i="53"/>
  <c r="T37" i="53" s="1"/>
  <c r="S36" i="53"/>
  <c r="O36" i="53"/>
  <c r="J36" i="53"/>
  <c r="T36" i="53" s="1"/>
  <c r="J35" i="53"/>
  <c r="T35" i="53" s="1"/>
  <c r="S34" i="53"/>
  <c r="O34" i="53"/>
  <c r="J34" i="53"/>
  <c r="T34" i="53" s="1"/>
  <c r="J33" i="53"/>
  <c r="T33" i="53" s="1"/>
  <c r="U32" i="53"/>
  <c r="S32" i="53"/>
  <c r="Q32" i="53"/>
  <c r="O32" i="53"/>
  <c r="J32" i="53"/>
  <c r="T32" i="53" s="1"/>
  <c r="U31" i="53"/>
  <c r="S31" i="53"/>
  <c r="Q31" i="53"/>
  <c r="O31" i="53"/>
  <c r="J31" i="53"/>
  <c r="T31" i="53" s="1"/>
  <c r="U30" i="53"/>
  <c r="S30" i="53"/>
  <c r="Q30" i="53"/>
  <c r="O30" i="53"/>
  <c r="J30" i="53"/>
  <c r="T30" i="53" s="1"/>
  <c r="B30" i="53"/>
  <c r="B31" i="53" s="1"/>
  <c r="B32" i="53" s="1"/>
  <c r="B33" i="53" s="1"/>
  <c r="B34" i="53" s="1"/>
  <c r="B35" i="53" s="1"/>
  <c r="B36" i="53" s="1"/>
  <c r="B37" i="53" s="1"/>
  <c r="B38" i="53" s="1"/>
  <c r="B39" i="53" s="1"/>
  <c r="B40" i="53" s="1"/>
  <c r="B41" i="53" s="1"/>
  <c r="B42" i="53" s="1"/>
  <c r="V29" i="53"/>
  <c r="V30" i="53" s="1"/>
  <c r="V31" i="53" s="1"/>
  <c r="V32" i="53" s="1"/>
  <c r="V33" i="53" s="1"/>
  <c r="V34" i="53" s="1"/>
  <c r="V35" i="53" s="1"/>
  <c r="V36" i="53" s="1"/>
  <c r="V37" i="53" s="1"/>
  <c r="V38" i="53" s="1"/>
  <c r="V39" i="53" s="1"/>
  <c r="V40" i="53" s="1"/>
  <c r="V41" i="53" s="1"/>
  <c r="V42" i="53" s="1"/>
  <c r="J29" i="53"/>
  <c r="T29" i="53" s="1"/>
  <c r="B29" i="53"/>
  <c r="J28" i="53"/>
  <c r="W27" i="53"/>
  <c r="U22" i="53"/>
  <c r="S22" i="53"/>
  <c r="Q22" i="53"/>
  <c r="O22" i="53"/>
  <c r="J22" i="53"/>
  <c r="T22" i="53" s="1"/>
  <c r="U21" i="53"/>
  <c r="S21" i="53"/>
  <c r="Q21" i="53"/>
  <c r="O21" i="53"/>
  <c r="J21" i="53"/>
  <c r="T21" i="53" s="1"/>
  <c r="U20" i="53"/>
  <c r="S20" i="53"/>
  <c r="Q20" i="53"/>
  <c r="O20" i="53"/>
  <c r="J20" i="53"/>
  <c r="T20" i="53" s="1"/>
  <c r="U19" i="53"/>
  <c r="S19" i="53"/>
  <c r="Q19" i="53"/>
  <c r="O19" i="53"/>
  <c r="J19" i="53"/>
  <c r="T19" i="53" s="1"/>
  <c r="U18" i="53"/>
  <c r="S18" i="53"/>
  <c r="Q18" i="53"/>
  <c r="O18" i="53"/>
  <c r="J18" i="53"/>
  <c r="T18" i="53" s="1"/>
  <c r="U17" i="53"/>
  <c r="S17" i="53"/>
  <c r="Q17" i="53"/>
  <c r="O17" i="53"/>
  <c r="J17" i="53"/>
  <c r="T17" i="53" s="1"/>
  <c r="J16" i="53"/>
  <c r="T16" i="53" s="1"/>
  <c r="AJ15" i="53"/>
  <c r="AB15" i="53"/>
  <c r="S15" i="53"/>
  <c r="O15" i="53"/>
  <c r="J15" i="53"/>
  <c r="T15" i="53" s="1"/>
  <c r="AB14" i="53"/>
  <c r="S14" i="53"/>
  <c r="O14" i="53"/>
  <c r="J14" i="53"/>
  <c r="T14" i="53" s="1"/>
  <c r="AB13" i="53"/>
  <c r="S13" i="53"/>
  <c r="O13" i="53"/>
  <c r="J13" i="53"/>
  <c r="T13" i="53" s="1"/>
  <c r="AB12" i="53"/>
  <c r="S12" i="53"/>
  <c r="O12" i="53"/>
  <c r="J12" i="53"/>
  <c r="T12" i="53" s="1"/>
  <c r="AB11" i="53"/>
  <c r="S11" i="53"/>
  <c r="O11" i="53"/>
  <c r="J11" i="53"/>
  <c r="T11" i="53" s="1"/>
  <c r="AB10" i="53"/>
  <c r="U10" i="53"/>
  <c r="S10" i="53"/>
  <c r="Q10" i="53"/>
  <c r="O10" i="53"/>
  <c r="J10" i="53"/>
  <c r="T10" i="53" s="1"/>
  <c r="AB9" i="53"/>
  <c r="V9" i="53"/>
  <c r="V10" i="53" s="1"/>
  <c r="V11" i="53" s="1"/>
  <c r="V12" i="53" s="1"/>
  <c r="V13" i="53" s="1"/>
  <c r="V14" i="53" s="1"/>
  <c r="V15" i="53" s="1"/>
  <c r="V16" i="53" s="1"/>
  <c r="V17" i="53" s="1"/>
  <c r="V18" i="53" s="1"/>
  <c r="V19" i="53" s="1"/>
  <c r="V20" i="53" s="1"/>
  <c r="V21" i="53" s="1"/>
  <c r="V22" i="53" s="1"/>
  <c r="J9" i="53"/>
  <c r="T9" i="53" s="1"/>
  <c r="B9" i="53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AB8" i="53"/>
  <c r="S104" i="3" s="1"/>
  <c r="J8" i="53"/>
  <c r="T8" i="53" s="1"/>
  <c r="AB7" i="53"/>
  <c r="W7" i="53"/>
  <c r="I3" i="53"/>
  <c r="J207" i="52"/>
  <c r="T207" i="52" s="1"/>
  <c r="J206" i="52"/>
  <c r="T206" i="52" s="1"/>
  <c r="J205" i="52"/>
  <c r="T205" i="52" s="1"/>
  <c r="J204" i="52"/>
  <c r="T204" i="52" s="1"/>
  <c r="J203" i="52"/>
  <c r="T203" i="52" s="1"/>
  <c r="J202" i="52"/>
  <c r="T202" i="52" s="1"/>
  <c r="J201" i="52"/>
  <c r="T201" i="52" s="1"/>
  <c r="J200" i="52"/>
  <c r="T200" i="52" s="1"/>
  <c r="J199" i="52"/>
  <c r="T199" i="52" s="1"/>
  <c r="J198" i="52"/>
  <c r="T198" i="52" s="1"/>
  <c r="J197" i="52"/>
  <c r="T197" i="52" s="1"/>
  <c r="J196" i="52"/>
  <c r="T196" i="52" s="1"/>
  <c r="J195" i="52"/>
  <c r="T195" i="52" s="1"/>
  <c r="V194" i="52"/>
  <c r="V195" i="52" s="1"/>
  <c r="V196" i="52" s="1"/>
  <c r="V197" i="52" s="1"/>
  <c r="V198" i="52" s="1"/>
  <c r="V199" i="52" s="1"/>
  <c r="V200" i="52" s="1"/>
  <c r="V201" i="52" s="1"/>
  <c r="V202" i="52" s="1"/>
  <c r="V203" i="52" s="1"/>
  <c r="V204" i="52" s="1"/>
  <c r="V205" i="52" s="1"/>
  <c r="V206" i="52" s="1"/>
  <c r="V207" i="52" s="1"/>
  <c r="J194" i="52"/>
  <c r="T194" i="52" s="1"/>
  <c r="B194" i="52"/>
  <c r="B195" i="52" s="1"/>
  <c r="B196" i="52" s="1"/>
  <c r="B197" i="52" s="1"/>
  <c r="B198" i="52" s="1"/>
  <c r="B199" i="52" s="1"/>
  <c r="B200" i="52" s="1"/>
  <c r="B201" i="52" s="1"/>
  <c r="B202" i="52" s="1"/>
  <c r="B203" i="52" s="1"/>
  <c r="B204" i="52" s="1"/>
  <c r="B205" i="52" s="1"/>
  <c r="B206" i="52" s="1"/>
  <c r="B207" i="52" s="1"/>
  <c r="J193" i="52"/>
  <c r="T193" i="52" s="1"/>
  <c r="W192" i="52"/>
  <c r="J187" i="52"/>
  <c r="T187" i="52" s="1"/>
  <c r="J186" i="52"/>
  <c r="T186" i="52" s="1"/>
  <c r="J185" i="52"/>
  <c r="T185" i="52" s="1"/>
  <c r="J184" i="52"/>
  <c r="T184" i="52" s="1"/>
  <c r="J183" i="52"/>
  <c r="T183" i="52" s="1"/>
  <c r="J182" i="52"/>
  <c r="R182" i="52" s="1"/>
  <c r="J181" i="52"/>
  <c r="T181" i="52" s="1"/>
  <c r="J180" i="52"/>
  <c r="R180" i="52" s="1"/>
  <c r="J179" i="52"/>
  <c r="T179" i="52" s="1"/>
  <c r="J178" i="52"/>
  <c r="R178" i="52" s="1"/>
  <c r="J177" i="52"/>
  <c r="T177" i="52" s="1"/>
  <c r="J176" i="52"/>
  <c r="R176" i="52" s="1"/>
  <c r="J175" i="52"/>
  <c r="T175" i="52" s="1"/>
  <c r="V174" i="52"/>
  <c r="V175" i="52" s="1"/>
  <c r="V176" i="52" s="1"/>
  <c r="V177" i="52" s="1"/>
  <c r="V178" i="52" s="1"/>
  <c r="V179" i="52" s="1"/>
  <c r="V180" i="52" s="1"/>
  <c r="V181" i="52" s="1"/>
  <c r="V182" i="52" s="1"/>
  <c r="V183" i="52" s="1"/>
  <c r="V184" i="52" s="1"/>
  <c r="V185" i="52" s="1"/>
  <c r="V186" i="52" s="1"/>
  <c r="V187" i="52" s="1"/>
  <c r="J174" i="52"/>
  <c r="R174" i="52" s="1"/>
  <c r="B174" i="52"/>
  <c r="B175" i="52" s="1"/>
  <c r="B176" i="52" s="1"/>
  <c r="B177" i="52" s="1"/>
  <c r="B178" i="52" s="1"/>
  <c r="B179" i="52" s="1"/>
  <c r="B180" i="52" s="1"/>
  <c r="B181" i="52" s="1"/>
  <c r="B182" i="52" s="1"/>
  <c r="B183" i="52" s="1"/>
  <c r="B184" i="52" s="1"/>
  <c r="B185" i="52" s="1"/>
  <c r="B186" i="52" s="1"/>
  <c r="B187" i="52" s="1"/>
  <c r="J173" i="52"/>
  <c r="T173" i="52" s="1"/>
  <c r="W172" i="52"/>
  <c r="J167" i="52"/>
  <c r="R167" i="52" s="1"/>
  <c r="J166" i="52"/>
  <c r="T166" i="52" s="1"/>
  <c r="J165" i="52"/>
  <c r="R165" i="52" s="1"/>
  <c r="J164" i="52"/>
  <c r="T164" i="52" s="1"/>
  <c r="J163" i="52"/>
  <c r="R163" i="52" s="1"/>
  <c r="J162" i="52"/>
  <c r="T162" i="52" s="1"/>
  <c r="J161" i="52"/>
  <c r="R161" i="52" s="1"/>
  <c r="J160" i="52"/>
  <c r="T160" i="52" s="1"/>
  <c r="J159" i="52"/>
  <c r="R159" i="52" s="1"/>
  <c r="J158" i="52"/>
  <c r="T158" i="52" s="1"/>
  <c r="J157" i="52"/>
  <c r="R157" i="52" s="1"/>
  <c r="J156" i="52"/>
  <c r="T156" i="52" s="1"/>
  <c r="J155" i="52"/>
  <c r="R155" i="52" s="1"/>
  <c r="V154" i="52"/>
  <c r="V155" i="52" s="1"/>
  <c r="V156" i="52" s="1"/>
  <c r="V157" i="52" s="1"/>
  <c r="V158" i="52" s="1"/>
  <c r="V159" i="52" s="1"/>
  <c r="V160" i="52" s="1"/>
  <c r="V161" i="52" s="1"/>
  <c r="V162" i="52" s="1"/>
  <c r="V163" i="52" s="1"/>
  <c r="V164" i="52" s="1"/>
  <c r="V165" i="52" s="1"/>
  <c r="V166" i="52" s="1"/>
  <c r="V167" i="52" s="1"/>
  <c r="J154" i="52"/>
  <c r="T154" i="52" s="1"/>
  <c r="B154" i="52"/>
  <c r="B155" i="52" s="1"/>
  <c r="B156" i="52" s="1"/>
  <c r="B157" i="52" s="1"/>
  <c r="B158" i="52" s="1"/>
  <c r="B159" i="52" s="1"/>
  <c r="B160" i="52" s="1"/>
  <c r="B161" i="52" s="1"/>
  <c r="B162" i="52" s="1"/>
  <c r="B163" i="52" s="1"/>
  <c r="B164" i="52" s="1"/>
  <c r="B165" i="52" s="1"/>
  <c r="B166" i="52" s="1"/>
  <c r="B167" i="52" s="1"/>
  <c r="J153" i="52"/>
  <c r="T153" i="52" s="1"/>
  <c r="W152" i="52"/>
  <c r="J147" i="52"/>
  <c r="T147" i="52" s="1"/>
  <c r="J146" i="52"/>
  <c r="J145" i="52"/>
  <c r="T145" i="52" s="1"/>
  <c r="J144" i="52"/>
  <c r="J143" i="52"/>
  <c r="T143" i="52" s="1"/>
  <c r="J142" i="52"/>
  <c r="J141" i="52"/>
  <c r="P141" i="52" s="1"/>
  <c r="J140" i="52"/>
  <c r="J139" i="52"/>
  <c r="T139" i="52" s="1"/>
  <c r="J138" i="52"/>
  <c r="J137" i="52"/>
  <c r="T137" i="52" s="1"/>
  <c r="J136" i="52"/>
  <c r="J135" i="52"/>
  <c r="T135" i="52" s="1"/>
  <c r="V134" i="52"/>
  <c r="V135" i="52" s="1"/>
  <c r="V136" i="52" s="1"/>
  <c r="V137" i="52" s="1"/>
  <c r="V138" i="52" s="1"/>
  <c r="V139" i="52" s="1"/>
  <c r="V140" i="52" s="1"/>
  <c r="V141" i="52" s="1"/>
  <c r="V142" i="52" s="1"/>
  <c r="V143" i="52" s="1"/>
  <c r="V144" i="52" s="1"/>
  <c r="V145" i="52" s="1"/>
  <c r="V146" i="52" s="1"/>
  <c r="V147" i="52" s="1"/>
  <c r="J134" i="52"/>
  <c r="B134" i="52"/>
  <c r="B135" i="52" s="1"/>
  <c r="B136" i="52" s="1"/>
  <c r="B137" i="52" s="1"/>
  <c r="B138" i="52" s="1"/>
  <c r="B139" i="52" s="1"/>
  <c r="B140" i="52" s="1"/>
  <c r="B141" i="52" s="1"/>
  <c r="B142" i="52" s="1"/>
  <c r="B143" i="52" s="1"/>
  <c r="B144" i="52" s="1"/>
  <c r="B145" i="52" s="1"/>
  <c r="B146" i="52" s="1"/>
  <c r="B147" i="52" s="1"/>
  <c r="J133" i="52"/>
  <c r="T133" i="52" s="1"/>
  <c r="W132" i="52"/>
  <c r="J127" i="52"/>
  <c r="J126" i="52"/>
  <c r="T126" i="52" s="1"/>
  <c r="J125" i="52"/>
  <c r="J124" i="52"/>
  <c r="T124" i="52" s="1"/>
  <c r="J123" i="52"/>
  <c r="J122" i="52"/>
  <c r="T122" i="52" s="1"/>
  <c r="J121" i="52"/>
  <c r="J120" i="52"/>
  <c r="T120" i="52" s="1"/>
  <c r="J119" i="52"/>
  <c r="J118" i="52"/>
  <c r="T118" i="52" s="1"/>
  <c r="J117" i="52"/>
  <c r="J116" i="52"/>
  <c r="T116" i="52" s="1"/>
  <c r="J115" i="52"/>
  <c r="V114" i="52"/>
  <c r="V115" i="52" s="1"/>
  <c r="V116" i="52" s="1"/>
  <c r="V117" i="52" s="1"/>
  <c r="V118" i="52" s="1"/>
  <c r="V119" i="52" s="1"/>
  <c r="V120" i="52" s="1"/>
  <c r="V121" i="52" s="1"/>
  <c r="V122" i="52" s="1"/>
  <c r="V123" i="52" s="1"/>
  <c r="V124" i="52" s="1"/>
  <c r="V125" i="52" s="1"/>
  <c r="V126" i="52" s="1"/>
  <c r="V127" i="52" s="1"/>
  <c r="J114" i="52"/>
  <c r="P114" i="52" s="1"/>
  <c r="B114" i="52"/>
  <c r="B115" i="52" s="1"/>
  <c r="B116" i="52" s="1"/>
  <c r="B117" i="52" s="1"/>
  <c r="B118" i="52" s="1"/>
  <c r="B119" i="52" s="1"/>
  <c r="B120" i="52" s="1"/>
  <c r="B121" i="52" s="1"/>
  <c r="B122" i="52" s="1"/>
  <c r="B123" i="52" s="1"/>
  <c r="B124" i="52" s="1"/>
  <c r="B125" i="52" s="1"/>
  <c r="B126" i="52" s="1"/>
  <c r="B127" i="52" s="1"/>
  <c r="J113" i="52"/>
  <c r="W112" i="52"/>
  <c r="J107" i="52"/>
  <c r="P107" i="52" s="1"/>
  <c r="J106" i="52"/>
  <c r="J105" i="52"/>
  <c r="P105" i="52" s="1"/>
  <c r="J104" i="52"/>
  <c r="J103" i="52"/>
  <c r="P103" i="52" s="1"/>
  <c r="J102" i="52"/>
  <c r="J91" i="52"/>
  <c r="P91" i="52" s="1"/>
  <c r="J90" i="52"/>
  <c r="J89" i="52"/>
  <c r="P89" i="52" s="1"/>
  <c r="J88" i="52"/>
  <c r="J87" i="52"/>
  <c r="T87" i="52" s="1"/>
  <c r="J86" i="52"/>
  <c r="J85" i="52"/>
  <c r="T85" i="52" s="1"/>
  <c r="J84" i="52"/>
  <c r="B84" i="52"/>
  <c r="B85" i="52" s="1"/>
  <c r="B86" i="52" s="1"/>
  <c r="B87" i="52" s="1"/>
  <c r="B88" i="52" s="1"/>
  <c r="B89" i="52" s="1"/>
  <c r="B90" i="52" s="1"/>
  <c r="B91" i="52" s="1"/>
  <c r="B104" i="52" s="1"/>
  <c r="B105" i="52" s="1"/>
  <c r="B106" i="52" s="1"/>
  <c r="B107" i="52" s="1"/>
  <c r="J83" i="52"/>
  <c r="T83" i="52" s="1"/>
  <c r="W82" i="52"/>
  <c r="J77" i="52"/>
  <c r="J76" i="52"/>
  <c r="P76" i="52" s="1"/>
  <c r="J75" i="52"/>
  <c r="J74" i="52"/>
  <c r="P74" i="52" s="1"/>
  <c r="J73" i="52"/>
  <c r="J72" i="52"/>
  <c r="P72" i="52" s="1"/>
  <c r="J71" i="52"/>
  <c r="J70" i="52"/>
  <c r="P70" i="52" s="1"/>
  <c r="J69" i="52"/>
  <c r="J68" i="52"/>
  <c r="P68" i="52" s="1"/>
  <c r="J67" i="52"/>
  <c r="J66" i="52"/>
  <c r="P66" i="52" s="1"/>
  <c r="J65" i="52"/>
  <c r="V64" i="52"/>
  <c r="V65" i="52" s="1"/>
  <c r="V66" i="52" s="1"/>
  <c r="V67" i="52" s="1"/>
  <c r="V68" i="52" s="1"/>
  <c r="V69" i="52" s="1"/>
  <c r="V70" i="52" s="1"/>
  <c r="V71" i="52" s="1"/>
  <c r="V72" i="52" s="1"/>
  <c r="V73" i="52" s="1"/>
  <c r="V74" i="52" s="1"/>
  <c r="V75" i="52" s="1"/>
  <c r="V76" i="52" s="1"/>
  <c r="V77" i="52" s="1"/>
  <c r="J64" i="52"/>
  <c r="P64" i="52" s="1"/>
  <c r="B64" i="52"/>
  <c r="B65" i="52" s="1"/>
  <c r="B66" i="52" s="1"/>
  <c r="B67" i="52" s="1"/>
  <c r="B68" i="52" s="1"/>
  <c r="B69" i="52" s="1"/>
  <c r="B70" i="52" s="1"/>
  <c r="B71" i="52" s="1"/>
  <c r="B72" i="52" s="1"/>
  <c r="B73" i="52" s="1"/>
  <c r="B74" i="52" s="1"/>
  <c r="B75" i="52" s="1"/>
  <c r="B76" i="52" s="1"/>
  <c r="B77" i="52" s="1"/>
  <c r="J63" i="52"/>
  <c r="U63" i="52" s="1"/>
  <c r="W62" i="52"/>
  <c r="J57" i="52"/>
  <c r="T57" i="52" s="1"/>
  <c r="J56" i="52"/>
  <c r="T56" i="52" s="1"/>
  <c r="J55" i="52"/>
  <c r="T55" i="52" s="1"/>
  <c r="J54" i="52"/>
  <c r="T54" i="52" s="1"/>
  <c r="J53" i="52"/>
  <c r="T53" i="52" s="1"/>
  <c r="J52" i="52"/>
  <c r="T52" i="52" s="1"/>
  <c r="J51" i="52"/>
  <c r="T51" i="52" s="1"/>
  <c r="J50" i="52"/>
  <c r="T50" i="52" s="1"/>
  <c r="J49" i="52"/>
  <c r="T49" i="52" s="1"/>
  <c r="J48" i="52"/>
  <c r="T48" i="52" s="1"/>
  <c r="J47" i="52"/>
  <c r="T47" i="52" s="1"/>
  <c r="J46" i="52"/>
  <c r="T46" i="52" s="1"/>
  <c r="J45" i="52"/>
  <c r="T45" i="52" s="1"/>
  <c r="V44" i="52"/>
  <c r="V45" i="52" s="1"/>
  <c r="V46" i="52" s="1"/>
  <c r="V47" i="52" s="1"/>
  <c r="V48" i="52" s="1"/>
  <c r="V49" i="52" s="1"/>
  <c r="V50" i="52" s="1"/>
  <c r="V51" i="52" s="1"/>
  <c r="V52" i="52" s="1"/>
  <c r="V53" i="52" s="1"/>
  <c r="V54" i="52" s="1"/>
  <c r="V55" i="52" s="1"/>
  <c r="V56" i="52" s="1"/>
  <c r="V57" i="52" s="1"/>
  <c r="J44" i="52"/>
  <c r="B44" i="52"/>
  <c r="B45" i="52" s="1"/>
  <c r="B46" i="52" s="1"/>
  <c r="B47" i="52" s="1"/>
  <c r="B48" i="52" s="1"/>
  <c r="B49" i="52" s="1"/>
  <c r="B50" i="52" s="1"/>
  <c r="B51" i="52" s="1"/>
  <c r="B52" i="52" s="1"/>
  <c r="B53" i="52" s="1"/>
  <c r="B54" i="52" s="1"/>
  <c r="B55" i="52" s="1"/>
  <c r="B56" i="52" s="1"/>
  <c r="B57" i="52" s="1"/>
  <c r="J43" i="52"/>
  <c r="U43" i="52" s="1"/>
  <c r="W42" i="52"/>
  <c r="J37" i="52"/>
  <c r="J21" i="52"/>
  <c r="T21" i="52" s="1"/>
  <c r="J20" i="52"/>
  <c r="J19" i="52"/>
  <c r="T19" i="52" s="1"/>
  <c r="J18" i="52"/>
  <c r="J17" i="52"/>
  <c r="T17" i="52" s="1"/>
  <c r="J16" i="52"/>
  <c r="AB15" i="52"/>
  <c r="J15" i="52"/>
  <c r="T15" i="52" s="1"/>
  <c r="AB14" i="52"/>
  <c r="J14" i="52"/>
  <c r="T14" i="52" s="1"/>
  <c r="AB13" i="52"/>
  <c r="J13" i="52"/>
  <c r="T13" i="52" s="1"/>
  <c r="AB12" i="52"/>
  <c r="J12" i="52"/>
  <c r="T12" i="52" s="1"/>
  <c r="AB11" i="52"/>
  <c r="J11" i="52"/>
  <c r="T11" i="52" s="1"/>
  <c r="AB10" i="52"/>
  <c r="S108" i="3" s="1"/>
  <c r="J10" i="52"/>
  <c r="T10" i="52" s="1"/>
  <c r="AB9" i="52"/>
  <c r="S107" i="3" s="1"/>
  <c r="V9" i="52"/>
  <c r="V10" i="52" s="1"/>
  <c r="V11" i="52" s="1"/>
  <c r="V12" i="52" s="1"/>
  <c r="V13" i="52" s="1"/>
  <c r="V14" i="52" s="1"/>
  <c r="V15" i="52" s="1"/>
  <c r="V16" i="52" s="1"/>
  <c r="V17" i="52" s="1"/>
  <c r="V18" i="52" s="1"/>
  <c r="V19" i="52" s="1"/>
  <c r="V20" i="52" s="1"/>
  <c r="V21" i="52" s="1"/>
  <c r="J9" i="52"/>
  <c r="Q9" i="52" s="1"/>
  <c r="B9" i="52"/>
  <c r="B10" i="52" s="1"/>
  <c r="B11" i="52" s="1"/>
  <c r="B12" i="52" s="1"/>
  <c r="B13" i="52" s="1"/>
  <c r="B14" i="52" s="1"/>
  <c r="B15" i="52" s="1"/>
  <c r="B16" i="52" s="1"/>
  <c r="B17" i="52" s="1"/>
  <c r="B18" i="52" s="1"/>
  <c r="B19" i="52" s="1"/>
  <c r="B20" i="52" s="1"/>
  <c r="B21" i="52" s="1"/>
  <c r="AB8" i="52"/>
  <c r="J8" i="52"/>
  <c r="U8" i="52" s="1"/>
  <c r="AB7" i="52"/>
  <c r="W7" i="52"/>
  <c r="I3" i="52"/>
  <c r="J101" i="3"/>
  <c r="J99" i="3"/>
  <c r="J98" i="3"/>
  <c r="J96" i="3"/>
  <c r="J95" i="3"/>
  <c r="J94" i="3"/>
  <c r="Q95" i="3"/>
  <c r="R95" i="3"/>
  <c r="S95" i="3"/>
  <c r="V95" i="3"/>
  <c r="W95" i="3"/>
  <c r="X95" i="3"/>
  <c r="Y95" i="3"/>
  <c r="Z95" i="3"/>
  <c r="AA95" i="3"/>
  <c r="AB95" i="3"/>
  <c r="Q94" i="3"/>
  <c r="R94" i="3"/>
  <c r="S94" i="3"/>
  <c r="J92" i="3"/>
  <c r="Q92" i="3"/>
  <c r="R92" i="3"/>
  <c r="S92" i="3"/>
  <c r="V92" i="3"/>
  <c r="W92" i="3"/>
  <c r="X92" i="3"/>
  <c r="Y92" i="3"/>
  <c r="Z92" i="3"/>
  <c r="AA92" i="3"/>
  <c r="AB92" i="3"/>
  <c r="Q93" i="3"/>
  <c r="R93" i="3"/>
  <c r="Q114" i="3"/>
  <c r="R114" i="3"/>
  <c r="S114" i="3"/>
  <c r="Q115" i="3"/>
  <c r="R115" i="3"/>
  <c r="S115" i="3"/>
  <c r="J114" i="3"/>
  <c r="S182" i="51"/>
  <c r="O182" i="51"/>
  <c r="J182" i="51"/>
  <c r="T182" i="51" s="1"/>
  <c r="J181" i="51"/>
  <c r="T181" i="51" s="1"/>
  <c r="S180" i="51"/>
  <c r="O180" i="51"/>
  <c r="J180" i="51"/>
  <c r="T180" i="51" s="1"/>
  <c r="Q179" i="51"/>
  <c r="J179" i="51"/>
  <c r="S178" i="51"/>
  <c r="O178" i="51"/>
  <c r="J178" i="51"/>
  <c r="T178" i="51" s="1"/>
  <c r="Q177" i="51"/>
  <c r="J177" i="51"/>
  <c r="S176" i="51"/>
  <c r="O176" i="51"/>
  <c r="J176" i="51"/>
  <c r="T176" i="51" s="1"/>
  <c r="Q175" i="51"/>
  <c r="J175" i="51"/>
  <c r="S174" i="51"/>
  <c r="O174" i="51"/>
  <c r="J174" i="51"/>
  <c r="T174" i="51" s="1"/>
  <c r="Q173" i="51"/>
  <c r="J173" i="51"/>
  <c r="S172" i="51"/>
  <c r="O172" i="51"/>
  <c r="J172" i="51"/>
  <c r="T172" i="51" s="1"/>
  <c r="Q171" i="51"/>
  <c r="J171" i="51"/>
  <c r="S170" i="51"/>
  <c r="O170" i="51"/>
  <c r="J170" i="51"/>
  <c r="T170" i="51" s="1"/>
  <c r="B170" i="51"/>
  <c r="B171" i="51" s="1"/>
  <c r="B172" i="51" s="1"/>
  <c r="B173" i="51" s="1"/>
  <c r="B174" i="51" s="1"/>
  <c r="B175" i="51" s="1"/>
  <c r="B176" i="51" s="1"/>
  <c r="B177" i="51" s="1"/>
  <c r="B178" i="51" s="1"/>
  <c r="B179" i="51" s="1"/>
  <c r="B180" i="51" s="1"/>
  <c r="B181" i="51" s="1"/>
  <c r="B182" i="51" s="1"/>
  <c r="V169" i="51"/>
  <c r="V170" i="51" s="1"/>
  <c r="V171" i="51" s="1"/>
  <c r="V172" i="51" s="1"/>
  <c r="V173" i="51" s="1"/>
  <c r="V174" i="51" s="1"/>
  <c r="V175" i="51" s="1"/>
  <c r="V176" i="51" s="1"/>
  <c r="V177" i="51" s="1"/>
  <c r="V178" i="51" s="1"/>
  <c r="V179" i="51" s="1"/>
  <c r="V180" i="51" s="1"/>
  <c r="V181" i="51" s="1"/>
  <c r="V182" i="51" s="1"/>
  <c r="Q169" i="51"/>
  <c r="J169" i="51"/>
  <c r="B169" i="51"/>
  <c r="J168" i="51"/>
  <c r="P168" i="51" s="1"/>
  <c r="W167" i="51"/>
  <c r="J162" i="51"/>
  <c r="S161" i="51"/>
  <c r="O161" i="51"/>
  <c r="J161" i="51"/>
  <c r="T161" i="51" s="1"/>
  <c r="J160" i="51"/>
  <c r="S159" i="51"/>
  <c r="O159" i="51"/>
  <c r="J159" i="51"/>
  <c r="T159" i="51" s="1"/>
  <c r="J158" i="51"/>
  <c r="J157" i="51"/>
  <c r="R157" i="51" s="1"/>
  <c r="P156" i="51"/>
  <c r="J156" i="51"/>
  <c r="T156" i="51" s="1"/>
  <c r="R155" i="51"/>
  <c r="J155" i="51"/>
  <c r="T154" i="51"/>
  <c r="J154" i="51"/>
  <c r="P154" i="51" s="1"/>
  <c r="J153" i="51"/>
  <c r="R153" i="51" s="1"/>
  <c r="P152" i="51"/>
  <c r="J152" i="51"/>
  <c r="T152" i="51" s="1"/>
  <c r="R151" i="51"/>
  <c r="J151" i="51"/>
  <c r="J150" i="51"/>
  <c r="P150" i="51" s="1"/>
  <c r="V149" i="51"/>
  <c r="V150" i="51" s="1"/>
  <c r="V151" i="51" s="1"/>
  <c r="V152" i="51" s="1"/>
  <c r="V153" i="51" s="1"/>
  <c r="V154" i="51" s="1"/>
  <c r="V155" i="51" s="1"/>
  <c r="V156" i="51" s="1"/>
  <c r="V157" i="51" s="1"/>
  <c r="V158" i="51" s="1"/>
  <c r="V159" i="51" s="1"/>
  <c r="V160" i="51" s="1"/>
  <c r="V161" i="51" s="1"/>
  <c r="V162" i="51" s="1"/>
  <c r="R149" i="51"/>
  <c r="J149" i="51"/>
  <c r="B149" i="51"/>
  <c r="B150" i="51" s="1"/>
  <c r="B151" i="51" s="1"/>
  <c r="B152" i="51" s="1"/>
  <c r="B153" i="51" s="1"/>
  <c r="B154" i="51" s="1"/>
  <c r="B155" i="51" s="1"/>
  <c r="B156" i="51" s="1"/>
  <c r="B157" i="51" s="1"/>
  <c r="B158" i="51" s="1"/>
  <c r="B159" i="51" s="1"/>
  <c r="B160" i="51" s="1"/>
  <c r="B161" i="51" s="1"/>
  <c r="B162" i="51" s="1"/>
  <c r="S148" i="51"/>
  <c r="O148" i="51"/>
  <c r="J148" i="51"/>
  <c r="T148" i="51" s="1"/>
  <c r="W147" i="51"/>
  <c r="J142" i="51"/>
  <c r="R142" i="51" s="1"/>
  <c r="P141" i="51"/>
  <c r="J141" i="51"/>
  <c r="T141" i="51" s="1"/>
  <c r="R140" i="51"/>
  <c r="J140" i="51"/>
  <c r="T139" i="51"/>
  <c r="J139" i="51"/>
  <c r="P139" i="51" s="1"/>
  <c r="J138" i="51"/>
  <c r="R138" i="51" s="1"/>
  <c r="P137" i="51"/>
  <c r="J137" i="51"/>
  <c r="T137" i="51" s="1"/>
  <c r="R136" i="51"/>
  <c r="J136" i="51"/>
  <c r="J135" i="51"/>
  <c r="P135" i="51" s="1"/>
  <c r="J134" i="51"/>
  <c r="R134" i="51" s="1"/>
  <c r="P133" i="51"/>
  <c r="J133" i="51"/>
  <c r="T133" i="51" s="1"/>
  <c r="R132" i="51"/>
  <c r="J132" i="51"/>
  <c r="T131" i="51"/>
  <c r="J131" i="51"/>
  <c r="P131" i="51" s="1"/>
  <c r="R130" i="51"/>
  <c r="J130" i="51"/>
  <c r="V129" i="51"/>
  <c r="V130" i="51" s="1"/>
  <c r="V131" i="51" s="1"/>
  <c r="V132" i="51" s="1"/>
  <c r="V133" i="51" s="1"/>
  <c r="V134" i="51" s="1"/>
  <c r="V135" i="51" s="1"/>
  <c r="V136" i="51" s="1"/>
  <c r="V137" i="51" s="1"/>
  <c r="V138" i="51" s="1"/>
  <c r="V139" i="51" s="1"/>
  <c r="V140" i="51" s="1"/>
  <c r="V141" i="51" s="1"/>
  <c r="V142" i="51" s="1"/>
  <c r="P129" i="51"/>
  <c r="J129" i="51"/>
  <c r="T129" i="51" s="1"/>
  <c r="B129" i="51"/>
  <c r="B130" i="51" s="1"/>
  <c r="B131" i="51" s="1"/>
  <c r="B132" i="51" s="1"/>
  <c r="B133" i="51" s="1"/>
  <c r="B134" i="51" s="1"/>
  <c r="B135" i="51" s="1"/>
  <c r="B136" i="51" s="1"/>
  <c r="B137" i="51" s="1"/>
  <c r="B138" i="51" s="1"/>
  <c r="B139" i="51" s="1"/>
  <c r="B140" i="51" s="1"/>
  <c r="B141" i="51" s="1"/>
  <c r="B142" i="51" s="1"/>
  <c r="S128" i="51"/>
  <c r="O128" i="51"/>
  <c r="J128" i="51"/>
  <c r="T128" i="51" s="1"/>
  <c r="W127" i="51"/>
  <c r="P122" i="51"/>
  <c r="J122" i="51"/>
  <c r="T122" i="51" s="1"/>
  <c r="J121" i="51"/>
  <c r="P120" i="51"/>
  <c r="J120" i="51"/>
  <c r="T120" i="51" s="1"/>
  <c r="J119" i="51"/>
  <c r="P118" i="51"/>
  <c r="J118" i="51"/>
  <c r="T118" i="51" s="1"/>
  <c r="J117" i="51"/>
  <c r="J116" i="51"/>
  <c r="P116" i="51" s="1"/>
  <c r="J115" i="51"/>
  <c r="J114" i="51"/>
  <c r="P114" i="51" s="1"/>
  <c r="J113" i="51"/>
  <c r="T112" i="51"/>
  <c r="J112" i="51"/>
  <c r="P112" i="51" s="1"/>
  <c r="J111" i="51"/>
  <c r="J110" i="51"/>
  <c r="P110" i="51" s="1"/>
  <c r="V109" i="51"/>
  <c r="V110" i="51" s="1"/>
  <c r="V111" i="51" s="1"/>
  <c r="V112" i="51" s="1"/>
  <c r="V113" i="51" s="1"/>
  <c r="V114" i="51" s="1"/>
  <c r="V115" i="51" s="1"/>
  <c r="V116" i="51" s="1"/>
  <c r="V117" i="51" s="1"/>
  <c r="V118" i="51" s="1"/>
  <c r="V119" i="51" s="1"/>
  <c r="V120" i="51" s="1"/>
  <c r="V121" i="51" s="1"/>
  <c r="V122" i="51" s="1"/>
  <c r="J109" i="51"/>
  <c r="B109" i="51"/>
  <c r="B110" i="51" s="1"/>
  <c r="B111" i="51" s="1"/>
  <c r="B112" i="51" s="1"/>
  <c r="B113" i="51" s="1"/>
  <c r="B114" i="51" s="1"/>
  <c r="B115" i="51" s="1"/>
  <c r="B116" i="51" s="1"/>
  <c r="B117" i="51" s="1"/>
  <c r="B118" i="51" s="1"/>
  <c r="B119" i="51" s="1"/>
  <c r="B120" i="51" s="1"/>
  <c r="B121" i="51" s="1"/>
  <c r="B122" i="51" s="1"/>
  <c r="J108" i="51"/>
  <c r="W107" i="51"/>
  <c r="J102" i="51"/>
  <c r="P101" i="51"/>
  <c r="J101" i="51"/>
  <c r="T101" i="51" s="1"/>
  <c r="J100" i="51"/>
  <c r="P99" i="51"/>
  <c r="J99" i="51"/>
  <c r="T99" i="51" s="1"/>
  <c r="J98" i="51"/>
  <c r="P97" i="51"/>
  <c r="J97" i="51"/>
  <c r="T97" i="51" s="1"/>
  <c r="J96" i="51"/>
  <c r="P95" i="51"/>
  <c r="J95" i="51"/>
  <c r="T95" i="51" s="1"/>
  <c r="J94" i="51"/>
  <c r="P93" i="51"/>
  <c r="J93" i="51"/>
  <c r="T93" i="51" s="1"/>
  <c r="J92" i="51"/>
  <c r="P91" i="51"/>
  <c r="J91" i="51"/>
  <c r="T91" i="51" s="1"/>
  <c r="J90" i="51"/>
  <c r="V89" i="51"/>
  <c r="V90" i="51" s="1"/>
  <c r="V91" i="51" s="1"/>
  <c r="V92" i="51" s="1"/>
  <c r="V93" i="51" s="1"/>
  <c r="V94" i="51" s="1"/>
  <c r="V95" i="51" s="1"/>
  <c r="V96" i="51" s="1"/>
  <c r="V97" i="51" s="1"/>
  <c r="V98" i="51" s="1"/>
  <c r="V99" i="51" s="1"/>
  <c r="V100" i="51" s="1"/>
  <c r="V101" i="51" s="1"/>
  <c r="V102" i="51" s="1"/>
  <c r="P89" i="51"/>
  <c r="J89" i="51"/>
  <c r="T89" i="51" s="1"/>
  <c r="B89" i="51"/>
  <c r="B90" i="51" s="1"/>
  <c r="B91" i="51" s="1"/>
  <c r="B92" i="51" s="1"/>
  <c r="B93" i="51" s="1"/>
  <c r="B94" i="51" s="1"/>
  <c r="B95" i="51" s="1"/>
  <c r="B96" i="51" s="1"/>
  <c r="B97" i="51" s="1"/>
  <c r="B98" i="51" s="1"/>
  <c r="B99" i="51" s="1"/>
  <c r="B100" i="51" s="1"/>
  <c r="B101" i="51" s="1"/>
  <c r="B102" i="51" s="1"/>
  <c r="S88" i="51"/>
  <c r="O88" i="51"/>
  <c r="J88" i="51"/>
  <c r="W87" i="51"/>
  <c r="P82" i="51"/>
  <c r="J82" i="51"/>
  <c r="T82" i="51" s="1"/>
  <c r="J81" i="51"/>
  <c r="P80" i="51"/>
  <c r="J80" i="51"/>
  <c r="T80" i="51" s="1"/>
  <c r="J79" i="51"/>
  <c r="P78" i="51"/>
  <c r="J78" i="51"/>
  <c r="T78" i="51" s="1"/>
  <c r="J77" i="51"/>
  <c r="P76" i="51"/>
  <c r="J76" i="51"/>
  <c r="T76" i="51" s="1"/>
  <c r="J75" i="51"/>
  <c r="P74" i="51"/>
  <c r="J74" i="51"/>
  <c r="T74" i="51" s="1"/>
  <c r="J73" i="51"/>
  <c r="P72" i="51"/>
  <c r="J72" i="51"/>
  <c r="T72" i="51" s="1"/>
  <c r="J71" i="51"/>
  <c r="P70" i="51"/>
  <c r="J70" i="51"/>
  <c r="T70" i="51" s="1"/>
  <c r="V69" i="51"/>
  <c r="V70" i="51" s="1"/>
  <c r="V71" i="51" s="1"/>
  <c r="V72" i="51" s="1"/>
  <c r="V73" i="51" s="1"/>
  <c r="V74" i="51" s="1"/>
  <c r="V75" i="51" s="1"/>
  <c r="V76" i="51" s="1"/>
  <c r="V77" i="51" s="1"/>
  <c r="V78" i="51" s="1"/>
  <c r="V79" i="51" s="1"/>
  <c r="V80" i="51" s="1"/>
  <c r="V81" i="51" s="1"/>
  <c r="V82" i="51" s="1"/>
  <c r="J69" i="51"/>
  <c r="B69" i="51"/>
  <c r="B70" i="51" s="1"/>
  <c r="B71" i="51" s="1"/>
  <c r="B72" i="51" s="1"/>
  <c r="B73" i="51" s="1"/>
  <c r="B74" i="51" s="1"/>
  <c r="B75" i="51" s="1"/>
  <c r="B76" i="51" s="1"/>
  <c r="B77" i="51" s="1"/>
  <c r="B78" i="51" s="1"/>
  <c r="B79" i="51" s="1"/>
  <c r="B80" i="51" s="1"/>
  <c r="B81" i="51" s="1"/>
  <c r="B82" i="51" s="1"/>
  <c r="S68" i="51"/>
  <c r="O68" i="51"/>
  <c r="J68" i="51"/>
  <c r="T68" i="51" s="1"/>
  <c r="W67" i="51"/>
  <c r="J62" i="51"/>
  <c r="J61" i="51"/>
  <c r="P61" i="51" s="1"/>
  <c r="J60" i="51"/>
  <c r="J59" i="51"/>
  <c r="P59" i="51" s="1"/>
  <c r="J58" i="51"/>
  <c r="J57" i="51"/>
  <c r="P57" i="51" s="1"/>
  <c r="J56" i="51"/>
  <c r="J55" i="51"/>
  <c r="P55" i="51" s="1"/>
  <c r="J54" i="51"/>
  <c r="J53" i="51"/>
  <c r="P53" i="51" s="1"/>
  <c r="J52" i="51"/>
  <c r="J51" i="51"/>
  <c r="P51" i="51" s="1"/>
  <c r="J50" i="51"/>
  <c r="V49" i="51"/>
  <c r="V50" i="51" s="1"/>
  <c r="V51" i="51" s="1"/>
  <c r="V52" i="51" s="1"/>
  <c r="V53" i="51" s="1"/>
  <c r="V54" i="51" s="1"/>
  <c r="V55" i="51" s="1"/>
  <c r="V56" i="51" s="1"/>
  <c r="V57" i="51" s="1"/>
  <c r="V58" i="51" s="1"/>
  <c r="V59" i="51" s="1"/>
  <c r="V60" i="51" s="1"/>
  <c r="V61" i="51" s="1"/>
  <c r="V62" i="51" s="1"/>
  <c r="J49" i="51"/>
  <c r="P49" i="51" s="1"/>
  <c r="B49" i="51"/>
  <c r="B50" i="51" s="1"/>
  <c r="B51" i="51" s="1"/>
  <c r="B52" i="51" s="1"/>
  <c r="B53" i="51" s="1"/>
  <c r="B54" i="51" s="1"/>
  <c r="B55" i="51" s="1"/>
  <c r="B56" i="51" s="1"/>
  <c r="B57" i="51" s="1"/>
  <c r="B58" i="51" s="1"/>
  <c r="B59" i="51" s="1"/>
  <c r="B60" i="51" s="1"/>
  <c r="B61" i="51" s="1"/>
  <c r="B62" i="51" s="1"/>
  <c r="J48" i="51"/>
  <c r="U48" i="51" s="1"/>
  <c r="W47" i="51"/>
  <c r="J42" i="51"/>
  <c r="T42" i="51" s="1"/>
  <c r="S41" i="51"/>
  <c r="O41" i="51"/>
  <c r="J41" i="51"/>
  <c r="T41" i="51" s="1"/>
  <c r="J40" i="51"/>
  <c r="T40" i="51" s="1"/>
  <c r="S39" i="51"/>
  <c r="O39" i="51"/>
  <c r="J39" i="51"/>
  <c r="T39" i="51" s="1"/>
  <c r="J38" i="51"/>
  <c r="T38" i="51" s="1"/>
  <c r="S37" i="51"/>
  <c r="O37" i="51"/>
  <c r="J37" i="51"/>
  <c r="T37" i="51" s="1"/>
  <c r="J36" i="51"/>
  <c r="T36" i="51" s="1"/>
  <c r="S35" i="51"/>
  <c r="O35" i="51"/>
  <c r="J35" i="51"/>
  <c r="T35" i="51" s="1"/>
  <c r="J34" i="51"/>
  <c r="T34" i="51" s="1"/>
  <c r="U33" i="51"/>
  <c r="S33" i="51"/>
  <c r="Q33" i="51"/>
  <c r="O33" i="51"/>
  <c r="J33" i="51"/>
  <c r="T33" i="51" s="1"/>
  <c r="U32" i="51"/>
  <c r="S32" i="51"/>
  <c r="Q32" i="51"/>
  <c r="O32" i="51"/>
  <c r="J32" i="51"/>
  <c r="T32" i="51" s="1"/>
  <c r="U31" i="51"/>
  <c r="S31" i="51"/>
  <c r="Q31" i="51"/>
  <c r="O31" i="51"/>
  <c r="J31" i="51"/>
  <c r="T31" i="51" s="1"/>
  <c r="J30" i="51"/>
  <c r="T30" i="51" s="1"/>
  <c r="V29" i="51"/>
  <c r="V30" i="51" s="1"/>
  <c r="V31" i="51" s="1"/>
  <c r="V32" i="51" s="1"/>
  <c r="V33" i="51" s="1"/>
  <c r="V34" i="51" s="1"/>
  <c r="V35" i="51" s="1"/>
  <c r="V36" i="51" s="1"/>
  <c r="V37" i="51" s="1"/>
  <c r="V38" i="51" s="1"/>
  <c r="V39" i="51" s="1"/>
  <c r="V40" i="51" s="1"/>
  <c r="V41" i="51" s="1"/>
  <c r="V42" i="51" s="1"/>
  <c r="J29" i="51"/>
  <c r="T29" i="51" s="1"/>
  <c r="B29" i="51"/>
  <c r="B30" i="51" s="1"/>
  <c r="B31" i="51" s="1"/>
  <c r="B32" i="51" s="1"/>
  <c r="B33" i="51" s="1"/>
  <c r="B34" i="51" s="1"/>
  <c r="B35" i="51" s="1"/>
  <c r="B36" i="51" s="1"/>
  <c r="B37" i="51" s="1"/>
  <c r="B38" i="51" s="1"/>
  <c r="B39" i="51" s="1"/>
  <c r="B40" i="51" s="1"/>
  <c r="B41" i="51" s="1"/>
  <c r="B42" i="51" s="1"/>
  <c r="J28" i="51"/>
  <c r="U28" i="51" s="1"/>
  <c r="W27" i="51"/>
  <c r="U22" i="51"/>
  <c r="S22" i="51"/>
  <c r="Q22" i="51"/>
  <c r="O22" i="51"/>
  <c r="J22" i="51"/>
  <c r="T22" i="51" s="1"/>
  <c r="U21" i="51"/>
  <c r="S21" i="51"/>
  <c r="Q21" i="51"/>
  <c r="O21" i="51"/>
  <c r="J21" i="51"/>
  <c r="T21" i="51" s="1"/>
  <c r="U20" i="51"/>
  <c r="S20" i="51"/>
  <c r="Q20" i="51"/>
  <c r="O20" i="51"/>
  <c r="J20" i="51"/>
  <c r="T20" i="51" s="1"/>
  <c r="U19" i="51"/>
  <c r="S19" i="51"/>
  <c r="Q19" i="51"/>
  <c r="O19" i="51"/>
  <c r="J19" i="51"/>
  <c r="T19" i="51" s="1"/>
  <c r="U18" i="51"/>
  <c r="S18" i="51"/>
  <c r="Q18" i="51"/>
  <c r="O18" i="51"/>
  <c r="J18" i="51"/>
  <c r="T18" i="51" s="1"/>
  <c r="U17" i="51"/>
  <c r="S17" i="51"/>
  <c r="Q17" i="51"/>
  <c r="O17" i="51"/>
  <c r="J17" i="51"/>
  <c r="T17" i="51" s="1"/>
  <c r="U16" i="51"/>
  <c r="S16" i="51"/>
  <c r="Q16" i="51"/>
  <c r="O16" i="51"/>
  <c r="J16" i="51"/>
  <c r="T16" i="51" s="1"/>
  <c r="AB15" i="51"/>
  <c r="U15" i="51"/>
  <c r="S15" i="51"/>
  <c r="Q15" i="51"/>
  <c r="O15" i="51"/>
  <c r="J15" i="51"/>
  <c r="T15" i="51" s="1"/>
  <c r="AB14" i="51"/>
  <c r="U14" i="51"/>
  <c r="S14" i="51"/>
  <c r="Q14" i="51"/>
  <c r="O14" i="51"/>
  <c r="J14" i="51"/>
  <c r="T14" i="51" s="1"/>
  <c r="AB13" i="51"/>
  <c r="U13" i="51"/>
  <c r="S13" i="51"/>
  <c r="Q13" i="51"/>
  <c r="O13" i="51"/>
  <c r="J13" i="51"/>
  <c r="T13" i="51" s="1"/>
  <c r="AB12" i="51"/>
  <c r="U12" i="51"/>
  <c r="S12" i="51"/>
  <c r="Q12" i="51"/>
  <c r="O12" i="51"/>
  <c r="J12" i="51"/>
  <c r="T12" i="51" s="1"/>
  <c r="AB11" i="51"/>
  <c r="U11" i="51"/>
  <c r="S11" i="51"/>
  <c r="Q11" i="51"/>
  <c r="O11" i="51"/>
  <c r="J11" i="51"/>
  <c r="T11" i="51" s="1"/>
  <c r="AB10" i="51"/>
  <c r="U10" i="51"/>
  <c r="S10" i="51"/>
  <c r="Q10" i="51"/>
  <c r="O10" i="51"/>
  <c r="J10" i="51"/>
  <c r="T10" i="51" s="1"/>
  <c r="AB9" i="51"/>
  <c r="V9" i="51"/>
  <c r="V10" i="51" s="1"/>
  <c r="V11" i="51" s="1"/>
  <c r="V12" i="51" s="1"/>
  <c r="V13" i="51" s="1"/>
  <c r="V14" i="51" s="1"/>
  <c r="V15" i="51" s="1"/>
  <c r="V16" i="51" s="1"/>
  <c r="V17" i="51" s="1"/>
  <c r="V18" i="51" s="1"/>
  <c r="V19" i="51" s="1"/>
  <c r="V20" i="51" s="1"/>
  <c r="V21" i="51" s="1"/>
  <c r="V22" i="51" s="1"/>
  <c r="J9" i="51"/>
  <c r="T9" i="51" s="1"/>
  <c r="B9" i="5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B21" i="51" s="1"/>
  <c r="B22" i="51" s="1"/>
  <c r="AB8" i="51"/>
  <c r="S97" i="3" s="1"/>
  <c r="J8" i="51"/>
  <c r="U8" i="51" s="1"/>
  <c r="AB7" i="51"/>
  <c r="W7" i="51"/>
  <c r="I3" i="51"/>
  <c r="S182" i="50"/>
  <c r="O182" i="50"/>
  <c r="J182" i="50"/>
  <c r="T182" i="50" s="1"/>
  <c r="J181" i="50"/>
  <c r="S180" i="50"/>
  <c r="O180" i="50"/>
  <c r="J180" i="50"/>
  <c r="T180" i="50" s="1"/>
  <c r="J179" i="50"/>
  <c r="S178" i="50"/>
  <c r="O178" i="50"/>
  <c r="J178" i="50"/>
  <c r="T178" i="50" s="1"/>
  <c r="J177" i="50"/>
  <c r="S176" i="50"/>
  <c r="O176" i="50"/>
  <c r="J176" i="50"/>
  <c r="T176" i="50" s="1"/>
  <c r="J175" i="50"/>
  <c r="S174" i="50"/>
  <c r="O174" i="50"/>
  <c r="J174" i="50"/>
  <c r="T174" i="50" s="1"/>
  <c r="J173" i="50"/>
  <c r="S172" i="50"/>
  <c r="O172" i="50"/>
  <c r="J172" i="50"/>
  <c r="T172" i="50" s="1"/>
  <c r="J171" i="50"/>
  <c r="S170" i="50"/>
  <c r="O170" i="50"/>
  <c r="J170" i="50"/>
  <c r="T170" i="50" s="1"/>
  <c r="B170" i="50"/>
  <c r="B171" i="50" s="1"/>
  <c r="B172" i="50" s="1"/>
  <c r="B173" i="50" s="1"/>
  <c r="B174" i="50" s="1"/>
  <c r="B175" i="50" s="1"/>
  <c r="B176" i="50" s="1"/>
  <c r="B177" i="50" s="1"/>
  <c r="B178" i="50" s="1"/>
  <c r="B179" i="50" s="1"/>
  <c r="B180" i="50" s="1"/>
  <c r="B181" i="50" s="1"/>
  <c r="B182" i="50" s="1"/>
  <c r="V169" i="50"/>
  <c r="V170" i="50" s="1"/>
  <c r="V171" i="50" s="1"/>
  <c r="V172" i="50" s="1"/>
  <c r="V173" i="50" s="1"/>
  <c r="V174" i="50" s="1"/>
  <c r="V175" i="50" s="1"/>
  <c r="V176" i="50" s="1"/>
  <c r="V177" i="50" s="1"/>
  <c r="V178" i="50" s="1"/>
  <c r="V179" i="50" s="1"/>
  <c r="V180" i="50" s="1"/>
  <c r="V181" i="50" s="1"/>
  <c r="V182" i="50" s="1"/>
  <c r="J169" i="50"/>
  <c r="B169" i="50"/>
  <c r="T168" i="50"/>
  <c r="J168" i="50"/>
  <c r="P168" i="50" s="1"/>
  <c r="W167" i="50"/>
  <c r="Q162" i="50"/>
  <c r="J162" i="50"/>
  <c r="S161" i="50"/>
  <c r="O161" i="50"/>
  <c r="J161" i="50"/>
  <c r="T161" i="50" s="1"/>
  <c r="Q160" i="50"/>
  <c r="J160" i="50"/>
  <c r="S159" i="50"/>
  <c r="O159" i="50"/>
  <c r="J159" i="50"/>
  <c r="T159" i="50" s="1"/>
  <c r="Q158" i="50"/>
  <c r="J158" i="50"/>
  <c r="J157" i="50"/>
  <c r="R157" i="50" s="1"/>
  <c r="P156" i="50"/>
  <c r="J156" i="50"/>
  <c r="T156" i="50" s="1"/>
  <c r="R155" i="50"/>
  <c r="J155" i="50"/>
  <c r="J154" i="50"/>
  <c r="P154" i="50" s="1"/>
  <c r="J153" i="50"/>
  <c r="R153" i="50" s="1"/>
  <c r="P152" i="50"/>
  <c r="J152" i="50"/>
  <c r="T152" i="50" s="1"/>
  <c r="R151" i="50"/>
  <c r="J151" i="50"/>
  <c r="T150" i="50"/>
  <c r="J150" i="50"/>
  <c r="P150" i="50" s="1"/>
  <c r="V149" i="50"/>
  <c r="V150" i="50" s="1"/>
  <c r="V151" i="50" s="1"/>
  <c r="V152" i="50" s="1"/>
  <c r="V153" i="50" s="1"/>
  <c r="V154" i="50" s="1"/>
  <c r="V155" i="50" s="1"/>
  <c r="V156" i="50" s="1"/>
  <c r="V157" i="50" s="1"/>
  <c r="V158" i="50" s="1"/>
  <c r="V159" i="50" s="1"/>
  <c r="V160" i="50" s="1"/>
  <c r="V161" i="50" s="1"/>
  <c r="V162" i="50" s="1"/>
  <c r="R149" i="50"/>
  <c r="J149" i="50"/>
  <c r="B149" i="50"/>
  <c r="B150" i="50" s="1"/>
  <c r="B151" i="50" s="1"/>
  <c r="B152" i="50" s="1"/>
  <c r="B153" i="50" s="1"/>
  <c r="B154" i="50" s="1"/>
  <c r="B155" i="50" s="1"/>
  <c r="B156" i="50" s="1"/>
  <c r="B157" i="50" s="1"/>
  <c r="B158" i="50" s="1"/>
  <c r="B159" i="50" s="1"/>
  <c r="B160" i="50" s="1"/>
  <c r="B161" i="50" s="1"/>
  <c r="B162" i="50" s="1"/>
  <c r="S148" i="50"/>
  <c r="O148" i="50"/>
  <c r="J148" i="50"/>
  <c r="T148" i="50" s="1"/>
  <c r="W147" i="50"/>
  <c r="J142" i="50"/>
  <c r="R142" i="50" s="1"/>
  <c r="P141" i="50"/>
  <c r="J141" i="50"/>
  <c r="T141" i="50" s="1"/>
  <c r="R140" i="50"/>
  <c r="J140" i="50"/>
  <c r="J139" i="50"/>
  <c r="P139" i="50" s="1"/>
  <c r="J138" i="50"/>
  <c r="R138" i="50" s="1"/>
  <c r="P137" i="50"/>
  <c r="J137" i="50"/>
  <c r="T137" i="50" s="1"/>
  <c r="R136" i="50"/>
  <c r="J136" i="50"/>
  <c r="T135" i="50"/>
  <c r="J135" i="50"/>
  <c r="P135" i="50" s="1"/>
  <c r="J134" i="50"/>
  <c r="R134" i="50" s="1"/>
  <c r="P133" i="50"/>
  <c r="J133" i="50"/>
  <c r="T133" i="50" s="1"/>
  <c r="R132" i="50"/>
  <c r="J132" i="50"/>
  <c r="J131" i="50"/>
  <c r="P131" i="50" s="1"/>
  <c r="R130" i="50"/>
  <c r="J130" i="50"/>
  <c r="V129" i="50"/>
  <c r="V130" i="50" s="1"/>
  <c r="V131" i="50" s="1"/>
  <c r="V132" i="50" s="1"/>
  <c r="V133" i="50" s="1"/>
  <c r="V134" i="50" s="1"/>
  <c r="V135" i="50" s="1"/>
  <c r="V136" i="50" s="1"/>
  <c r="V137" i="50" s="1"/>
  <c r="V138" i="50" s="1"/>
  <c r="V139" i="50" s="1"/>
  <c r="V140" i="50" s="1"/>
  <c r="V141" i="50" s="1"/>
  <c r="V142" i="50" s="1"/>
  <c r="P129" i="50"/>
  <c r="J129" i="50"/>
  <c r="T129" i="50" s="1"/>
  <c r="B129" i="50"/>
  <c r="B130" i="50" s="1"/>
  <c r="B131" i="50" s="1"/>
  <c r="B132" i="50" s="1"/>
  <c r="B133" i="50" s="1"/>
  <c r="B134" i="50" s="1"/>
  <c r="B135" i="50" s="1"/>
  <c r="B136" i="50" s="1"/>
  <c r="B137" i="50" s="1"/>
  <c r="B138" i="50" s="1"/>
  <c r="B139" i="50" s="1"/>
  <c r="B140" i="50" s="1"/>
  <c r="B141" i="50" s="1"/>
  <c r="B142" i="50" s="1"/>
  <c r="S128" i="50"/>
  <c r="O128" i="50"/>
  <c r="J128" i="50"/>
  <c r="T128" i="50" s="1"/>
  <c r="W127" i="50"/>
  <c r="P122" i="50"/>
  <c r="J122" i="50"/>
  <c r="T122" i="50" s="1"/>
  <c r="J121" i="50"/>
  <c r="P120" i="50"/>
  <c r="J120" i="50"/>
  <c r="T120" i="50" s="1"/>
  <c r="J119" i="50"/>
  <c r="P118" i="50"/>
  <c r="J118" i="50"/>
  <c r="T118" i="50" s="1"/>
  <c r="J117" i="50"/>
  <c r="J116" i="50"/>
  <c r="P116" i="50" s="1"/>
  <c r="J115" i="50"/>
  <c r="T114" i="50"/>
  <c r="J114" i="50"/>
  <c r="P114" i="50" s="1"/>
  <c r="J113" i="50"/>
  <c r="J112" i="50"/>
  <c r="P112" i="50" s="1"/>
  <c r="J111" i="50"/>
  <c r="T110" i="50"/>
  <c r="J110" i="50"/>
  <c r="P110" i="50" s="1"/>
  <c r="V109" i="50"/>
  <c r="V110" i="50" s="1"/>
  <c r="V111" i="50" s="1"/>
  <c r="V112" i="50" s="1"/>
  <c r="V113" i="50" s="1"/>
  <c r="V114" i="50" s="1"/>
  <c r="V115" i="50" s="1"/>
  <c r="V116" i="50" s="1"/>
  <c r="V117" i="50" s="1"/>
  <c r="V118" i="50" s="1"/>
  <c r="V119" i="50" s="1"/>
  <c r="V120" i="50" s="1"/>
  <c r="V121" i="50" s="1"/>
  <c r="V122" i="50" s="1"/>
  <c r="J109" i="50"/>
  <c r="B109" i="50"/>
  <c r="B110" i="50" s="1"/>
  <c r="B111" i="50" s="1"/>
  <c r="B112" i="50" s="1"/>
  <c r="B113" i="50" s="1"/>
  <c r="B114" i="50" s="1"/>
  <c r="B115" i="50" s="1"/>
  <c r="B116" i="50" s="1"/>
  <c r="B117" i="50" s="1"/>
  <c r="B118" i="50" s="1"/>
  <c r="B119" i="50" s="1"/>
  <c r="B120" i="50" s="1"/>
  <c r="B121" i="50" s="1"/>
  <c r="B122" i="50" s="1"/>
  <c r="Q108" i="50"/>
  <c r="J108" i="50"/>
  <c r="W107" i="50"/>
  <c r="J102" i="50"/>
  <c r="P101" i="50"/>
  <c r="J101" i="50"/>
  <c r="T101" i="50" s="1"/>
  <c r="J100" i="50"/>
  <c r="P99" i="50"/>
  <c r="J99" i="50"/>
  <c r="T99" i="50" s="1"/>
  <c r="J98" i="50"/>
  <c r="P97" i="50"/>
  <c r="J97" i="50"/>
  <c r="T97" i="50" s="1"/>
  <c r="J96" i="50"/>
  <c r="P95" i="50"/>
  <c r="J95" i="50"/>
  <c r="T95" i="50" s="1"/>
  <c r="J94" i="50"/>
  <c r="P93" i="50"/>
  <c r="J93" i="50"/>
  <c r="T93" i="50" s="1"/>
  <c r="J92" i="50"/>
  <c r="P91" i="50"/>
  <c r="J91" i="50"/>
  <c r="T91" i="50" s="1"/>
  <c r="J90" i="50"/>
  <c r="V89" i="50"/>
  <c r="V90" i="50" s="1"/>
  <c r="V91" i="50" s="1"/>
  <c r="V92" i="50" s="1"/>
  <c r="V93" i="50" s="1"/>
  <c r="V94" i="50" s="1"/>
  <c r="V95" i="50" s="1"/>
  <c r="V96" i="50" s="1"/>
  <c r="V97" i="50" s="1"/>
  <c r="V98" i="50" s="1"/>
  <c r="V99" i="50" s="1"/>
  <c r="V100" i="50" s="1"/>
  <c r="V101" i="50" s="1"/>
  <c r="V102" i="50" s="1"/>
  <c r="P89" i="50"/>
  <c r="J89" i="50"/>
  <c r="T89" i="50" s="1"/>
  <c r="B89" i="50"/>
  <c r="B90" i="50" s="1"/>
  <c r="B91" i="50" s="1"/>
  <c r="B92" i="50" s="1"/>
  <c r="B93" i="50" s="1"/>
  <c r="B94" i="50" s="1"/>
  <c r="B95" i="50" s="1"/>
  <c r="B96" i="50" s="1"/>
  <c r="B97" i="50" s="1"/>
  <c r="B98" i="50" s="1"/>
  <c r="B99" i="50" s="1"/>
  <c r="B100" i="50" s="1"/>
  <c r="B101" i="50" s="1"/>
  <c r="B102" i="50" s="1"/>
  <c r="J88" i="50"/>
  <c r="W87" i="50"/>
  <c r="J82" i="50"/>
  <c r="P82" i="50" s="1"/>
  <c r="J81" i="50"/>
  <c r="J80" i="50"/>
  <c r="P80" i="50" s="1"/>
  <c r="J79" i="50"/>
  <c r="J78" i="50"/>
  <c r="P78" i="50" s="1"/>
  <c r="J77" i="50"/>
  <c r="J76" i="50"/>
  <c r="P76" i="50" s="1"/>
  <c r="J75" i="50"/>
  <c r="J74" i="50"/>
  <c r="P74" i="50" s="1"/>
  <c r="J73" i="50"/>
  <c r="J72" i="50"/>
  <c r="P72" i="50" s="1"/>
  <c r="J71" i="50"/>
  <c r="J70" i="50"/>
  <c r="P70" i="50" s="1"/>
  <c r="V69" i="50"/>
  <c r="V70" i="50" s="1"/>
  <c r="V71" i="50" s="1"/>
  <c r="V72" i="50" s="1"/>
  <c r="V73" i="50" s="1"/>
  <c r="V74" i="50" s="1"/>
  <c r="V75" i="50" s="1"/>
  <c r="V76" i="50" s="1"/>
  <c r="V77" i="50" s="1"/>
  <c r="V78" i="50" s="1"/>
  <c r="V79" i="50" s="1"/>
  <c r="V80" i="50" s="1"/>
  <c r="V81" i="50" s="1"/>
  <c r="V82" i="50" s="1"/>
  <c r="J69" i="50"/>
  <c r="B69" i="50"/>
  <c r="B70" i="50" s="1"/>
  <c r="B71" i="50" s="1"/>
  <c r="B72" i="50" s="1"/>
  <c r="B73" i="50" s="1"/>
  <c r="B74" i="50" s="1"/>
  <c r="B75" i="50" s="1"/>
  <c r="B76" i="50" s="1"/>
  <c r="B77" i="50" s="1"/>
  <c r="B78" i="50" s="1"/>
  <c r="B79" i="50" s="1"/>
  <c r="B80" i="50" s="1"/>
  <c r="B81" i="50" s="1"/>
  <c r="B82" i="50" s="1"/>
  <c r="J68" i="50"/>
  <c r="T68" i="50" s="1"/>
  <c r="W67" i="50"/>
  <c r="J62" i="50"/>
  <c r="P61" i="50"/>
  <c r="J61" i="50"/>
  <c r="T61" i="50" s="1"/>
  <c r="J60" i="50"/>
  <c r="P59" i="50"/>
  <c r="J59" i="50"/>
  <c r="T59" i="50" s="1"/>
  <c r="J58" i="50"/>
  <c r="P57" i="50"/>
  <c r="J57" i="50"/>
  <c r="T57" i="50" s="1"/>
  <c r="J56" i="50"/>
  <c r="P55" i="50"/>
  <c r="J55" i="50"/>
  <c r="T55" i="50" s="1"/>
  <c r="J54" i="50"/>
  <c r="P53" i="50"/>
  <c r="J53" i="50"/>
  <c r="T53" i="50" s="1"/>
  <c r="J52" i="50"/>
  <c r="P51" i="50"/>
  <c r="J51" i="50"/>
  <c r="T51" i="50" s="1"/>
  <c r="J50" i="50"/>
  <c r="V49" i="50"/>
  <c r="V50" i="50" s="1"/>
  <c r="V51" i="50" s="1"/>
  <c r="V52" i="50" s="1"/>
  <c r="V53" i="50" s="1"/>
  <c r="V54" i="50" s="1"/>
  <c r="V55" i="50" s="1"/>
  <c r="V56" i="50" s="1"/>
  <c r="V57" i="50" s="1"/>
  <c r="V58" i="50" s="1"/>
  <c r="V59" i="50" s="1"/>
  <c r="V60" i="50" s="1"/>
  <c r="V61" i="50" s="1"/>
  <c r="V62" i="50" s="1"/>
  <c r="P49" i="50"/>
  <c r="J49" i="50"/>
  <c r="T49" i="50" s="1"/>
  <c r="B49" i="50"/>
  <c r="B50" i="50" s="1"/>
  <c r="B51" i="50" s="1"/>
  <c r="B52" i="50" s="1"/>
  <c r="B53" i="50" s="1"/>
  <c r="B54" i="50" s="1"/>
  <c r="B55" i="50" s="1"/>
  <c r="B56" i="50" s="1"/>
  <c r="B57" i="50" s="1"/>
  <c r="B58" i="50" s="1"/>
  <c r="B59" i="50" s="1"/>
  <c r="B60" i="50" s="1"/>
  <c r="B61" i="50" s="1"/>
  <c r="B62" i="50" s="1"/>
  <c r="P48" i="50"/>
  <c r="J48" i="50"/>
  <c r="T48" i="50" s="1"/>
  <c r="W47" i="50"/>
  <c r="S42" i="50"/>
  <c r="O42" i="50"/>
  <c r="J42" i="50"/>
  <c r="T42" i="50" s="1"/>
  <c r="J41" i="50"/>
  <c r="T41" i="50" s="1"/>
  <c r="S40" i="50"/>
  <c r="O40" i="50"/>
  <c r="J40" i="50"/>
  <c r="T40" i="50" s="1"/>
  <c r="J39" i="50"/>
  <c r="T39" i="50" s="1"/>
  <c r="S38" i="50"/>
  <c r="O38" i="50"/>
  <c r="J38" i="50"/>
  <c r="T38" i="50" s="1"/>
  <c r="J37" i="50"/>
  <c r="T37" i="50" s="1"/>
  <c r="S36" i="50"/>
  <c r="O36" i="50"/>
  <c r="J36" i="50"/>
  <c r="T36" i="50" s="1"/>
  <c r="J35" i="50"/>
  <c r="T35" i="50" s="1"/>
  <c r="S34" i="50"/>
  <c r="O34" i="50"/>
  <c r="J34" i="50"/>
  <c r="T34" i="50" s="1"/>
  <c r="J33" i="50"/>
  <c r="T33" i="50" s="1"/>
  <c r="U32" i="50"/>
  <c r="S32" i="50"/>
  <c r="Q32" i="50"/>
  <c r="O32" i="50"/>
  <c r="J32" i="50"/>
  <c r="T32" i="50" s="1"/>
  <c r="U31" i="50"/>
  <c r="S31" i="50"/>
  <c r="Q31" i="50"/>
  <c r="O31" i="50"/>
  <c r="J31" i="50"/>
  <c r="T31" i="50" s="1"/>
  <c r="J30" i="50"/>
  <c r="T30" i="50" s="1"/>
  <c r="V29" i="50"/>
  <c r="V30" i="50" s="1"/>
  <c r="V31" i="50" s="1"/>
  <c r="V32" i="50" s="1"/>
  <c r="V33" i="50" s="1"/>
  <c r="V34" i="50" s="1"/>
  <c r="V35" i="50" s="1"/>
  <c r="V36" i="50" s="1"/>
  <c r="V37" i="50" s="1"/>
  <c r="V38" i="50" s="1"/>
  <c r="V39" i="50" s="1"/>
  <c r="V40" i="50" s="1"/>
  <c r="V41" i="50" s="1"/>
  <c r="V42" i="50" s="1"/>
  <c r="J29" i="50"/>
  <c r="T29" i="50" s="1"/>
  <c r="B29" i="50"/>
  <c r="B30" i="50" s="1"/>
  <c r="B31" i="50" s="1"/>
  <c r="B32" i="50" s="1"/>
  <c r="B33" i="50" s="1"/>
  <c r="B34" i="50" s="1"/>
  <c r="B35" i="50" s="1"/>
  <c r="B36" i="50" s="1"/>
  <c r="B37" i="50" s="1"/>
  <c r="B38" i="50" s="1"/>
  <c r="B39" i="50" s="1"/>
  <c r="B40" i="50" s="1"/>
  <c r="B41" i="50" s="1"/>
  <c r="B42" i="50" s="1"/>
  <c r="J28" i="50"/>
  <c r="W27" i="50"/>
  <c r="U22" i="50"/>
  <c r="S22" i="50"/>
  <c r="Q22" i="50"/>
  <c r="O22" i="50"/>
  <c r="J22" i="50"/>
  <c r="T22" i="50" s="1"/>
  <c r="U21" i="50"/>
  <c r="S21" i="50"/>
  <c r="Q21" i="50"/>
  <c r="O21" i="50"/>
  <c r="J21" i="50"/>
  <c r="T21" i="50" s="1"/>
  <c r="U20" i="50"/>
  <c r="S20" i="50"/>
  <c r="Q20" i="50"/>
  <c r="O20" i="50"/>
  <c r="J20" i="50"/>
  <c r="T20" i="50" s="1"/>
  <c r="U19" i="50"/>
  <c r="S19" i="50"/>
  <c r="Q19" i="50"/>
  <c r="O19" i="50"/>
  <c r="J19" i="50"/>
  <c r="T19" i="50" s="1"/>
  <c r="U18" i="50"/>
  <c r="S18" i="50"/>
  <c r="Q18" i="50"/>
  <c r="O18" i="50"/>
  <c r="J18" i="50"/>
  <c r="T18" i="50" s="1"/>
  <c r="U17" i="50"/>
  <c r="S17" i="50"/>
  <c r="Q17" i="50"/>
  <c r="O17" i="50"/>
  <c r="J17" i="50"/>
  <c r="T17" i="50" s="1"/>
  <c r="U16" i="50"/>
  <c r="S16" i="50"/>
  <c r="Q16" i="50"/>
  <c r="O16" i="50"/>
  <c r="J16" i="50"/>
  <c r="T16" i="50" s="1"/>
  <c r="AB15" i="50"/>
  <c r="U15" i="50"/>
  <c r="S15" i="50"/>
  <c r="Q15" i="50"/>
  <c r="O15" i="50"/>
  <c r="J15" i="50"/>
  <c r="T15" i="50" s="1"/>
  <c r="AB14" i="50"/>
  <c r="U14" i="50"/>
  <c r="S14" i="50"/>
  <c r="Q14" i="50"/>
  <c r="O14" i="50"/>
  <c r="J14" i="50"/>
  <c r="T14" i="50" s="1"/>
  <c r="AB13" i="50"/>
  <c r="U13" i="50"/>
  <c r="S13" i="50"/>
  <c r="Q13" i="50"/>
  <c r="O13" i="50"/>
  <c r="J13" i="50"/>
  <c r="T13" i="50" s="1"/>
  <c r="AB12" i="50"/>
  <c r="U12" i="50"/>
  <c r="S12" i="50"/>
  <c r="Q12" i="50"/>
  <c r="O12" i="50"/>
  <c r="J12" i="50"/>
  <c r="T12" i="50" s="1"/>
  <c r="AB11" i="50"/>
  <c r="U11" i="50"/>
  <c r="S11" i="50"/>
  <c r="Q11" i="50"/>
  <c r="O11" i="50"/>
  <c r="J11" i="50"/>
  <c r="T11" i="50" s="1"/>
  <c r="AB10" i="50"/>
  <c r="S10" i="50"/>
  <c r="O10" i="50"/>
  <c r="J10" i="50"/>
  <c r="T10" i="50" s="1"/>
  <c r="AB9" i="50"/>
  <c r="V9" i="50"/>
  <c r="V10" i="50" s="1"/>
  <c r="V11" i="50" s="1"/>
  <c r="V12" i="50" s="1"/>
  <c r="V13" i="50" s="1"/>
  <c r="V14" i="50" s="1"/>
  <c r="V15" i="50" s="1"/>
  <c r="V16" i="50" s="1"/>
  <c r="V17" i="50" s="1"/>
  <c r="V18" i="50" s="1"/>
  <c r="V19" i="50" s="1"/>
  <c r="V20" i="50" s="1"/>
  <c r="V21" i="50" s="1"/>
  <c r="V22" i="50" s="1"/>
  <c r="J9" i="50"/>
  <c r="T9" i="50" s="1"/>
  <c r="B9" i="50"/>
  <c r="B10" i="50" s="1"/>
  <c r="B11" i="50" s="1"/>
  <c r="B12" i="50" s="1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AB8" i="50"/>
  <c r="P8" i="50"/>
  <c r="J8" i="50"/>
  <c r="T8" i="50" s="1"/>
  <c r="AB7" i="50"/>
  <c r="W7" i="50"/>
  <c r="I3" i="50"/>
  <c r="J182" i="49"/>
  <c r="T182" i="49" s="1"/>
  <c r="S181" i="49"/>
  <c r="O181" i="49"/>
  <c r="J181" i="49"/>
  <c r="T181" i="49" s="1"/>
  <c r="J180" i="49"/>
  <c r="T180" i="49" s="1"/>
  <c r="S179" i="49"/>
  <c r="O179" i="49"/>
  <c r="J179" i="49"/>
  <c r="T179" i="49" s="1"/>
  <c r="J178" i="49"/>
  <c r="T178" i="49" s="1"/>
  <c r="S177" i="49"/>
  <c r="O177" i="49"/>
  <c r="J177" i="49"/>
  <c r="T177" i="49" s="1"/>
  <c r="J176" i="49"/>
  <c r="T176" i="49" s="1"/>
  <c r="S175" i="49"/>
  <c r="O175" i="49"/>
  <c r="J175" i="49"/>
  <c r="T175" i="49" s="1"/>
  <c r="J174" i="49"/>
  <c r="T174" i="49" s="1"/>
  <c r="S173" i="49"/>
  <c r="O173" i="49"/>
  <c r="J173" i="49"/>
  <c r="T173" i="49" s="1"/>
  <c r="J172" i="49"/>
  <c r="T172" i="49" s="1"/>
  <c r="S171" i="49"/>
  <c r="O171" i="49"/>
  <c r="J171" i="49"/>
  <c r="T171" i="49" s="1"/>
  <c r="J170" i="49"/>
  <c r="T170" i="49" s="1"/>
  <c r="V169" i="49"/>
  <c r="V170" i="49" s="1"/>
  <c r="V171" i="49" s="1"/>
  <c r="V172" i="49" s="1"/>
  <c r="V173" i="49" s="1"/>
  <c r="V174" i="49" s="1"/>
  <c r="V175" i="49" s="1"/>
  <c r="V176" i="49" s="1"/>
  <c r="V177" i="49" s="1"/>
  <c r="V178" i="49" s="1"/>
  <c r="V179" i="49" s="1"/>
  <c r="V180" i="49" s="1"/>
  <c r="V181" i="49" s="1"/>
  <c r="V182" i="49" s="1"/>
  <c r="J169" i="49"/>
  <c r="T169" i="49" s="1"/>
  <c r="B169" i="49"/>
  <c r="B170" i="49" s="1"/>
  <c r="B171" i="49" s="1"/>
  <c r="B172" i="49" s="1"/>
  <c r="B173" i="49" s="1"/>
  <c r="B174" i="49" s="1"/>
  <c r="B175" i="49" s="1"/>
  <c r="B176" i="49" s="1"/>
  <c r="B177" i="49" s="1"/>
  <c r="B178" i="49" s="1"/>
  <c r="B179" i="49" s="1"/>
  <c r="B180" i="49" s="1"/>
  <c r="B181" i="49" s="1"/>
  <c r="B182" i="49" s="1"/>
  <c r="J168" i="49"/>
  <c r="T168" i="49" s="1"/>
  <c r="T167" i="49" s="1"/>
  <c r="W167" i="49"/>
  <c r="J162" i="49"/>
  <c r="T162" i="49" s="1"/>
  <c r="S161" i="49"/>
  <c r="O161" i="49"/>
  <c r="J161" i="49"/>
  <c r="T161" i="49" s="1"/>
  <c r="J160" i="49"/>
  <c r="T160" i="49" s="1"/>
  <c r="S159" i="49"/>
  <c r="O159" i="49"/>
  <c r="J159" i="49"/>
  <c r="T159" i="49" s="1"/>
  <c r="J158" i="49"/>
  <c r="T158" i="49" s="1"/>
  <c r="J157" i="49"/>
  <c r="T157" i="49" s="1"/>
  <c r="J156" i="49"/>
  <c r="U156" i="49" s="1"/>
  <c r="J155" i="49"/>
  <c r="U155" i="49" s="1"/>
  <c r="J154" i="49"/>
  <c r="U154" i="49" s="1"/>
  <c r="J153" i="49"/>
  <c r="U153" i="49" s="1"/>
  <c r="J152" i="49"/>
  <c r="U152" i="49" s="1"/>
  <c r="J151" i="49"/>
  <c r="U151" i="49" s="1"/>
  <c r="J150" i="49"/>
  <c r="U150" i="49" s="1"/>
  <c r="V149" i="49"/>
  <c r="V150" i="49" s="1"/>
  <c r="V151" i="49" s="1"/>
  <c r="V152" i="49" s="1"/>
  <c r="V153" i="49" s="1"/>
  <c r="V154" i="49" s="1"/>
  <c r="V155" i="49" s="1"/>
  <c r="V156" i="49" s="1"/>
  <c r="V157" i="49" s="1"/>
  <c r="V158" i="49" s="1"/>
  <c r="V159" i="49" s="1"/>
  <c r="V160" i="49" s="1"/>
  <c r="V161" i="49" s="1"/>
  <c r="V162" i="49" s="1"/>
  <c r="J149" i="49"/>
  <c r="U149" i="49" s="1"/>
  <c r="B149" i="49"/>
  <c r="B150" i="49" s="1"/>
  <c r="B151" i="49" s="1"/>
  <c r="B152" i="49" s="1"/>
  <c r="B153" i="49" s="1"/>
  <c r="B154" i="49" s="1"/>
  <c r="B155" i="49" s="1"/>
  <c r="B156" i="49" s="1"/>
  <c r="B157" i="49" s="1"/>
  <c r="B158" i="49" s="1"/>
  <c r="B159" i="49" s="1"/>
  <c r="B160" i="49" s="1"/>
  <c r="B161" i="49" s="1"/>
  <c r="B162" i="49" s="1"/>
  <c r="S148" i="49"/>
  <c r="O148" i="49"/>
  <c r="J148" i="49"/>
  <c r="T148" i="49" s="1"/>
  <c r="W147" i="49"/>
  <c r="J142" i="49"/>
  <c r="U142" i="49" s="1"/>
  <c r="J141" i="49"/>
  <c r="U141" i="49" s="1"/>
  <c r="J140" i="49"/>
  <c r="U140" i="49" s="1"/>
  <c r="J139" i="49"/>
  <c r="T139" i="49" s="1"/>
  <c r="J138" i="49"/>
  <c r="J137" i="49"/>
  <c r="T137" i="49" s="1"/>
  <c r="J136" i="49"/>
  <c r="J135" i="49"/>
  <c r="T135" i="49" s="1"/>
  <c r="J134" i="49"/>
  <c r="J133" i="49"/>
  <c r="T133" i="49" s="1"/>
  <c r="J132" i="49"/>
  <c r="J131" i="49"/>
  <c r="T131" i="49" s="1"/>
  <c r="J130" i="49"/>
  <c r="V129" i="49"/>
  <c r="V130" i="49" s="1"/>
  <c r="V131" i="49" s="1"/>
  <c r="V132" i="49" s="1"/>
  <c r="V133" i="49" s="1"/>
  <c r="V134" i="49" s="1"/>
  <c r="V135" i="49" s="1"/>
  <c r="V136" i="49" s="1"/>
  <c r="V137" i="49" s="1"/>
  <c r="V138" i="49" s="1"/>
  <c r="V139" i="49" s="1"/>
  <c r="V140" i="49" s="1"/>
  <c r="V141" i="49" s="1"/>
  <c r="V142" i="49" s="1"/>
  <c r="J129" i="49"/>
  <c r="T129" i="49" s="1"/>
  <c r="B129" i="49"/>
  <c r="B130" i="49" s="1"/>
  <c r="B131" i="49" s="1"/>
  <c r="B132" i="49" s="1"/>
  <c r="B133" i="49" s="1"/>
  <c r="B134" i="49" s="1"/>
  <c r="B135" i="49" s="1"/>
  <c r="B136" i="49" s="1"/>
  <c r="B137" i="49" s="1"/>
  <c r="B138" i="49" s="1"/>
  <c r="B139" i="49" s="1"/>
  <c r="B140" i="49" s="1"/>
  <c r="B141" i="49" s="1"/>
  <c r="B142" i="49" s="1"/>
  <c r="S128" i="49"/>
  <c r="O128" i="49"/>
  <c r="J128" i="49"/>
  <c r="T128" i="49" s="1"/>
  <c r="W127" i="49"/>
  <c r="J122" i="49"/>
  <c r="T122" i="49" s="1"/>
  <c r="J121" i="49"/>
  <c r="J120" i="49"/>
  <c r="T120" i="49" s="1"/>
  <c r="J119" i="49"/>
  <c r="J118" i="49"/>
  <c r="T118" i="49" s="1"/>
  <c r="J117" i="49"/>
  <c r="J116" i="49"/>
  <c r="T116" i="49" s="1"/>
  <c r="J115" i="49"/>
  <c r="U115" i="49" s="1"/>
  <c r="J114" i="49"/>
  <c r="T114" i="49" s="1"/>
  <c r="J113" i="49"/>
  <c r="T113" i="49" s="1"/>
  <c r="J112" i="49"/>
  <c r="T112" i="49" s="1"/>
  <c r="J111" i="49"/>
  <c r="T111" i="49" s="1"/>
  <c r="J110" i="49"/>
  <c r="V109" i="49"/>
  <c r="V110" i="49" s="1"/>
  <c r="V111" i="49" s="1"/>
  <c r="V112" i="49" s="1"/>
  <c r="V113" i="49" s="1"/>
  <c r="V114" i="49" s="1"/>
  <c r="V115" i="49" s="1"/>
  <c r="V116" i="49" s="1"/>
  <c r="V117" i="49" s="1"/>
  <c r="V118" i="49" s="1"/>
  <c r="V119" i="49" s="1"/>
  <c r="V120" i="49" s="1"/>
  <c r="V121" i="49" s="1"/>
  <c r="V122" i="49" s="1"/>
  <c r="J109" i="49"/>
  <c r="T109" i="49" s="1"/>
  <c r="B109" i="49"/>
  <c r="B110" i="49" s="1"/>
  <c r="B111" i="49" s="1"/>
  <c r="B112" i="49" s="1"/>
  <c r="B113" i="49" s="1"/>
  <c r="B114" i="49" s="1"/>
  <c r="B115" i="49" s="1"/>
  <c r="B116" i="49" s="1"/>
  <c r="B117" i="49" s="1"/>
  <c r="B118" i="49" s="1"/>
  <c r="B119" i="49" s="1"/>
  <c r="B120" i="49" s="1"/>
  <c r="B121" i="49" s="1"/>
  <c r="B122" i="49" s="1"/>
  <c r="S108" i="49"/>
  <c r="O108" i="49"/>
  <c r="J108" i="49"/>
  <c r="T108" i="49" s="1"/>
  <c r="W107" i="49"/>
  <c r="J102" i="49"/>
  <c r="U102" i="49" s="1"/>
  <c r="J101" i="49"/>
  <c r="U101" i="49" s="1"/>
  <c r="J100" i="49"/>
  <c r="U100" i="49" s="1"/>
  <c r="J99" i="49"/>
  <c r="U99" i="49" s="1"/>
  <c r="J98" i="49"/>
  <c r="U98" i="49" s="1"/>
  <c r="J97" i="49"/>
  <c r="U97" i="49" s="1"/>
  <c r="J96" i="49"/>
  <c r="U96" i="49" s="1"/>
  <c r="J95" i="49"/>
  <c r="U95" i="49" s="1"/>
  <c r="J94" i="49"/>
  <c r="U94" i="49" s="1"/>
  <c r="J93" i="49"/>
  <c r="U93" i="49" s="1"/>
  <c r="J92" i="49"/>
  <c r="U92" i="49" s="1"/>
  <c r="J91" i="49"/>
  <c r="U91" i="49" s="1"/>
  <c r="J90" i="49"/>
  <c r="U90" i="49" s="1"/>
  <c r="V89" i="49"/>
  <c r="V90" i="49" s="1"/>
  <c r="V91" i="49" s="1"/>
  <c r="V92" i="49" s="1"/>
  <c r="V93" i="49" s="1"/>
  <c r="V94" i="49" s="1"/>
  <c r="V95" i="49" s="1"/>
  <c r="V96" i="49" s="1"/>
  <c r="V97" i="49" s="1"/>
  <c r="V98" i="49" s="1"/>
  <c r="V99" i="49" s="1"/>
  <c r="V100" i="49" s="1"/>
  <c r="V101" i="49" s="1"/>
  <c r="V102" i="49" s="1"/>
  <c r="J89" i="49"/>
  <c r="U89" i="49" s="1"/>
  <c r="B89" i="49"/>
  <c r="B90" i="49" s="1"/>
  <c r="B91" i="49" s="1"/>
  <c r="B92" i="49" s="1"/>
  <c r="B93" i="49" s="1"/>
  <c r="B94" i="49" s="1"/>
  <c r="B95" i="49" s="1"/>
  <c r="B96" i="49" s="1"/>
  <c r="B97" i="49" s="1"/>
  <c r="B98" i="49" s="1"/>
  <c r="B99" i="49" s="1"/>
  <c r="B100" i="49" s="1"/>
  <c r="B101" i="49" s="1"/>
  <c r="B102" i="49" s="1"/>
  <c r="S88" i="49"/>
  <c r="O88" i="49"/>
  <c r="J88" i="49"/>
  <c r="T88" i="49" s="1"/>
  <c r="W87" i="49"/>
  <c r="J82" i="49"/>
  <c r="U82" i="49" s="1"/>
  <c r="J81" i="49"/>
  <c r="U81" i="49" s="1"/>
  <c r="J80" i="49"/>
  <c r="U80" i="49" s="1"/>
  <c r="J79" i="49"/>
  <c r="U79" i="49" s="1"/>
  <c r="J78" i="49"/>
  <c r="U78" i="49" s="1"/>
  <c r="J77" i="49"/>
  <c r="U77" i="49" s="1"/>
  <c r="P76" i="49"/>
  <c r="J76" i="49"/>
  <c r="T76" i="49" s="1"/>
  <c r="J75" i="49"/>
  <c r="T75" i="49" s="1"/>
  <c r="P74" i="49"/>
  <c r="J74" i="49"/>
  <c r="T74" i="49" s="1"/>
  <c r="J73" i="49"/>
  <c r="T73" i="49" s="1"/>
  <c r="P72" i="49"/>
  <c r="J72" i="49"/>
  <c r="T72" i="49" s="1"/>
  <c r="J71" i="49"/>
  <c r="T71" i="49" s="1"/>
  <c r="P70" i="49"/>
  <c r="J70" i="49"/>
  <c r="T70" i="49" s="1"/>
  <c r="V69" i="49"/>
  <c r="V70" i="49" s="1"/>
  <c r="V71" i="49" s="1"/>
  <c r="V72" i="49" s="1"/>
  <c r="V73" i="49" s="1"/>
  <c r="V74" i="49" s="1"/>
  <c r="V75" i="49" s="1"/>
  <c r="V76" i="49" s="1"/>
  <c r="V77" i="49" s="1"/>
  <c r="V78" i="49" s="1"/>
  <c r="V79" i="49" s="1"/>
  <c r="V80" i="49" s="1"/>
  <c r="V81" i="49" s="1"/>
  <c r="V82" i="49" s="1"/>
  <c r="J69" i="49"/>
  <c r="T69" i="49" s="1"/>
  <c r="B69" i="49"/>
  <c r="B70" i="49" s="1"/>
  <c r="B71" i="49" s="1"/>
  <c r="B72" i="49" s="1"/>
  <c r="B73" i="49" s="1"/>
  <c r="B74" i="49" s="1"/>
  <c r="B75" i="49" s="1"/>
  <c r="B76" i="49" s="1"/>
  <c r="B77" i="49" s="1"/>
  <c r="B78" i="49" s="1"/>
  <c r="B79" i="49" s="1"/>
  <c r="B80" i="49" s="1"/>
  <c r="B81" i="49" s="1"/>
  <c r="B82" i="49" s="1"/>
  <c r="S68" i="49"/>
  <c r="O68" i="49"/>
  <c r="J68" i="49"/>
  <c r="T68" i="49" s="1"/>
  <c r="W67" i="49"/>
  <c r="J62" i="49"/>
  <c r="T62" i="49" s="1"/>
  <c r="J61" i="49"/>
  <c r="T61" i="49" s="1"/>
  <c r="J60" i="49"/>
  <c r="T60" i="49" s="1"/>
  <c r="J59" i="49"/>
  <c r="T59" i="49" s="1"/>
  <c r="J58" i="49"/>
  <c r="T58" i="49" s="1"/>
  <c r="J57" i="49"/>
  <c r="T57" i="49" s="1"/>
  <c r="J56" i="49"/>
  <c r="T56" i="49" s="1"/>
  <c r="J55" i="49"/>
  <c r="T55" i="49" s="1"/>
  <c r="J54" i="49"/>
  <c r="T54" i="49" s="1"/>
  <c r="J53" i="49"/>
  <c r="T53" i="49" s="1"/>
  <c r="J52" i="49"/>
  <c r="T52" i="49" s="1"/>
  <c r="J51" i="49"/>
  <c r="T51" i="49" s="1"/>
  <c r="J50" i="49"/>
  <c r="T50" i="49" s="1"/>
  <c r="V49" i="49"/>
  <c r="V50" i="49" s="1"/>
  <c r="V51" i="49" s="1"/>
  <c r="V52" i="49" s="1"/>
  <c r="V53" i="49" s="1"/>
  <c r="V54" i="49" s="1"/>
  <c r="V55" i="49" s="1"/>
  <c r="V56" i="49" s="1"/>
  <c r="V57" i="49" s="1"/>
  <c r="V58" i="49" s="1"/>
  <c r="V59" i="49" s="1"/>
  <c r="V60" i="49" s="1"/>
  <c r="V61" i="49" s="1"/>
  <c r="V62" i="49" s="1"/>
  <c r="J49" i="49"/>
  <c r="T49" i="49" s="1"/>
  <c r="B49" i="49"/>
  <c r="B50" i="49" s="1"/>
  <c r="B51" i="49" s="1"/>
  <c r="B52" i="49" s="1"/>
  <c r="B53" i="49" s="1"/>
  <c r="B54" i="49" s="1"/>
  <c r="B55" i="49" s="1"/>
  <c r="B56" i="49" s="1"/>
  <c r="B57" i="49" s="1"/>
  <c r="B58" i="49" s="1"/>
  <c r="B59" i="49" s="1"/>
  <c r="B60" i="49" s="1"/>
  <c r="B61" i="49" s="1"/>
  <c r="B62" i="49" s="1"/>
  <c r="J48" i="49"/>
  <c r="T48" i="49" s="1"/>
  <c r="W47" i="49"/>
  <c r="J42" i="49"/>
  <c r="T42" i="49" s="1"/>
  <c r="J41" i="49"/>
  <c r="T41" i="49" s="1"/>
  <c r="J40" i="49"/>
  <c r="T40" i="49" s="1"/>
  <c r="J39" i="49"/>
  <c r="T39" i="49" s="1"/>
  <c r="J38" i="49"/>
  <c r="T38" i="49" s="1"/>
  <c r="J37" i="49"/>
  <c r="T37" i="49" s="1"/>
  <c r="J36" i="49"/>
  <c r="T36" i="49" s="1"/>
  <c r="J35" i="49"/>
  <c r="T35" i="49" s="1"/>
  <c r="J34" i="49"/>
  <c r="T34" i="49" s="1"/>
  <c r="J33" i="49"/>
  <c r="T33" i="49" s="1"/>
  <c r="T32" i="49"/>
  <c r="P32" i="49"/>
  <c r="J32" i="49"/>
  <c r="J31" i="49"/>
  <c r="T31" i="49" s="1"/>
  <c r="J30" i="49"/>
  <c r="P30" i="49" s="1"/>
  <c r="V29" i="49"/>
  <c r="V30" i="49" s="1"/>
  <c r="V31" i="49" s="1"/>
  <c r="V32" i="49" s="1"/>
  <c r="V33" i="49" s="1"/>
  <c r="V34" i="49" s="1"/>
  <c r="V35" i="49" s="1"/>
  <c r="V36" i="49" s="1"/>
  <c r="V37" i="49" s="1"/>
  <c r="V38" i="49" s="1"/>
  <c r="V39" i="49" s="1"/>
  <c r="V40" i="49" s="1"/>
  <c r="V41" i="49" s="1"/>
  <c r="V42" i="49" s="1"/>
  <c r="J29" i="49"/>
  <c r="B29" i="49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B40" i="49" s="1"/>
  <c r="B41" i="49" s="1"/>
  <c r="B42" i="49" s="1"/>
  <c r="J28" i="49"/>
  <c r="T28" i="49" s="1"/>
  <c r="W27" i="49"/>
  <c r="J22" i="49"/>
  <c r="T21" i="49"/>
  <c r="P21" i="49"/>
  <c r="J21" i="49"/>
  <c r="J20" i="49"/>
  <c r="J19" i="49"/>
  <c r="T19" i="49" s="1"/>
  <c r="J18" i="49"/>
  <c r="P18" i="49" s="1"/>
  <c r="J17" i="49"/>
  <c r="P16" i="49"/>
  <c r="J16" i="49"/>
  <c r="T16" i="49" s="1"/>
  <c r="AJ15" i="49"/>
  <c r="AB15" i="49"/>
  <c r="J15" i="49"/>
  <c r="P15" i="49" s="1"/>
  <c r="AB14" i="49"/>
  <c r="J14" i="49"/>
  <c r="AB13" i="49"/>
  <c r="J13" i="49"/>
  <c r="P13" i="49" s="1"/>
  <c r="AB12" i="49"/>
  <c r="J12" i="49"/>
  <c r="AB11" i="49"/>
  <c r="J11" i="49"/>
  <c r="P11" i="49" s="1"/>
  <c r="AB10" i="49"/>
  <c r="T10" i="49"/>
  <c r="P10" i="49"/>
  <c r="J10" i="49"/>
  <c r="AB9" i="49"/>
  <c r="V9" i="49"/>
  <c r="V10" i="49" s="1"/>
  <c r="V11" i="49" s="1"/>
  <c r="V12" i="49" s="1"/>
  <c r="V13" i="49" s="1"/>
  <c r="V14" i="49" s="1"/>
  <c r="V15" i="49" s="1"/>
  <c r="V16" i="49" s="1"/>
  <c r="V17" i="49" s="1"/>
  <c r="V18" i="49" s="1"/>
  <c r="V19" i="49" s="1"/>
  <c r="V20" i="49" s="1"/>
  <c r="V21" i="49" s="1"/>
  <c r="V22" i="49" s="1"/>
  <c r="J9" i="49"/>
  <c r="T9" i="49" s="1"/>
  <c r="B9" i="49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B21" i="49" s="1"/>
  <c r="B22" i="49" s="1"/>
  <c r="AB8" i="49"/>
  <c r="S100" i="3" s="1"/>
  <c r="J8" i="49"/>
  <c r="T8" i="49" s="1"/>
  <c r="AB7" i="49"/>
  <c r="W7" i="49"/>
  <c r="N7" i="49" s="1"/>
  <c r="I3" i="49"/>
  <c r="S182" i="48"/>
  <c r="O182" i="48"/>
  <c r="J182" i="48"/>
  <c r="T182" i="48" s="1"/>
  <c r="Q181" i="48"/>
  <c r="J181" i="48"/>
  <c r="S180" i="48"/>
  <c r="O180" i="48"/>
  <c r="J180" i="48"/>
  <c r="T180" i="48" s="1"/>
  <c r="Q179" i="48"/>
  <c r="J179" i="48"/>
  <c r="S178" i="48"/>
  <c r="O178" i="48"/>
  <c r="J178" i="48"/>
  <c r="T178" i="48" s="1"/>
  <c r="Q177" i="48"/>
  <c r="J177" i="48"/>
  <c r="S176" i="48"/>
  <c r="O176" i="48"/>
  <c r="J176" i="48"/>
  <c r="T176" i="48" s="1"/>
  <c r="Q175" i="48"/>
  <c r="J175" i="48"/>
  <c r="S174" i="48"/>
  <c r="O174" i="48"/>
  <c r="J174" i="48"/>
  <c r="T174" i="48" s="1"/>
  <c r="Q173" i="48"/>
  <c r="J173" i="48"/>
  <c r="S172" i="48"/>
  <c r="O172" i="48"/>
  <c r="J172" i="48"/>
  <c r="T172" i="48" s="1"/>
  <c r="Q171" i="48"/>
  <c r="J171" i="48"/>
  <c r="S170" i="48"/>
  <c r="O170" i="48"/>
  <c r="J170" i="48"/>
  <c r="T170" i="48" s="1"/>
  <c r="B170" i="48"/>
  <c r="B171" i="48" s="1"/>
  <c r="B172" i="48" s="1"/>
  <c r="B173" i="48" s="1"/>
  <c r="B174" i="48" s="1"/>
  <c r="B175" i="48" s="1"/>
  <c r="B176" i="48" s="1"/>
  <c r="B177" i="48" s="1"/>
  <c r="B178" i="48" s="1"/>
  <c r="B179" i="48" s="1"/>
  <c r="B180" i="48" s="1"/>
  <c r="B181" i="48" s="1"/>
  <c r="B182" i="48" s="1"/>
  <c r="V169" i="48"/>
  <c r="V170" i="48" s="1"/>
  <c r="V171" i="48" s="1"/>
  <c r="V172" i="48" s="1"/>
  <c r="V173" i="48" s="1"/>
  <c r="V174" i="48" s="1"/>
  <c r="V175" i="48" s="1"/>
  <c r="V176" i="48" s="1"/>
  <c r="V177" i="48" s="1"/>
  <c r="V178" i="48" s="1"/>
  <c r="V179" i="48" s="1"/>
  <c r="V180" i="48" s="1"/>
  <c r="V181" i="48" s="1"/>
  <c r="V182" i="48" s="1"/>
  <c r="Q169" i="48"/>
  <c r="J169" i="48"/>
  <c r="B169" i="48"/>
  <c r="J168" i="48"/>
  <c r="P168" i="48" s="1"/>
  <c r="W167" i="48"/>
  <c r="J162" i="48"/>
  <c r="S161" i="48"/>
  <c r="O161" i="48"/>
  <c r="J161" i="48"/>
  <c r="T161" i="48" s="1"/>
  <c r="J160" i="48"/>
  <c r="S159" i="48"/>
  <c r="O159" i="48"/>
  <c r="J159" i="48"/>
  <c r="T159" i="48" s="1"/>
  <c r="J158" i="48"/>
  <c r="J157" i="48"/>
  <c r="R157" i="48" s="1"/>
  <c r="P156" i="48"/>
  <c r="J156" i="48"/>
  <c r="T156" i="48" s="1"/>
  <c r="R155" i="48"/>
  <c r="J155" i="48"/>
  <c r="T154" i="48"/>
  <c r="J154" i="48"/>
  <c r="P154" i="48" s="1"/>
  <c r="J153" i="48"/>
  <c r="R153" i="48" s="1"/>
  <c r="P152" i="48"/>
  <c r="J152" i="48"/>
  <c r="T152" i="48" s="1"/>
  <c r="R151" i="48"/>
  <c r="J151" i="48"/>
  <c r="J150" i="48"/>
  <c r="P150" i="48" s="1"/>
  <c r="V149" i="48"/>
  <c r="V150" i="48" s="1"/>
  <c r="V151" i="48" s="1"/>
  <c r="V152" i="48" s="1"/>
  <c r="V153" i="48" s="1"/>
  <c r="V154" i="48" s="1"/>
  <c r="V155" i="48" s="1"/>
  <c r="V156" i="48" s="1"/>
  <c r="V157" i="48" s="1"/>
  <c r="V158" i="48" s="1"/>
  <c r="V159" i="48" s="1"/>
  <c r="V160" i="48" s="1"/>
  <c r="V161" i="48" s="1"/>
  <c r="V162" i="48" s="1"/>
  <c r="R149" i="48"/>
  <c r="J149" i="48"/>
  <c r="B149" i="48"/>
  <c r="B150" i="48" s="1"/>
  <c r="B151" i="48" s="1"/>
  <c r="B152" i="48" s="1"/>
  <c r="B153" i="48" s="1"/>
  <c r="B154" i="48" s="1"/>
  <c r="B155" i="48" s="1"/>
  <c r="B156" i="48" s="1"/>
  <c r="B157" i="48" s="1"/>
  <c r="B158" i="48" s="1"/>
  <c r="B159" i="48" s="1"/>
  <c r="B160" i="48" s="1"/>
  <c r="B161" i="48" s="1"/>
  <c r="B162" i="48" s="1"/>
  <c r="S148" i="48"/>
  <c r="O148" i="48"/>
  <c r="J148" i="48"/>
  <c r="T148" i="48" s="1"/>
  <c r="W147" i="48"/>
  <c r="J142" i="48"/>
  <c r="R142" i="48" s="1"/>
  <c r="P141" i="48"/>
  <c r="J141" i="48"/>
  <c r="T141" i="48" s="1"/>
  <c r="R140" i="48"/>
  <c r="J140" i="48"/>
  <c r="T139" i="48"/>
  <c r="J139" i="48"/>
  <c r="P139" i="48" s="1"/>
  <c r="J138" i="48"/>
  <c r="R138" i="48" s="1"/>
  <c r="P137" i="48"/>
  <c r="J137" i="48"/>
  <c r="T137" i="48" s="1"/>
  <c r="R136" i="48"/>
  <c r="J136" i="48"/>
  <c r="J135" i="48"/>
  <c r="P135" i="48" s="1"/>
  <c r="J134" i="48"/>
  <c r="R134" i="48" s="1"/>
  <c r="P133" i="48"/>
  <c r="J133" i="48"/>
  <c r="T133" i="48" s="1"/>
  <c r="R132" i="48"/>
  <c r="J132" i="48"/>
  <c r="T131" i="48"/>
  <c r="J131" i="48"/>
  <c r="P131" i="48" s="1"/>
  <c r="R130" i="48"/>
  <c r="J130" i="48"/>
  <c r="V129" i="48"/>
  <c r="V130" i="48" s="1"/>
  <c r="V131" i="48" s="1"/>
  <c r="V132" i="48" s="1"/>
  <c r="V133" i="48" s="1"/>
  <c r="V134" i="48" s="1"/>
  <c r="V135" i="48" s="1"/>
  <c r="V136" i="48" s="1"/>
  <c r="V137" i="48" s="1"/>
  <c r="V138" i="48" s="1"/>
  <c r="V139" i="48" s="1"/>
  <c r="V140" i="48" s="1"/>
  <c r="V141" i="48" s="1"/>
  <c r="V142" i="48" s="1"/>
  <c r="P129" i="48"/>
  <c r="J129" i="48"/>
  <c r="T129" i="48" s="1"/>
  <c r="B129" i="48"/>
  <c r="B130" i="48" s="1"/>
  <c r="B131" i="48" s="1"/>
  <c r="B132" i="48" s="1"/>
  <c r="B133" i="48" s="1"/>
  <c r="B134" i="48" s="1"/>
  <c r="B135" i="48" s="1"/>
  <c r="B136" i="48" s="1"/>
  <c r="B137" i="48" s="1"/>
  <c r="B138" i="48" s="1"/>
  <c r="B139" i="48" s="1"/>
  <c r="B140" i="48" s="1"/>
  <c r="B141" i="48" s="1"/>
  <c r="B142" i="48" s="1"/>
  <c r="S128" i="48"/>
  <c r="O128" i="48"/>
  <c r="J128" i="48"/>
  <c r="T128" i="48" s="1"/>
  <c r="W127" i="48"/>
  <c r="P122" i="48"/>
  <c r="J122" i="48"/>
  <c r="T122" i="48" s="1"/>
  <c r="J121" i="48"/>
  <c r="P120" i="48"/>
  <c r="J120" i="48"/>
  <c r="T120" i="48" s="1"/>
  <c r="J119" i="48"/>
  <c r="P118" i="48"/>
  <c r="J118" i="48"/>
  <c r="T118" i="48" s="1"/>
  <c r="J117" i="48"/>
  <c r="J116" i="48"/>
  <c r="P116" i="48" s="1"/>
  <c r="J115" i="48"/>
  <c r="J114" i="48"/>
  <c r="P114" i="48" s="1"/>
  <c r="J113" i="48"/>
  <c r="T112" i="48"/>
  <c r="J112" i="48"/>
  <c r="P112" i="48" s="1"/>
  <c r="J111" i="48"/>
  <c r="J110" i="48"/>
  <c r="P110" i="48" s="1"/>
  <c r="V109" i="48"/>
  <c r="V110" i="48" s="1"/>
  <c r="V111" i="48" s="1"/>
  <c r="V112" i="48" s="1"/>
  <c r="V113" i="48" s="1"/>
  <c r="V114" i="48" s="1"/>
  <c r="V115" i="48" s="1"/>
  <c r="V116" i="48" s="1"/>
  <c r="V117" i="48" s="1"/>
  <c r="V118" i="48" s="1"/>
  <c r="V119" i="48" s="1"/>
  <c r="V120" i="48" s="1"/>
  <c r="V121" i="48" s="1"/>
  <c r="V122" i="48" s="1"/>
  <c r="J109" i="48"/>
  <c r="B109" i="48"/>
  <c r="B110" i="48" s="1"/>
  <c r="B111" i="48" s="1"/>
  <c r="B112" i="48" s="1"/>
  <c r="B113" i="48" s="1"/>
  <c r="B114" i="48" s="1"/>
  <c r="B115" i="48" s="1"/>
  <c r="B116" i="48" s="1"/>
  <c r="B117" i="48" s="1"/>
  <c r="B118" i="48" s="1"/>
  <c r="B119" i="48" s="1"/>
  <c r="B120" i="48" s="1"/>
  <c r="B121" i="48" s="1"/>
  <c r="B122" i="48" s="1"/>
  <c r="J108" i="48"/>
  <c r="W107" i="48"/>
  <c r="J102" i="48"/>
  <c r="P101" i="48"/>
  <c r="J101" i="48"/>
  <c r="T101" i="48" s="1"/>
  <c r="J100" i="48"/>
  <c r="P99" i="48"/>
  <c r="J99" i="48"/>
  <c r="T99" i="48" s="1"/>
  <c r="J98" i="48"/>
  <c r="P97" i="48"/>
  <c r="J97" i="48"/>
  <c r="T97" i="48" s="1"/>
  <c r="J96" i="48"/>
  <c r="P95" i="48"/>
  <c r="J95" i="48"/>
  <c r="T95" i="48" s="1"/>
  <c r="J94" i="48"/>
  <c r="P93" i="48"/>
  <c r="J93" i="48"/>
  <c r="T93" i="48" s="1"/>
  <c r="J92" i="48"/>
  <c r="P91" i="48"/>
  <c r="J91" i="48"/>
  <c r="T91" i="48" s="1"/>
  <c r="J90" i="48"/>
  <c r="V89" i="48"/>
  <c r="V90" i="48" s="1"/>
  <c r="V91" i="48" s="1"/>
  <c r="V92" i="48" s="1"/>
  <c r="V93" i="48" s="1"/>
  <c r="V94" i="48" s="1"/>
  <c r="V95" i="48" s="1"/>
  <c r="V96" i="48" s="1"/>
  <c r="V97" i="48" s="1"/>
  <c r="V98" i="48" s="1"/>
  <c r="V99" i="48" s="1"/>
  <c r="V100" i="48" s="1"/>
  <c r="V101" i="48" s="1"/>
  <c r="V102" i="48" s="1"/>
  <c r="P89" i="48"/>
  <c r="J89" i="48"/>
  <c r="T89" i="48" s="1"/>
  <c r="B89" i="48"/>
  <c r="B90" i="48" s="1"/>
  <c r="B91" i="48" s="1"/>
  <c r="B92" i="48" s="1"/>
  <c r="B93" i="48" s="1"/>
  <c r="B94" i="48" s="1"/>
  <c r="B95" i="48" s="1"/>
  <c r="B96" i="48" s="1"/>
  <c r="B97" i="48" s="1"/>
  <c r="B98" i="48" s="1"/>
  <c r="B99" i="48" s="1"/>
  <c r="B100" i="48" s="1"/>
  <c r="B101" i="48" s="1"/>
  <c r="B102" i="48" s="1"/>
  <c r="J88" i="48"/>
  <c r="W87" i="48"/>
  <c r="J82" i="48"/>
  <c r="P82" i="48" s="1"/>
  <c r="J81" i="48"/>
  <c r="J80" i="48"/>
  <c r="P80" i="48" s="1"/>
  <c r="J79" i="48"/>
  <c r="J78" i="48"/>
  <c r="P78" i="48" s="1"/>
  <c r="J77" i="48"/>
  <c r="J76" i="48"/>
  <c r="P76" i="48" s="1"/>
  <c r="J75" i="48"/>
  <c r="J74" i="48"/>
  <c r="P74" i="48" s="1"/>
  <c r="J73" i="48"/>
  <c r="J72" i="48"/>
  <c r="P72" i="48" s="1"/>
  <c r="J71" i="48"/>
  <c r="J70" i="48"/>
  <c r="P70" i="48" s="1"/>
  <c r="V69" i="48"/>
  <c r="V70" i="48" s="1"/>
  <c r="V71" i="48" s="1"/>
  <c r="V72" i="48" s="1"/>
  <c r="V73" i="48" s="1"/>
  <c r="V74" i="48" s="1"/>
  <c r="V75" i="48" s="1"/>
  <c r="V76" i="48" s="1"/>
  <c r="V77" i="48" s="1"/>
  <c r="V78" i="48" s="1"/>
  <c r="V79" i="48" s="1"/>
  <c r="V80" i="48" s="1"/>
  <c r="V81" i="48" s="1"/>
  <c r="V82" i="48" s="1"/>
  <c r="J69" i="48"/>
  <c r="B69" i="48"/>
  <c r="B70" i="48" s="1"/>
  <c r="B71" i="48" s="1"/>
  <c r="B72" i="48" s="1"/>
  <c r="B73" i="48" s="1"/>
  <c r="B74" i="48" s="1"/>
  <c r="B75" i="48" s="1"/>
  <c r="B76" i="48" s="1"/>
  <c r="B77" i="48" s="1"/>
  <c r="B78" i="48" s="1"/>
  <c r="B79" i="48" s="1"/>
  <c r="B80" i="48" s="1"/>
  <c r="B81" i="48" s="1"/>
  <c r="B82" i="48" s="1"/>
  <c r="J68" i="48"/>
  <c r="T68" i="48" s="1"/>
  <c r="W67" i="48"/>
  <c r="J62" i="48"/>
  <c r="P61" i="48"/>
  <c r="J61" i="48"/>
  <c r="T61" i="48" s="1"/>
  <c r="J60" i="48"/>
  <c r="P59" i="48"/>
  <c r="J59" i="48"/>
  <c r="T59" i="48" s="1"/>
  <c r="J58" i="48"/>
  <c r="P57" i="48"/>
  <c r="J57" i="48"/>
  <c r="T57" i="48" s="1"/>
  <c r="J56" i="48"/>
  <c r="P55" i="48"/>
  <c r="J55" i="48"/>
  <c r="T55" i="48" s="1"/>
  <c r="J54" i="48"/>
  <c r="P53" i="48"/>
  <c r="J53" i="48"/>
  <c r="T53" i="48" s="1"/>
  <c r="J52" i="48"/>
  <c r="P51" i="48"/>
  <c r="J51" i="48"/>
  <c r="T51" i="48" s="1"/>
  <c r="J50" i="48"/>
  <c r="V49" i="48"/>
  <c r="V50" i="48" s="1"/>
  <c r="V51" i="48" s="1"/>
  <c r="V52" i="48" s="1"/>
  <c r="V53" i="48" s="1"/>
  <c r="V54" i="48" s="1"/>
  <c r="V55" i="48" s="1"/>
  <c r="V56" i="48" s="1"/>
  <c r="V57" i="48" s="1"/>
  <c r="V58" i="48" s="1"/>
  <c r="V59" i="48" s="1"/>
  <c r="V60" i="48" s="1"/>
  <c r="V61" i="48" s="1"/>
  <c r="V62" i="48" s="1"/>
  <c r="P49" i="48"/>
  <c r="J49" i="48"/>
  <c r="T49" i="48" s="1"/>
  <c r="B49" i="48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B62" i="48" s="1"/>
  <c r="J48" i="48"/>
  <c r="U48" i="48" s="1"/>
  <c r="W47" i="48"/>
  <c r="S42" i="48"/>
  <c r="O42" i="48"/>
  <c r="J42" i="48"/>
  <c r="T42" i="48" s="1"/>
  <c r="J41" i="48"/>
  <c r="T41" i="48" s="1"/>
  <c r="S40" i="48"/>
  <c r="O40" i="48"/>
  <c r="J40" i="48"/>
  <c r="T40" i="48" s="1"/>
  <c r="J39" i="48"/>
  <c r="T39" i="48" s="1"/>
  <c r="S38" i="48"/>
  <c r="O38" i="48"/>
  <c r="J38" i="48"/>
  <c r="T38" i="48" s="1"/>
  <c r="J37" i="48"/>
  <c r="T37" i="48" s="1"/>
  <c r="S36" i="48"/>
  <c r="O36" i="48"/>
  <c r="J36" i="48"/>
  <c r="T36" i="48" s="1"/>
  <c r="U35" i="48"/>
  <c r="S35" i="48"/>
  <c r="Q35" i="48"/>
  <c r="O35" i="48"/>
  <c r="T35" i="48"/>
  <c r="U34" i="48"/>
  <c r="S34" i="48"/>
  <c r="Q34" i="48"/>
  <c r="O34" i="48"/>
  <c r="T34" i="48"/>
  <c r="U33" i="48"/>
  <c r="S33" i="48"/>
  <c r="Q33" i="48"/>
  <c r="O33" i="48"/>
  <c r="T33" i="48"/>
  <c r="U32" i="48"/>
  <c r="S32" i="48"/>
  <c r="Q32" i="48"/>
  <c r="O32" i="48"/>
  <c r="T32" i="48"/>
  <c r="U31" i="48"/>
  <c r="S31" i="48"/>
  <c r="Q31" i="48"/>
  <c r="O31" i="48"/>
  <c r="T31" i="48"/>
  <c r="U30" i="48"/>
  <c r="S30" i="48"/>
  <c r="Q30" i="48"/>
  <c r="O30" i="48"/>
  <c r="T30" i="48"/>
  <c r="V29" i="48"/>
  <c r="V30" i="48" s="1"/>
  <c r="V31" i="48" s="1"/>
  <c r="V32" i="48" s="1"/>
  <c r="V33" i="48" s="1"/>
  <c r="V34" i="48" s="1"/>
  <c r="V35" i="48" s="1"/>
  <c r="V36" i="48" s="1"/>
  <c r="V37" i="48" s="1"/>
  <c r="V38" i="48" s="1"/>
  <c r="V39" i="48" s="1"/>
  <c r="V40" i="48" s="1"/>
  <c r="V41" i="48" s="1"/>
  <c r="V42" i="48" s="1"/>
  <c r="U29" i="48"/>
  <c r="S29" i="48"/>
  <c r="Q29" i="48"/>
  <c r="O29" i="48"/>
  <c r="T29" i="48"/>
  <c r="B29" i="48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U28" i="48"/>
  <c r="W27" i="48"/>
  <c r="U22" i="48"/>
  <c r="S22" i="48"/>
  <c r="Q22" i="48"/>
  <c r="O22" i="48"/>
  <c r="J22" i="48"/>
  <c r="T22" i="48" s="1"/>
  <c r="U21" i="48"/>
  <c r="S21" i="48"/>
  <c r="Q21" i="48"/>
  <c r="O21" i="48"/>
  <c r="J21" i="48"/>
  <c r="T21" i="48" s="1"/>
  <c r="U20" i="48"/>
  <c r="S20" i="48"/>
  <c r="Q20" i="48"/>
  <c r="O20" i="48"/>
  <c r="J20" i="48"/>
  <c r="T20" i="48" s="1"/>
  <c r="U19" i="48"/>
  <c r="S19" i="48"/>
  <c r="Q19" i="48"/>
  <c r="O19" i="48"/>
  <c r="J19" i="48"/>
  <c r="T19" i="48" s="1"/>
  <c r="U18" i="48"/>
  <c r="S18" i="48"/>
  <c r="Q18" i="48"/>
  <c r="O18" i="48"/>
  <c r="J18" i="48"/>
  <c r="T18" i="48" s="1"/>
  <c r="U17" i="48"/>
  <c r="S17" i="48"/>
  <c r="Q17" i="48"/>
  <c r="O17" i="48"/>
  <c r="J17" i="48"/>
  <c r="T17" i="48" s="1"/>
  <c r="U16" i="48"/>
  <c r="S16" i="48"/>
  <c r="Q16" i="48"/>
  <c r="O16" i="48"/>
  <c r="T16" i="48"/>
  <c r="AB15" i="48"/>
  <c r="U15" i="48"/>
  <c r="S15" i="48"/>
  <c r="Q15" i="48"/>
  <c r="O15" i="48"/>
  <c r="T15" i="48"/>
  <c r="AB14" i="48"/>
  <c r="T14" i="48"/>
  <c r="AB13" i="48"/>
  <c r="T13" i="48"/>
  <c r="AB12" i="48"/>
  <c r="T12" i="48"/>
  <c r="AB11" i="48"/>
  <c r="T11" i="48"/>
  <c r="AB10" i="48"/>
  <c r="T10" i="48"/>
  <c r="AB9" i="48"/>
  <c r="V9" i="48"/>
  <c r="V10" i="48" s="1"/>
  <c r="V11" i="48" s="1"/>
  <c r="V12" i="48" s="1"/>
  <c r="V13" i="48" s="1"/>
  <c r="V14" i="48" s="1"/>
  <c r="V15" i="48" s="1"/>
  <c r="V16" i="48" s="1"/>
  <c r="V17" i="48" s="1"/>
  <c r="V18" i="48" s="1"/>
  <c r="V19" i="48" s="1"/>
  <c r="V20" i="48" s="1"/>
  <c r="V21" i="48" s="1"/>
  <c r="V22" i="48" s="1"/>
  <c r="O9" i="48"/>
  <c r="J9" i="48"/>
  <c r="T9" i="48" s="1"/>
  <c r="B9" i="48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AB8" i="48"/>
  <c r="S102" i="3" s="1"/>
  <c r="J8" i="48"/>
  <c r="U8" i="48" s="1"/>
  <c r="AB7" i="48"/>
  <c r="S101" i="3" s="1"/>
  <c r="W7" i="48"/>
  <c r="I3" i="48"/>
  <c r="S182" i="47"/>
  <c r="O182" i="47"/>
  <c r="J182" i="47"/>
  <c r="T182" i="47" s="1"/>
  <c r="J181" i="47"/>
  <c r="S180" i="47"/>
  <c r="O180" i="47"/>
  <c r="J180" i="47"/>
  <c r="T180" i="47" s="1"/>
  <c r="J179" i="47"/>
  <c r="S178" i="47"/>
  <c r="O178" i="47"/>
  <c r="J178" i="47"/>
  <c r="T178" i="47" s="1"/>
  <c r="J177" i="47"/>
  <c r="S176" i="47"/>
  <c r="O176" i="47"/>
  <c r="J176" i="47"/>
  <c r="T176" i="47" s="1"/>
  <c r="J175" i="47"/>
  <c r="S174" i="47"/>
  <c r="O174" i="47"/>
  <c r="J174" i="47"/>
  <c r="T174" i="47" s="1"/>
  <c r="J173" i="47"/>
  <c r="S172" i="47"/>
  <c r="O172" i="47"/>
  <c r="J172" i="47"/>
  <c r="T172" i="47" s="1"/>
  <c r="J171" i="47"/>
  <c r="S170" i="47"/>
  <c r="O170" i="47"/>
  <c r="J170" i="47"/>
  <c r="T170" i="47" s="1"/>
  <c r="B170" i="47"/>
  <c r="B171" i="47" s="1"/>
  <c r="B172" i="47" s="1"/>
  <c r="B173" i="47" s="1"/>
  <c r="B174" i="47" s="1"/>
  <c r="B175" i="47" s="1"/>
  <c r="B176" i="47" s="1"/>
  <c r="B177" i="47" s="1"/>
  <c r="B178" i="47" s="1"/>
  <c r="B179" i="47" s="1"/>
  <c r="B180" i="47" s="1"/>
  <c r="B181" i="47" s="1"/>
  <c r="B182" i="47" s="1"/>
  <c r="V169" i="47"/>
  <c r="V170" i="47" s="1"/>
  <c r="V171" i="47" s="1"/>
  <c r="V172" i="47" s="1"/>
  <c r="V173" i="47" s="1"/>
  <c r="V174" i="47" s="1"/>
  <c r="V175" i="47" s="1"/>
  <c r="V176" i="47" s="1"/>
  <c r="V177" i="47" s="1"/>
  <c r="V178" i="47" s="1"/>
  <c r="V179" i="47" s="1"/>
  <c r="V180" i="47" s="1"/>
  <c r="V181" i="47" s="1"/>
  <c r="V182" i="47" s="1"/>
  <c r="J169" i="47"/>
  <c r="B169" i="47"/>
  <c r="T168" i="47"/>
  <c r="J168" i="47"/>
  <c r="P168" i="47" s="1"/>
  <c r="W167" i="47"/>
  <c r="Q162" i="47"/>
  <c r="J162" i="47"/>
  <c r="S161" i="47"/>
  <c r="O161" i="47"/>
  <c r="J161" i="47"/>
  <c r="T161" i="47" s="1"/>
  <c r="Q160" i="47"/>
  <c r="J160" i="47"/>
  <c r="S159" i="47"/>
  <c r="O159" i="47"/>
  <c r="J159" i="47"/>
  <c r="T159" i="47" s="1"/>
  <c r="Q158" i="47"/>
  <c r="J158" i="47"/>
  <c r="J157" i="47"/>
  <c r="R157" i="47" s="1"/>
  <c r="P156" i="47"/>
  <c r="J156" i="47"/>
  <c r="T156" i="47" s="1"/>
  <c r="R155" i="47"/>
  <c r="J155" i="47"/>
  <c r="J154" i="47"/>
  <c r="P154" i="47" s="1"/>
  <c r="J153" i="47"/>
  <c r="R153" i="47" s="1"/>
  <c r="P152" i="47"/>
  <c r="J152" i="47"/>
  <c r="T152" i="47" s="1"/>
  <c r="R151" i="47"/>
  <c r="J151" i="47"/>
  <c r="T150" i="47"/>
  <c r="J150" i="47"/>
  <c r="P150" i="47" s="1"/>
  <c r="V149" i="47"/>
  <c r="V150" i="47" s="1"/>
  <c r="V151" i="47" s="1"/>
  <c r="V152" i="47" s="1"/>
  <c r="V153" i="47" s="1"/>
  <c r="V154" i="47" s="1"/>
  <c r="V155" i="47" s="1"/>
  <c r="V156" i="47" s="1"/>
  <c r="V157" i="47" s="1"/>
  <c r="V158" i="47" s="1"/>
  <c r="V159" i="47" s="1"/>
  <c r="V160" i="47" s="1"/>
  <c r="V161" i="47" s="1"/>
  <c r="V162" i="47" s="1"/>
  <c r="R149" i="47"/>
  <c r="J149" i="47"/>
  <c r="B149" i="47"/>
  <c r="B150" i="47" s="1"/>
  <c r="B151" i="47" s="1"/>
  <c r="B152" i="47" s="1"/>
  <c r="B153" i="47" s="1"/>
  <c r="B154" i="47" s="1"/>
  <c r="B155" i="47" s="1"/>
  <c r="B156" i="47" s="1"/>
  <c r="B157" i="47" s="1"/>
  <c r="B158" i="47" s="1"/>
  <c r="B159" i="47" s="1"/>
  <c r="B160" i="47" s="1"/>
  <c r="B161" i="47" s="1"/>
  <c r="B162" i="47" s="1"/>
  <c r="S148" i="47"/>
  <c r="O148" i="47"/>
  <c r="J148" i="47"/>
  <c r="T148" i="47" s="1"/>
  <c r="W147" i="47"/>
  <c r="J142" i="47"/>
  <c r="R142" i="47" s="1"/>
  <c r="P141" i="47"/>
  <c r="J141" i="47"/>
  <c r="T141" i="47" s="1"/>
  <c r="R140" i="47"/>
  <c r="J140" i="47"/>
  <c r="J139" i="47"/>
  <c r="P139" i="47" s="1"/>
  <c r="J138" i="47"/>
  <c r="R138" i="47" s="1"/>
  <c r="P137" i="47"/>
  <c r="J137" i="47"/>
  <c r="T137" i="47" s="1"/>
  <c r="R136" i="47"/>
  <c r="J136" i="47"/>
  <c r="T135" i="47"/>
  <c r="J135" i="47"/>
  <c r="P135" i="47" s="1"/>
  <c r="J134" i="47"/>
  <c r="R134" i="47" s="1"/>
  <c r="P133" i="47"/>
  <c r="J133" i="47"/>
  <c r="T133" i="47" s="1"/>
  <c r="R132" i="47"/>
  <c r="J132" i="47"/>
  <c r="J131" i="47"/>
  <c r="P131" i="47" s="1"/>
  <c r="R130" i="47"/>
  <c r="J130" i="47"/>
  <c r="V129" i="47"/>
  <c r="V130" i="47" s="1"/>
  <c r="V131" i="47" s="1"/>
  <c r="V132" i="47" s="1"/>
  <c r="V133" i="47" s="1"/>
  <c r="V134" i="47" s="1"/>
  <c r="V135" i="47" s="1"/>
  <c r="V136" i="47" s="1"/>
  <c r="V137" i="47" s="1"/>
  <c r="V138" i="47" s="1"/>
  <c r="V139" i="47" s="1"/>
  <c r="V140" i="47" s="1"/>
  <c r="V141" i="47" s="1"/>
  <c r="V142" i="47" s="1"/>
  <c r="P129" i="47"/>
  <c r="J129" i="47"/>
  <c r="T129" i="47" s="1"/>
  <c r="B129" i="47"/>
  <c r="B130" i="47" s="1"/>
  <c r="B131" i="47" s="1"/>
  <c r="B132" i="47" s="1"/>
  <c r="B133" i="47" s="1"/>
  <c r="B134" i="47" s="1"/>
  <c r="B135" i="47" s="1"/>
  <c r="B136" i="47" s="1"/>
  <c r="B137" i="47" s="1"/>
  <c r="B138" i="47" s="1"/>
  <c r="B139" i="47" s="1"/>
  <c r="B140" i="47" s="1"/>
  <c r="B141" i="47" s="1"/>
  <c r="B142" i="47" s="1"/>
  <c r="S128" i="47"/>
  <c r="O128" i="47"/>
  <c r="J128" i="47"/>
  <c r="T128" i="47" s="1"/>
  <c r="W127" i="47"/>
  <c r="P122" i="47"/>
  <c r="J122" i="47"/>
  <c r="T122" i="47" s="1"/>
  <c r="J121" i="47"/>
  <c r="P120" i="47"/>
  <c r="J120" i="47"/>
  <c r="T120" i="47" s="1"/>
  <c r="J119" i="47"/>
  <c r="P118" i="47"/>
  <c r="J118" i="47"/>
  <c r="T118" i="47" s="1"/>
  <c r="J117" i="47"/>
  <c r="J116" i="47"/>
  <c r="P116" i="47" s="1"/>
  <c r="J115" i="47"/>
  <c r="T114" i="47"/>
  <c r="J114" i="47"/>
  <c r="P114" i="47" s="1"/>
  <c r="J113" i="47"/>
  <c r="J112" i="47"/>
  <c r="P112" i="47" s="1"/>
  <c r="J111" i="47"/>
  <c r="T110" i="47"/>
  <c r="J110" i="47"/>
  <c r="P110" i="47" s="1"/>
  <c r="V109" i="47"/>
  <c r="V110" i="47" s="1"/>
  <c r="V111" i="47" s="1"/>
  <c r="V112" i="47" s="1"/>
  <c r="V113" i="47" s="1"/>
  <c r="V114" i="47" s="1"/>
  <c r="V115" i="47" s="1"/>
  <c r="V116" i="47" s="1"/>
  <c r="V117" i="47" s="1"/>
  <c r="V118" i="47" s="1"/>
  <c r="V119" i="47" s="1"/>
  <c r="V120" i="47" s="1"/>
  <c r="V121" i="47" s="1"/>
  <c r="V122" i="47" s="1"/>
  <c r="J109" i="47"/>
  <c r="B109" i="47"/>
  <c r="B110" i="47" s="1"/>
  <c r="B111" i="47" s="1"/>
  <c r="B112" i="47" s="1"/>
  <c r="B113" i="47" s="1"/>
  <c r="B114" i="47" s="1"/>
  <c r="B115" i="47" s="1"/>
  <c r="B116" i="47" s="1"/>
  <c r="B117" i="47" s="1"/>
  <c r="B118" i="47" s="1"/>
  <c r="B119" i="47" s="1"/>
  <c r="B120" i="47" s="1"/>
  <c r="B121" i="47" s="1"/>
  <c r="B122" i="47" s="1"/>
  <c r="Q108" i="47"/>
  <c r="J108" i="47"/>
  <c r="W107" i="47"/>
  <c r="J102" i="47"/>
  <c r="P101" i="47"/>
  <c r="J101" i="47"/>
  <c r="T101" i="47" s="1"/>
  <c r="J100" i="47"/>
  <c r="P99" i="47"/>
  <c r="J99" i="47"/>
  <c r="T99" i="47" s="1"/>
  <c r="J98" i="47"/>
  <c r="P97" i="47"/>
  <c r="J97" i="47"/>
  <c r="T97" i="47" s="1"/>
  <c r="J96" i="47"/>
  <c r="J95" i="47"/>
  <c r="T95" i="47" s="1"/>
  <c r="J94" i="47"/>
  <c r="J93" i="47"/>
  <c r="P93" i="47" s="1"/>
  <c r="J92" i="47"/>
  <c r="J91" i="47"/>
  <c r="P91" i="47" s="1"/>
  <c r="J90" i="47"/>
  <c r="V89" i="47"/>
  <c r="V90" i="47" s="1"/>
  <c r="V91" i="47" s="1"/>
  <c r="V92" i="47" s="1"/>
  <c r="V93" i="47" s="1"/>
  <c r="V94" i="47" s="1"/>
  <c r="V95" i="47" s="1"/>
  <c r="V96" i="47" s="1"/>
  <c r="V97" i="47" s="1"/>
  <c r="V98" i="47" s="1"/>
  <c r="V99" i="47" s="1"/>
  <c r="V100" i="47" s="1"/>
  <c r="V101" i="47" s="1"/>
  <c r="V102" i="47" s="1"/>
  <c r="J89" i="47"/>
  <c r="P89" i="47" s="1"/>
  <c r="B89" i="47"/>
  <c r="B90" i="47" s="1"/>
  <c r="B91" i="47" s="1"/>
  <c r="B92" i="47" s="1"/>
  <c r="B93" i="47" s="1"/>
  <c r="B94" i="47" s="1"/>
  <c r="B95" i="47" s="1"/>
  <c r="B96" i="47" s="1"/>
  <c r="B97" i="47" s="1"/>
  <c r="B98" i="47" s="1"/>
  <c r="B99" i="47" s="1"/>
  <c r="B100" i="47" s="1"/>
  <c r="B101" i="47" s="1"/>
  <c r="B102" i="47" s="1"/>
  <c r="J88" i="47"/>
  <c r="T88" i="47" s="1"/>
  <c r="W87" i="47"/>
  <c r="J82" i="47"/>
  <c r="P82" i="47" s="1"/>
  <c r="J81" i="47"/>
  <c r="J80" i="47"/>
  <c r="P80" i="47" s="1"/>
  <c r="J79" i="47"/>
  <c r="J78" i="47"/>
  <c r="P78" i="47" s="1"/>
  <c r="J77" i="47"/>
  <c r="J76" i="47"/>
  <c r="P76" i="47" s="1"/>
  <c r="J75" i="47"/>
  <c r="J74" i="47"/>
  <c r="P74" i="47" s="1"/>
  <c r="J73" i="47"/>
  <c r="J72" i="47"/>
  <c r="P72" i="47" s="1"/>
  <c r="J71" i="47"/>
  <c r="J70" i="47"/>
  <c r="P70" i="47" s="1"/>
  <c r="V69" i="47"/>
  <c r="V70" i="47" s="1"/>
  <c r="V71" i="47" s="1"/>
  <c r="V72" i="47" s="1"/>
  <c r="V73" i="47" s="1"/>
  <c r="V74" i="47" s="1"/>
  <c r="V75" i="47" s="1"/>
  <c r="V76" i="47" s="1"/>
  <c r="V77" i="47" s="1"/>
  <c r="V78" i="47" s="1"/>
  <c r="V79" i="47" s="1"/>
  <c r="V80" i="47" s="1"/>
  <c r="V81" i="47" s="1"/>
  <c r="V82" i="47" s="1"/>
  <c r="J69" i="47"/>
  <c r="B69" i="47"/>
  <c r="B70" i="47" s="1"/>
  <c r="B71" i="47" s="1"/>
  <c r="B72" i="47" s="1"/>
  <c r="B73" i="47" s="1"/>
  <c r="B74" i="47" s="1"/>
  <c r="B75" i="47" s="1"/>
  <c r="B76" i="47" s="1"/>
  <c r="B77" i="47" s="1"/>
  <c r="B78" i="47" s="1"/>
  <c r="B79" i="47" s="1"/>
  <c r="B80" i="47" s="1"/>
  <c r="B81" i="47" s="1"/>
  <c r="B82" i="47" s="1"/>
  <c r="J68" i="47"/>
  <c r="T68" i="47" s="1"/>
  <c r="W67" i="47"/>
  <c r="J62" i="47"/>
  <c r="P61" i="47"/>
  <c r="J61" i="47"/>
  <c r="T61" i="47" s="1"/>
  <c r="J60" i="47"/>
  <c r="P59" i="47"/>
  <c r="J59" i="47"/>
  <c r="T59" i="47" s="1"/>
  <c r="J58" i="47"/>
  <c r="P57" i="47"/>
  <c r="J57" i="47"/>
  <c r="T57" i="47" s="1"/>
  <c r="J56" i="47"/>
  <c r="P55" i="47"/>
  <c r="J55" i="47"/>
  <c r="T55" i="47" s="1"/>
  <c r="J54" i="47"/>
  <c r="P53" i="47"/>
  <c r="J53" i="47"/>
  <c r="T53" i="47" s="1"/>
  <c r="J52" i="47"/>
  <c r="P51" i="47"/>
  <c r="J51" i="47"/>
  <c r="T51" i="47" s="1"/>
  <c r="J50" i="47"/>
  <c r="V49" i="47"/>
  <c r="V50" i="47" s="1"/>
  <c r="V51" i="47" s="1"/>
  <c r="V52" i="47" s="1"/>
  <c r="V53" i="47" s="1"/>
  <c r="V54" i="47" s="1"/>
  <c r="V55" i="47" s="1"/>
  <c r="V56" i="47" s="1"/>
  <c r="V57" i="47" s="1"/>
  <c r="V58" i="47" s="1"/>
  <c r="V59" i="47" s="1"/>
  <c r="V60" i="47" s="1"/>
  <c r="V61" i="47" s="1"/>
  <c r="V62" i="47" s="1"/>
  <c r="P49" i="47"/>
  <c r="J49" i="47"/>
  <c r="T49" i="47" s="1"/>
  <c r="B49" i="47"/>
  <c r="B50" i="47" s="1"/>
  <c r="B51" i="47" s="1"/>
  <c r="B52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P48" i="47"/>
  <c r="J48" i="47"/>
  <c r="T48" i="47" s="1"/>
  <c r="W47" i="47"/>
  <c r="S42" i="47"/>
  <c r="O42" i="47"/>
  <c r="J42" i="47"/>
  <c r="T42" i="47" s="1"/>
  <c r="J41" i="47"/>
  <c r="T41" i="47" s="1"/>
  <c r="S40" i="47"/>
  <c r="O40" i="47"/>
  <c r="J40" i="47"/>
  <c r="T40" i="47" s="1"/>
  <c r="J39" i="47"/>
  <c r="T39" i="47" s="1"/>
  <c r="S38" i="47"/>
  <c r="O38" i="47"/>
  <c r="J38" i="47"/>
  <c r="T38" i="47" s="1"/>
  <c r="J37" i="47"/>
  <c r="T37" i="47" s="1"/>
  <c r="S36" i="47"/>
  <c r="O36" i="47"/>
  <c r="J36" i="47"/>
  <c r="T36" i="47" s="1"/>
  <c r="J35" i="47"/>
  <c r="T35" i="47" s="1"/>
  <c r="U34" i="47"/>
  <c r="S34" i="47"/>
  <c r="Q34" i="47"/>
  <c r="O34" i="47"/>
  <c r="J34" i="47"/>
  <c r="T34" i="47" s="1"/>
  <c r="U33" i="47"/>
  <c r="S33" i="47"/>
  <c r="Q33" i="47"/>
  <c r="O33" i="47"/>
  <c r="J33" i="47"/>
  <c r="T33" i="47" s="1"/>
  <c r="J32" i="47"/>
  <c r="T32" i="47" s="1"/>
  <c r="J31" i="47"/>
  <c r="T31" i="47" s="1"/>
  <c r="J30" i="47"/>
  <c r="T30" i="47" s="1"/>
  <c r="V29" i="47"/>
  <c r="V30" i="47" s="1"/>
  <c r="V31" i="47" s="1"/>
  <c r="V32" i="47" s="1"/>
  <c r="V33" i="47" s="1"/>
  <c r="V34" i="47" s="1"/>
  <c r="V35" i="47" s="1"/>
  <c r="V36" i="47" s="1"/>
  <c r="V37" i="47" s="1"/>
  <c r="V38" i="47" s="1"/>
  <c r="V39" i="47" s="1"/>
  <c r="V40" i="47" s="1"/>
  <c r="V41" i="47" s="1"/>
  <c r="V42" i="47" s="1"/>
  <c r="J29" i="47"/>
  <c r="T29" i="47" s="1"/>
  <c r="B29" i="47"/>
  <c r="B30" i="47" s="1"/>
  <c r="B31" i="47" s="1"/>
  <c r="B32" i="47" s="1"/>
  <c r="B33" i="47" s="1"/>
  <c r="B34" i="47" s="1"/>
  <c r="B35" i="47" s="1"/>
  <c r="B36" i="47" s="1"/>
  <c r="B37" i="47" s="1"/>
  <c r="B38" i="47" s="1"/>
  <c r="B39" i="47" s="1"/>
  <c r="B40" i="47" s="1"/>
  <c r="B41" i="47" s="1"/>
  <c r="B42" i="47" s="1"/>
  <c r="J28" i="47"/>
  <c r="W27" i="47"/>
  <c r="U22" i="47"/>
  <c r="S22" i="47"/>
  <c r="Q22" i="47"/>
  <c r="O22" i="47"/>
  <c r="J22" i="47"/>
  <c r="T22" i="47" s="1"/>
  <c r="U21" i="47"/>
  <c r="S21" i="47"/>
  <c r="Q21" i="47"/>
  <c r="O21" i="47"/>
  <c r="J21" i="47"/>
  <c r="T21" i="47" s="1"/>
  <c r="U20" i="47"/>
  <c r="S20" i="47"/>
  <c r="Q20" i="47"/>
  <c r="O20" i="47"/>
  <c r="J20" i="47"/>
  <c r="T20" i="47" s="1"/>
  <c r="U19" i="47"/>
  <c r="S19" i="47"/>
  <c r="Q19" i="47"/>
  <c r="O19" i="47"/>
  <c r="J19" i="47"/>
  <c r="T19" i="47" s="1"/>
  <c r="U18" i="47"/>
  <c r="S18" i="47"/>
  <c r="Q18" i="47"/>
  <c r="O18" i="47"/>
  <c r="J18" i="47"/>
  <c r="T18" i="47" s="1"/>
  <c r="U17" i="47"/>
  <c r="S17" i="47"/>
  <c r="Q17" i="47"/>
  <c r="O17" i="47"/>
  <c r="J17" i="47"/>
  <c r="T17" i="47" s="1"/>
  <c r="U16" i="47"/>
  <c r="S16" i="47"/>
  <c r="Q16" i="47"/>
  <c r="O16" i="47"/>
  <c r="J16" i="47"/>
  <c r="T16" i="47" s="1"/>
  <c r="AB15" i="47"/>
  <c r="U15" i="47"/>
  <c r="S15" i="47"/>
  <c r="Q15" i="47"/>
  <c r="O15" i="47"/>
  <c r="J15" i="47"/>
  <c r="T15" i="47" s="1"/>
  <c r="AB14" i="47"/>
  <c r="U14" i="47"/>
  <c r="S14" i="47"/>
  <c r="Q14" i="47"/>
  <c r="O14" i="47"/>
  <c r="J14" i="47"/>
  <c r="T14" i="47" s="1"/>
  <c r="AB13" i="47"/>
  <c r="U13" i="47"/>
  <c r="S13" i="47"/>
  <c r="Q13" i="47"/>
  <c r="O13" i="47"/>
  <c r="J13" i="47"/>
  <c r="T13" i="47" s="1"/>
  <c r="AB12" i="47"/>
  <c r="U12" i="47"/>
  <c r="S12" i="47"/>
  <c r="Q12" i="47"/>
  <c r="O12" i="47"/>
  <c r="J12" i="47"/>
  <c r="T12" i="47" s="1"/>
  <c r="AB11" i="47"/>
  <c r="J11" i="47"/>
  <c r="T11" i="47" s="1"/>
  <c r="AB10" i="47"/>
  <c r="J10" i="47"/>
  <c r="T10" i="47" s="1"/>
  <c r="AB9" i="47"/>
  <c r="V9" i="47"/>
  <c r="V10" i="47" s="1"/>
  <c r="V11" i="47" s="1"/>
  <c r="V12" i="47" s="1"/>
  <c r="V13" i="47" s="1"/>
  <c r="V14" i="47" s="1"/>
  <c r="V15" i="47" s="1"/>
  <c r="V16" i="47" s="1"/>
  <c r="V17" i="47" s="1"/>
  <c r="V18" i="47" s="1"/>
  <c r="V19" i="47" s="1"/>
  <c r="V20" i="47" s="1"/>
  <c r="V21" i="47" s="1"/>
  <c r="V22" i="47" s="1"/>
  <c r="O9" i="47"/>
  <c r="J9" i="47"/>
  <c r="T9" i="47" s="1"/>
  <c r="B9" i="47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B21" i="47" s="1"/>
  <c r="B22" i="47" s="1"/>
  <c r="AB8" i="47"/>
  <c r="P8" i="47"/>
  <c r="J8" i="47"/>
  <c r="T8" i="47" s="1"/>
  <c r="AB7" i="47"/>
  <c r="W7" i="47"/>
  <c r="I3" i="47"/>
  <c r="J182" i="46"/>
  <c r="T182" i="46" s="1"/>
  <c r="J181" i="46"/>
  <c r="T181" i="46" s="1"/>
  <c r="J180" i="46"/>
  <c r="T180" i="46" s="1"/>
  <c r="J179" i="46"/>
  <c r="T179" i="46" s="1"/>
  <c r="J178" i="46"/>
  <c r="T178" i="46" s="1"/>
  <c r="J177" i="46"/>
  <c r="P177" i="46" s="1"/>
  <c r="P176" i="46"/>
  <c r="J176" i="46"/>
  <c r="T176" i="46" s="1"/>
  <c r="J175" i="46"/>
  <c r="T175" i="46" s="1"/>
  <c r="P174" i="46"/>
  <c r="J174" i="46"/>
  <c r="T174" i="46" s="1"/>
  <c r="J173" i="46"/>
  <c r="T173" i="46" s="1"/>
  <c r="P172" i="46"/>
  <c r="J172" i="46"/>
  <c r="T172" i="46" s="1"/>
  <c r="J171" i="46"/>
  <c r="T171" i="46" s="1"/>
  <c r="P170" i="46"/>
  <c r="J170" i="46"/>
  <c r="T170" i="46" s="1"/>
  <c r="V169" i="46"/>
  <c r="V170" i="46" s="1"/>
  <c r="V171" i="46" s="1"/>
  <c r="V172" i="46" s="1"/>
  <c r="V173" i="46" s="1"/>
  <c r="V174" i="46" s="1"/>
  <c r="V175" i="46" s="1"/>
  <c r="V176" i="46" s="1"/>
  <c r="V177" i="46" s="1"/>
  <c r="V178" i="46" s="1"/>
  <c r="V179" i="46" s="1"/>
  <c r="V180" i="46" s="1"/>
  <c r="V181" i="46" s="1"/>
  <c r="V182" i="46" s="1"/>
  <c r="J169" i="46"/>
  <c r="T169" i="46" s="1"/>
  <c r="B169" i="46"/>
  <c r="B170" i="46" s="1"/>
  <c r="B171" i="46" s="1"/>
  <c r="B172" i="46" s="1"/>
  <c r="B173" i="46" s="1"/>
  <c r="B174" i="46" s="1"/>
  <c r="B175" i="46" s="1"/>
  <c r="B176" i="46" s="1"/>
  <c r="B177" i="46" s="1"/>
  <c r="B178" i="46" s="1"/>
  <c r="B179" i="46" s="1"/>
  <c r="B180" i="46" s="1"/>
  <c r="B181" i="46" s="1"/>
  <c r="B182" i="46" s="1"/>
  <c r="S168" i="46"/>
  <c r="O168" i="46"/>
  <c r="J168" i="46"/>
  <c r="T168" i="46" s="1"/>
  <c r="W167" i="46"/>
  <c r="J162" i="46"/>
  <c r="T162" i="46" s="1"/>
  <c r="J161" i="46"/>
  <c r="R161" i="46" s="1"/>
  <c r="J160" i="46"/>
  <c r="T160" i="46" s="1"/>
  <c r="J159" i="46"/>
  <c r="T159" i="46" s="1"/>
  <c r="J158" i="46"/>
  <c r="T158" i="46" s="1"/>
  <c r="J157" i="46"/>
  <c r="T157" i="46" s="1"/>
  <c r="J156" i="46"/>
  <c r="T156" i="46" s="1"/>
  <c r="J155" i="46"/>
  <c r="T155" i="46" s="1"/>
  <c r="J154" i="46"/>
  <c r="J153" i="46"/>
  <c r="P153" i="46" s="1"/>
  <c r="J152" i="46"/>
  <c r="J151" i="46"/>
  <c r="P151" i="46" s="1"/>
  <c r="J150" i="46"/>
  <c r="V149" i="46"/>
  <c r="V150" i="46" s="1"/>
  <c r="V151" i="46" s="1"/>
  <c r="V152" i="46" s="1"/>
  <c r="V153" i="46" s="1"/>
  <c r="V154" i="46" s="1"/>
  <c r="V155" i="46" s="1"/>
  <c r="V156" i="46" s="1"/>
  <c r="V157" i="46" s="1"/>
  <c r="V158" i="46" s="1"/>
  <c r="V159" i="46" s="1"/>
  <c r="V160" i="46" s="1"/>
  <c r="V161" i="46" s="1"/>
  <c r="V162" i="46" s="1"/>
  <c r="J149" i="46"/>
  <c r="P149" i="46" s="1"/>
  <c r="B149" i="46"/>
  <c r="B150" i="46" s="1"/>
  <c r="B151" i="46" s="1"/>
  <c r="B152" i="46" s="1"/>
  <c r="B153" i="46" s="1"/>
  <c r="B154" i="46" s="1"/>
  <c r="B155" i="46" s="1"/>
  <c r="B156" i="46" s="1"/>
  <c r="B157" i="46" s="1"/>
  <c r="B158" i="46" s="1"/>
  <c r="B159" i="46" s="1"/>
  <c r="B160" i="46" s="1"/>
  <c r="B161" i="46" s="1"/>
  <c r="B162" i="46" s="1"/>
  <c r="J148" i="46"/>
  <c r="T148" i="46" s="1"/>
  <c r="W147" i="46"/>
  <c r="J142" i="46"/>
  <c r="P142" i="46" s="1"/>
  <c r="J141" i="46"/>
  <c r="J140" i="46"/>
  <c r="P140" i="46" s="1"/>
  <c r="J139" i="46"/>
  <c r="J138" i="46"/>
  <c r="P138" i="46" s="1"/>
  <c r="J137" i="46"/>
  <c r="J136" i="46"/>
  <c r="P136" i="46" s="1"/>
  <c r="J135" i="46"/>
  <c r="J134" i="46"/>
  <c r="P134" i="46" s="1"/>
  <c r="J133" i="46"/>
  <c r="J132" i="46"/>
  <c r="P132" i="46" s="1"/>
  <c r="J131" i="46"/>
  <c r="J130" i="46"/>
  <c r="P130" i="46" s="1"/>
  <c r="V129" i="46"/>
  <c r="V130" i="46" s="1"/>
  <c r="V131" i="46" s="1"/>
  <c r="V132" i="46" s="1"/>
  <c r="V133" i="46" s="1"/>
  <c r="V134" i="46" s="1"/>
  <c r="V135" i="46" s="1"/>
  <c r="V136" i="46" s="1"/>
  <c r="V137" i="46" s="1"/>
  <c r="V138" i="46" s="1"/>
  <c r="V139" i="46" s="1"/>
  <c r="V140" i="46" s="1"/>
  <c r="V141" i="46" s="1"/>
  <c r="V142" i="46" s="1"/>
  <c r="J129" i="46"/>
  <c r="B129" i="46"/>
  <c r="B130" i="46" s="1"/>
  <c r="B131" i="46" s="1"/>
  <c r="B132" i="46" s="1"/>
  <c r="B133" i="46" s="1"/>
  <c r="B134" i="46" s="1"/>
  <c r="B135" i="46" s="1"/>
  <c r="B136" i="46" s="1"/>
  <c r="B137" i="46" s="1"/>
  <c r="B138" i="46" s="1"/>
  <c r="B139" i="46" s="1"/>
  <c r="B140" i="46" s="1"/>
  <c r="B141" i="46" s="1"/>
  <c r="B142" i="46" s="1"/>
  <c r="J128" i="46"/>
  <c r="T128" i="46" s="1"/>
  <c r="W127" i="46"/>
  <c r="J122" i="46"/>
  <c r="T122" i="46" s="1"/>
  <c r="P121" i="46"/>
  <c r="J121" i="46"/>
  <c r="T121" i="46" s="1"/>
  <c r="J120" i="46"/>
  <c r="T120" i="46" s="1"/>
  <c r="P119" i="46"/>
  <c r="J119" i="46"/>
  <c r="T119" i="46" s="1"/>
  <c r="J118" i="46"/>
  <c r="T118" i="46" s="1"/>
  <c r="P117" i="46"/>
  <c r="J117" i="46"/>
  <c r="T117" i="46" s="1"/>
  <c r="J116" i="46"/>
  <c r="T116" i="46" s="1"/>
  <c r="J115" i="46"/>
  <c r="T115" i="46" s="1"/>
  <c r="J114" i="46"/>
  <c r="T114" i="46" s="1"/>
  <c r="J113" i="46"/>
  <c r="T113" i="46" s="1"/>
  <c r="J112" i="46"/>
  <c r="T112" i="46" s="1"/>
  <c r="J111" i="46"/>
  <c r="T111" i="46" s="1"/>
  <c r="J110" i="46"/>
  <c r="T110" i="46" s="1"/>
  <c r="V109" i="46"/>
  <c r="V110" i="46" s="1"/>
  <c r="V111" i="46" s="1"/>
  <c r="V112" i="46" s="1"/>
  <c r="V113" i="46" s="1"/>
  <c r="V114" i="46" s="1"/>
  <c r="V115" i="46" s="1"/>
  <c r="V116" i="46" s="1"/>
  <c r="V117" i="46" s="1"/>
  <c r="V118" i="46" s="1"/>
  <c r="V119" i="46" s="1"/>
  <c r="V120" i="46" s="1"/>
  <c r="V121" i="46" s="1"/>
  <c r="V122" i="46" s="1"/>
  <c r="J109" i="46"/>
  <c r="T109" i="46" s="1"/>
  <c r="B109" i="46"/>
  <c r="B110" i="46" s="1"/>
  <c r="B111" i="46" s="1"/>
  <c r="B112" i="46" s="1"/>
  <c r="B113" i="46" s="1"/>
  <c r="B114" i="46" s="1"/>
  <c r="B115" i="46" s="1"/>
  <c r="B116" i="46" s="1"/>
  <c r="B117" i="46" s="1"/>
  <c r="B118" i="46" s="1"/>
  <c r="B119" i="46" s="1"/>
  <c r="B120" i="46" s="1"/>
  <c r="B121" i="46" s="1"/>
  <c r="B122" i="46" s="1"/>
  <c r="J108" i="46"/>
  <c r="T108" i="46" s="1"/>
  <c r="W107" i="46"/>
  <c r="J102" i="46"/>
  <c r="T102" i="46" s="1"/>
  <c r="J101" i="46"/>
  <c r="T101" i="46" s="1"/>
  <c r="J100" i="46"/>
  <c r="T100" i="46" s="1"/>
  <c r="J99" i="46"/>
  <c r="T99" i="46" s="1"/>
  <c r="J98" i="46"/>
  <c r="T98" i="46" s="1"/>
  <c r="J97" i="46"/>
  <c r="T97" i="46" s="1"/>
  <c r="J96" i="46"/>
  <c r="T96" i="46" s="1"/>
  <c r="J95" i="46"/>
  <c r="T95" i="46" s="1"/>
  <c r="J94" i="46"/>
  <c r="T94" i="46" s="1"/>
  <c r="J93" i="46"/>
  <c r="T93" i="46" s="1"/>
  <c r="J92" i="46"/>
  <c r="P92" i="46" s="1"/>
  <c r="J91" i="46"/>
  <c r="T91" i="46" s="1"/>
  <c r="J90" i="46"/>
  <c r="P90" i="46" s="1"/>
  <c r="V89" i="46"/>
  <c r="V90" i="46" s="1"/>
  <c r="V91" i="46" s="1"/>
  <c r="V92" i="46" s="1"/>
  <c r="V93" i="46" s="1"/>
  <c r="V94" i="46" s="1"/>
  <c r="V95" i="46" s="1"/>
  <c r="V96" i="46" s="1"/>
  <c r="V97" i="46" s="1"/>
  <c r="V98" i="46" s="1"/>
  <c r="V99" i="46" s="1"/>
  <c r="V100" i="46" s="1"/>
  <c r="V101" i="46" s="1"/>
  <c r="V102" i="46" s="1"/>
  <c r="J89" i="46"/>
  <c r="T89" i="46" s="1"/>
  <c r="B89" i="46"/>
  <c r="B90" i="46" s="1"/>
  <c r="B91" i="46" s="1"/>
  <c r="B92" i="46" s="1"/>
  <c r="B93" i="46" s="1"/>
  <c r="B94" i="46" s="1"/>
  <c r="B95" i="46" s="1"/>
  <c r="B96" i="46" s="1"/>
  <c r="B97" i="46" s="1"/>
  <c r="B98" i="46" s="1"/>
  <c r="B99" i="46" s="1"/>
  <c r="B100" i="46" s="1"/>
  <c r="B101" i="46" s="1"/>
  <c r="B102" i="46" s="1"/>
  <c r="J88" i="46"/>
  <c r="T88" i="46" s="1"/>
  <c r="W87" i="46"/>
  <c r="J82" i="46"/>
  <c r="T82" i="46" s="1"/>
  <c r="P81" i="46"/>
  <c r="J81" i="46"/>
  <c r="T81" i="46" s="1"/>
  <c r="J80" i="46"/>
  <c r="T80" i="46" s="1"/>
  <c r="P79" i="46"/>
  <c r="J79" i="46"/>
  <c r="T79" i="46" s="1"/>
  <c r="J78" i="46"/>
  <c r="T78" i="46" s="1"/>
  <c r="P77" i="46"/>
  <c r="J77" i="46"/>
  <c r="T77" i="46" s="1"/>
  <c r="J76" i="46"/>
  <c r="T76" i="46" s="1"/>
  <c r="P75" i="46"/>
  <c r="J75" i="46"/>
  <c r="T75" i="46" s="1"/>
  <c r="J74" i="46"/>
  <c r="T74" i="46" s="1"/>
  <c r="P73" i="46"/>
  <c r="J73" i="46"/>
  <c r="T73" i="46" s="1"/>
  <c r="J72" i="46"/>
  <c r="T72" i="46" s="1"/>
  <c r="P71" i="46"/>
  <c r="J71" i="46"/>
  <c r="T71" i="46" s="1"/>
  <c r="J70" i="46"/>
  <c r="T70" i="46" s="1"/>
  <c r="V69" i="46"/>
  <c r="V70" i="46" s="1"/>
  <c r="V71" i="46" s="1"/>
  <c r="V72" i="46" s="1"/>
  <c r="V73" i="46" s="1"/>
  <c r="V74" i="46" s="1"/>
  <c r="V75" i="46" s="1"/>
  <c r="V76" i="46" s="1"/>
  <c r="V77" i="46" s="1"/>
  <c r="V78" i="46" s="1"/>
  <c r="V79" i="46" s="1"/>
  <c r="V80" i="46" s="1"/>
  <c r="V81" i="46" s="1"/>
  <c r="V82" i="46" s="1"/>
  <c r="P69" i="46"/>
  <c r="J69" i="46"/>
  <c r="T69" i="46" s="1"/>
  <c r="B69" i="46"/>
  <c r="B70" i="46" s="1"/>
  <c r="B71" i="46" s="1"/>
  <c r="B72" i="46" s="1"/>
  <c r="B73" i="46" s="1"/>
  <c r="B74" i="46" s="1"/>
  <c r="B75" i="46" s="1"/>
  <c r="B76" i="46" s="1"/>
  <c r="B77" i="46" s="1"/>
  <c r="B78" i="46" s="1"/>
  <c r="B79" i="46" s="1"/>
  <c r="B80" i="46" s="1"/>
  <c r="B81" i="46" s="1"/>
  <c r="B82" i="46" s="1"/>
  <c r="S68" i="46"/>
  <c r="O68" i="46"/>
  <c r="J68" i="46"/>
  <c r="T68" i="46" s="1"/>
  <c r="W67" i="46"/>
  <c r="P62" i="46"/>
  <c r="J62" i="46"/>
  <c r="T62" i="46" s="1"/>
  <c r="J61" i="46"/>
  <c r="T61" i="46" s="1"/>
  <c r="P60" i="46"/>
  <c r="J60" i="46"/>
  <c r="T60" i="46" s="1"/>
  <c r="J59" i="46"/>
  <c r="T59" i="46" s="1"/>
  <c r="P58" i="46"/>
  <c r="J58" i="46"/>
  <c r="T58" i="46" s="1"/>
  <c r="J57" i="46"/>
  <c r="T57" i="46" s="1"/>
  <c r="P56" i="46"/>
  <c r="J56" i="46"/>
  <c r="T56" i="46" s="1"/>
  <c r="J55" i="46"/>
  <c r="T55" i="46" s="1"/>
  <c r="P54" i="46"/>
  <c r="J54" i="46"/>
  <c r="T54" i="46" s="1"/>
  <c r="J53" i="46"/>
  <c r="T53" i="46" s="1"/>
  <c r="P52" i="46"/>
  <c r="J52" i="46"/>
  <c r="T52" i="46" s="1"/>
  <c r="J51" i="46"/>
  <c r="T51" i="46" s="1"/>
  <c r="P50" i="46"/>
  <c r="J50" i="46"/>
  <c r="T50" i="46" s="1"/>
  <c r="V49" i="46"/>
  <c r="V50" i="46" s="1"/>
  <c r="V51" i="46" s="1"/>
  <c r="V52" i="46" s="1"/>
  <c r="V53" i="46" s="1"/>
  <c r="V54" i="46" s="1"/>
  <c r="V55" i="46" s="1"/>
  <c r="V56" i="46" s="1"/>
  <c r="V57" i="46" s="1"/>
  <c r="V58" i="46" s="1"/>
  <c r="V59" i="46" s="1"/>
  <c r="V60" i="46" s="1"/>
  <c r="V61" i="46" s="1"/>
  <c r="V62" i="46" s="1"/>
  <c r="J49" i="46"/>
  <c r="T49" i="46" s="1"/>
  <c r="B49" i="46"/>
  <c r="B50" i="46" s="1"/>
  <c r="B51" i="46" s="1"/>
  <c r="B52" i="46" s="1"/>
  <c r="B53" i="46" s="1"/>
  <c r="B54" i="46" s="1"/>
  <c r="B55" i="46" s="1"/>
  <c r="B56" i="46" s="1"/>
  <c r="B57" i="46" s="1"/>
  <c r="B58" i="46" s="1"/>
  <c r="B59" i="46" s="1"/>
  <c r="B60" i="46" s="1"/>
  <c r="B61" i="46" s="1"/>
  <c r="B62" i="46" s="1"/>
  <c r="S48" i="46"/>
  <c r="O48" i="46"/>
  <c r="J48" i="46"/>
  <c r="T48" i="46" s="1"/>
  <c r="W47" i="46"/>
  <c r="J42" i="46"/>
  <c r="T42" i="46" s="1"/>
  <c r="J41" i="46"/>
  <c r="P41" i="46" s="1"/>
  <c r="J40" i="46"/>
  <c r="T40" i="46" s="1"/>
  <c r="T39" i="46"/>
  <c r="P39" i="46"/>
  <c r="J39" i="46"/>
  <c r="J38" i="46"/>
  <c r="T38" i="46" s="1"/>
  <c r="J37" i="46"/>
  <c r="P37" i="46" s="1"/>
  <c r="J36" i="46"/>
  <c r="T36" i="46" s="1"/>
  <c r="J35" i="46"/>
  <c r="P35" i="46" s="1"/>
  <c r="J34" i="46"/>
  <c r="T34" i="46" s="1"/>
  <c r="T33" i="46"/>
  <c r="O33" i="46"/>
  <c r="J33" i="46"/>
  <c r="Q33" i="46" s="1"/>
  <c r="J32" i="46"/>
  <c r="T32" i="46" s="1"/>
  <c r="J31" i="46"/>
  <c r="T31" i="46" s="1"/>
  <c r="J30" i="46"/>
  <c r="T30" i="46" s="1"/>
  <c r="V29" i="46"/>
  <c r="V30" i="46" s="1"/>
  <c r="V31" i="46" s="1"/>
  <c r="V32" i="46" s="1"/>
  <c r="V33" i="46" s="1"/>
  <c r="V34" i="46" s="1"/>
  <c r="V35" i="46" s="1"/>
  <c r="V36" i="46" s="1"/>
  <c r="V37" i="46" s="1"/>
  <c r="V38" i="46" s="1"/>
  <c r="V39" i="46" s="1"/>
  <c r="V40" i="46" s="1"/>
  <c r="V41" i="46" s="1"/>
  <c r="V42" i="46" s="1"/>
  <c r="J29" i="46"/>
  <c r="T29" i="46" s="1"/>
  <c r="B29" i="46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J28" i="46"/>
  <c r="T28" i="46" s="1"/>
  <c r="W27" i="46"/>
  <c r="U22" i="46"/>
  <c r="S22" i="46"/>
  <c r="Q22" i="46"/>
  <c r="O22" i="46"/>
  <c r="J22" i="46"/>
  <c r="T22" i="46" s="1"/>
  <c r="U21" i="46"/>
  <c r="S21" i="46"/>
  <c r="Q21" i="46"/>
  <c r="O21" i="46"/>
  <c r="J21" i="46"/>
  <c r="T21" i="46" s="1"/>
  <c r="U20" i="46"/>
  <c r="S20" i="46"/>
  <c r="Q20" i="46"/>
  <c r="O20" i="46"/>
  <c r="J20" i="46"/>
  <c r="T20" i="46" s="1"/>
  <c r="U19" i="46"/>
  <c r="S19" i="46"/>
  <c r="Q19" i="46"/>
  <c r="O19" i="46"/>
  <c r="J19" i="46"/>
  <c r="T19" i="46" s="1"/>
  <c r="S18" i="46"/>
  <c r="O18" i="46"/>
  <c r="J18" i="46"/>
  <c r="T18" i="46" s="1"/>
  <c r="J17" i="46"/>
  <c r="T17" i="46" s="1"/>
  <c r="S16" i="46"/>
  <c r="O16" i="46"/>
  <c r="J16" i="46"/>
  <c r="T16" i="46" s="1"/>
  <c r="AB15" i="46"/>
  <c r="S15" i="46"/>
  <c r="O15" i="46"/>
  <c r="J15" i="46"/>
  <c r="T15" i="46" s="1"/>
  <c r="AB14" i="46"/>
  <c r="S14" i="46"/>
  <c r="O14" i="46"/>
  <c r="J14" i="46"/>
  <c r="T14" i="46" s="1"/>
  <c r="AB13" i="46"/>
  <c r="S13" i="46"/>
  <c r="O13" i="46"/>
  <c r="J13" i="46"/>
  <c r="T13" i="46" s="1"/>
  <c r="AB12" i="46"/>
  <c r="J12" i="46"/>
  <c r="T12" i="46" s="1"/>
  <c r="AB11" i="46"/>
  <c r="J11" i="46"/>
  <c r="T11" i="46" s="1"/>
  <c r="AB10" i="46"/>
  <c r="J10" i="46"/>
  <c r="T10" i="46" s="1"/>
  <c r="AB9" i="46"/>
  <c r="V9" i="46"/>
  <c r="V10" i="46" s="1"/>
  <c r="V11" i="46" s="1"/>
  <c r="V12" i="46" s="1"/>
  <c r="V13" i="46" s="1"/>
  <c r="V14" i="46" s="1"/>
  <c r="V15" i="46" s="1"/>
  <c r="V16" i="46" s="1"/>
  <c r="V17" i="46" s="1"/>
  <c r="V18" i="46" s="1"/>
  <c r="V19" i="46" s="1"/>
  <c r="V20" i="46" s="1"/>
  <c r="V21" i="46" s="1"/>
  <c r="V22" i="46" s="1"/>
  <c r="S9" i="46"/>
  <c r="O9" i="46"/>
  <c r="J9" i="46"/>
  <c r="T9" i="46" s="1"/>
  <c r="B9" i="46"/>
  <c r="B10" i="46" s="1"/>
  <c r="B11" i="46" s="1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AB8" i="46"/>
  <c r="S93" i="3" s="1"/>
  <c r="J8" i="46"/>
  <c r="T8" i="46" s="1"/>
  <c r="AB7" i="46"/>
  <c r="W7" i="46"/>
  <c r="I3" i="46"/>
  <c r="J182" i="45"/>
  <c r="T182" i="45" s="1"/>
  <c r="J181" i="45"/>
  <c r="T181" i="45" s="1"/>
  <c r="J180" i="45"/>
  <c r="T180" i="45" s="1"/>
  <c r="J179" i="45"/>
  <c r="T179" i="45" s="1"/>
  <c r="J178" i="45"/>
  <c r="T178" i="45" s="1"/>
  <c r="J177" i="45"/>
  <c r="T177" i="45" s="1"/>
  <c r="J176" i="45"/>
  <c r="P175" i="45"/>
  <c r="J175" i="45"/>
  <c r="T175" i="45" s="1"/>
  <c r="J174" i="45"/>
  <c r="P173" i="45"/>
  <c r="J173" i="45"/>
  <c r="T173" i="45" s="1"/>
  <c r="J172" i="45"/>
  <c r="P171" i="45"/>
  <c r="J171" i="45"/>
  <c r="T171" i="45" s="1"/>
  <c r="J170" i="45"/>
  <c r="V169" i="45"/>
  <c r="V170" i="45" s="1"/>
  <c r="V171" i="45" s="1"/>
  <c r="V172" i="45" s="1"/>
  <c r="V173" i="45" s="1"/>
  <c r="V174" i="45" s="1"/>
  <c r="V175" i="45" s="1"/>
  <c r="V176" i="45" s="1"/>
  <c r="V177" i="45" s="1"/>
  <c r="V178" i="45" s="1"/>
  <c r="V179" i="45" s="1"/>
  <c r="V180" i="45" s="1"/>
  <c r="V181" i="45" s="1"/>
  <c r="V182" i="45" s="1"/>
  <c r="P169" i="45"/>
  <c r="J169" i="45"/>
  <c r="T169" i="45" s="1"/>
  <c r="B169" i="45"/>
  <c r="B170" i="45" s="1"/>
  <c r="B171" i="45" s="1"/>
  <c r="B172" i="45" s="1"/>
  <c r="B173" i="45" s="1"/>
  <c r="B174" i="45" s="1"/>
  <c r="B175" i="45" s="1"/>
  <c r="B176" i="45" s="1"/>
  <c r="B177" i="45" s="1"/>
  <c r="B178" i="45" s="1"/>
  <c r="B179" i="45" s="1"/>
  <c r="B180" i="45" s="1"/>
  <c r="B181" i="45" s="1"/>
  <c r="B182" i="45" s="1"/>
  <c r="S168" i="45"/>
  <c r="O168" i="45"/>
  <c r="J168" i="45"/>
  <c r="T168" i="45" s="1"/>
  <c r="W167" i="45"/>
  <c r="P162" i="45"/>
  <c r="J162" i="45"/>
  <c r="T162" i="45" s="1"/>
  <c r="J161" i="45"/>
  <c r="O161" i="45" s="1"/>
  <c r="J160" i="45"/>
  <c r="T160" i="45" s="1"/>
  <c r="J159" i="45"/>
  <c r="T159" i="45" s="1"/>
  <c r="J158" i="45"/>
  <c r="T158" i="45" s="1"/>
  <c r="J157" i="45"/>
  <c r="T157" i="45" s="1"/>
  <c r="J156" i="45"/>
  <c r="T156" i="45" s="1"/>
  <c r="J155" i="45"/>
  <c r="T155" i="45" s="1"/>
  <c r="J154" i="45"/>
  <c r="T154" i="45" s="1"/>
  <c r="J153" i="45"/>
  <c r="T153" i="45" s="1"/>
  <c r="J152" i="45"/>
  <c r="T152" i="45" s="1"/>
  <c r="J151" i="45"/>
  <c r="T151" i="45" s="1"/>
  <c r="J150" i="45"/>
  <c r="T150" i="45" s="1"/>
  <c r="V149" i="45"/>
  <c r="V150" i="45" s="1"/>
  <c r="V151" i="45" s="1"/>
  <c r="V152" i="45" s="1"/>
  <c r="V153" i="45" s="1"/>
  <c r="V154" i="45" s="1"/>
  <c r="V155" i="45" s="1"/>
  <c r="V156" i="45" s="1"/>
  <c r="V157" i="45" s="1"/>
  <c r="V158" i="45" s="1"/>
  <c r="V159" i="45" s="1"/>
  <c r="V160" i="45" s="1"/>
  <c r="V161" i="45" s="1"/>
  <c r="V162" i="45" s="1"/>
  <c r="J149" i="45"/>
  <c r="T149" i="45" s="1"/>
  <c r="B149" i="45"/>
  <c r="B150" i="45" s="1"/>
  <c r="B151" i="45" s="1"/>
  <c r="B152" i="45" s="1"/>
  <c r="B153" i="45" s="1"/>
  <c r="B154" i="45" s="1"/>
  <c r="B155" i="45" s="1"/>
  <c r="B156" i="45" s="1"/>
  <c r="B157" i="45" s="1"/>
  <c r="B158" i="45" s="1"/>
  <c r="B159" i="45" s="1"/>
  <c r="B160" i="45" s="1"/>
  <c r="B161" i="45" s="1"/>
  <c r="B162" i="45" s="1"/>
  <c r="S148" i="45"/>
  <c r="O148" i="45"/>
  <c r="J148" i="45"/>
  <c r="T148" i="45" s="1"/>
  <c r="W147" i="45"/>
  <c r="P142" i="45"/>
  <c r="J142" i="45"/>
  <c r="T142" i="45" s="1"/>
  <c r="J141" i="45"/>
  <c r="T141" i="45" s="1"/>
  <c r="P140" i="45"/>
  <c r="J140" i="45"/>
  <c r="T140" i="45" s="1"/>
  <c r="J139" i="45"/>
  <c r="T139" i="45" s="1"/>
  <c r="P138" i="45"/>
  <c r="J138" i="45"/>
  <c r="T138" i="45" s="1"/>
  <c r="J137" i="45"/>
  <c r="T137" i="45" s="1"/>
  <c r="P136" i="45"/>
  <c r="J136" i="45"/>
  <c r="T136" i="45" s="1"/>
  <c r="J135" i="45"/>
  <c r="T135" i="45" s="1"/>
  <c r="P134" i="45"/>
  <c r="J134" i="45"/>
  <c r="T134" i="45" s="1"/>
  <c r="J133" i="45"/>
  <c r="T133" i="45" s="1"/>
  <c r="P132" i="45"/>
  <c r="J132" i="45"/>
  <c r="T132" i="45" s="1"/>
  <c r="J131" i="45"/>
  <c r="T131" i="45" s="1"/>
  <c r="P130" i="45"/>
  <c r="J130" i="45"/>
  <c r="T130" i="45" s="1"/>
  <c r="V129" i="45"/>
  <c r="V130" i="45" s="1"/>
  <c r="V131" i="45" s="1"/>
  <c r="V132" i="45" s="1"/>
  <c r="V133" i="45" s="1"/>
  <c r="V134" i="45" s="1"/>
  <c r="V135" i="45" s="1"/>
  <c r="V136" i="45" s="1"/>
  <c r="V137" i="45" s="1"/>
  <c r="V138" i="45" s="1"/>
  <c r="V139" i="45" s="1"/>
  <c r="V140" i="45" s="1"/>
  <c r="V141" i="45" s="1"/>
  <c r="V142" i="45" s="1"/>
  <c r="J129" i="45"/>
  <c r="T129" i="45" s="1"/>
  <c r="B129" i="45"/>
  <c r="B130" i="45" s="1"/>
  <c r="B131" i="45" s="1"/>
  <c r="B132" i="45" s="1"/>
  <c r="B133" i="45" s="1"/>
  <c r="B134" i="45" s="1"/>
  <c r="B135" i="45" s="1"/>
  <c r="B136" i="45" s="1"/>
  <c r="B137" i="45" s="1"/>
  <c r="B138" i="45" s="1"/>
  <c r="B139" i="45" s="1"/>
  <c r="B140" i="45" s="1"/>
  <c r="B141" i="45" s="1"/>
  <c r="B142" i="45" s="1"/>
  <c r="S128" i="45"/>
  <c r="O128" i="45"/>
  <c r="J128" i="45"/>
  <c r="T128" i="45" s="1"/>
  <c r="W127" i="45"/>
  <c r="J122" i="45"/>
  <c r="T122" i="45" s="1"/>
  <c r="J121" i="45"/>
  <c r="P121" i="45" s="1"/>
  <c r="O120" i="45"/>
  <c r="J120" i="45"/>
  <c r="R120" i="45" s="1"/>
  <c r="J119" i="45"/>
  <c r="T119" i="45" s="1"/>
  <c r="S118" i="45"/>
  <c r="O118" i="45"/>
  <c r="J118" i="45"/>
  <c r="T118" i="45" s="1"/>
  <c r="S117" i="45"/>
  <c r="O117" i="45"/>
  <c r="J117" i="45"/>
  <c r="U117" i="45" s="1"/>
  <c r="J116" i="45"/>
  <c r="U116" i="45" s="1"/>
  <c r="J115" i="45"/>
  <c r="U115" i="45" s="1"/>
  <c r="J114" i="45"/>
  <c r="U114" i="45" s="1"/>
  <c r="J113" i="45"/>
  <c r="U113" i="45" s="1"/>
  <c r="J112" i="45"/>
  <c r="U112" i="45" s="1"/>
  <c r="J111" i="45"/>
  <c r="J110" i="45"/>
  <c r="T110" i="45" s="1"/>
  <c r="V109" i="45"/>
  <c r="V110" i="45" s="1"/>
  <c r="V111" i="45" s="1"/>
  <c r="V112" i="45" s="1"/>
  <c r="V113" i="45" s="1"/>
  <c r="V114" i="45" s="1"/>
  <c r="V115" i="45" s="1"/>
  <c r="V116" i="45" s="1"/>
  <c r="V117" i="45" s="1"/>
  <c r="V118" i="45" s="1"/>
  <c r="V119" i="45" s="1"/>
  <c r="V120" i="45" s="1"/>
  <c r="V121" i="45" s="1"/>
  <c r="V122" i="45" s="1"/>
  <c r="J109" i="45"/>
  <c r="B109" i="45"/>
  <c r="B110" i="45" s="1"/>
  <c r="B111" i="45" s="1"/>
  <c r="B112" i="45" s="1"/>
  <c r="B113" i="45" s="1"/>
  <c r="B114" i="45" s="1"/>
  <c r="B115" i="45" s="1"/>
  <c r="B116" i="45" s="1"/>
  <c r="B117" i="45" s="1"/>
  <c r="B118" i="45" s="1"/>
  <c r="B119" i="45" s="1"/>
  <c r="B120" i="45" s="1"/>
  <c r="B121" i="45" s="1"/>
  <c r="B122" i="45" s="1"/>
  <c r="J108" i="45"/>
  <c r="T108" i="45" s="1"/>
  <c r="W107" i="45"/>
  <c r="J102" i="45"/>
  <c r="R102" i="45" s="1"/>
  <c r="J101" i="45"/>
  <c r="T101" i="45" s="1"/>
  <c r="J100" i="45"/>
  <c r="P100" i="45" s="1"/>
  <c r="J99" i="45"/>
  <c r="T99" i="45" s="1"/>
  <c r="J98" i="45"/>
  <c r="P98" i="45" s="1"/>
  <c r="J97" i="45"/>
  <c r="T97" i="45" s="1"/>
  <c r="J96" i="45"/>
  <c r="P96" i="45" s="1"/>
  <c r="J95" i="45"/>
  <c r="T95" i="45" s="1"/>
  <c r="J94" i="45"/>
  <c r="P94" i="45" s="1"/>
  <c r="J93" i="45"/>
  <c r="T93" i="45" s="1"/>
  <c r="J92" i="45"/>
  <c r="P92" i="45" s="1"/>
  <c r="J91" i="45"/>
  <c r="T91" i="45" s="1"/>
  <c r="J90" i="45"/>
  <c r="P90" i="45" s="1"/>
  <c r="V89" i="45"/>
  <c r="V90" i="45" s="1"/>
  <c r="V91" i="45" s="1"/>
  <c r="V92" i="45" s="1"/>
  <c r="V93" i="45" s="1"/>
  <c r="V94" i="45" s="1"/>
  <c r="V95" i="45" s="1"/>
  <c r="V96" i="45" s="1"/>
  <c r="V97" i="45" s="1"/>
  <c r="V98" i="45" s="1"/>
  <c r="V99" i="45" s="1"/>
  <c r="V100" i="45" s="1"/>
  <c r="V101" i="45" s="1"/>
  <c r="V102" i="45" s="1"/>
  <c r="J89" i="45"/>
  <c r="T89" i="45" s="1"/>
  <c r="B89" i="45"/>
  <c r="B90" i="45" s="1"/>
  <c r="B91" i="45" s="1"/>
  <c r="B92" i="45" s="1"/>
  <c r="B93" i="45" s="1"/>
  <c r="B94" i="45" s="1"/>
  <c r="B95" i="45" s="1"/>
  <c r="B96" i="45" s="1"/>
  <c r="B97" i="45" s="1"/>
  <c r="B98" i="45" s="1"/>
  <c r="B99" i="45" s="1"/>
  <c r="B100" i="45" s="1"/>
  <c r="B101" i="45" s="1"/>
  <c r="B102" i="45" s="1"/>
  <c r="J88" i="45"/>
  <c r="T88" i="45" s="1"/>
  <c r="W87" i="45"/>
  <c r="J82" i="45"/>
  <c r="T82" i="45" s="1"/>
  <c r="P81" i="45"/>
  <c r="J81" i="45"/>
  <c r="T81" i="45" s="1"/>
  <c r="J80" i="45"/>
  <c r="T80" i="45" s="1"/>
  <c r="P79" i="45"/>
  <c r="J79" i="45"/>
  <c r="T79" i="45" s="1"/>
  <c r="J78" i="45"/>
  <c r="T78" i="45" s="1"/>
  <c r="P77" i="45"/>
  <c r="J77" i="45"/>
  <c r="T77" i="45" s="1"/>
  <c r="J76" i="45"/>
  <c r="T76" i="45" s="1"/>
  <c r="P75" i="45"/>
  <c r="J75" i="45"/>
  <c r="T75" i="45" s="1"/>
  <c r="J74" i="45"/>
  <c r="T74" i="45" s="1"/>
  <c r="P73" i="45"/>
  <c r="J73" i="45"/>
  <c r="T73" i="45" s="1"/>
  <c r="J72" i="45"/>
  <c r="T72" i="45" s="1"/>
  <c r="P71" i="45"/>
  <c r="J71" i="45"/>
  <c r="T71" i="45" s="1"/>
  <c r="J70" i="45"/>
  <c r="T70" i="45" s="1"/>
  <c r="V69" i="45"/>
  <c r="V70" i="45" s="1"/>
  <c r="V71" i="45" s="1"/>
  <c r="V72" i="45" s="1"/>
  <c r="V73" i="45" s="1"/>
  <c r="V74" i="45" s="1"/>
  <c r="V75" i="45" s="1"/>
  <c r="V76" i="45" s="1"/>
  <c r="V77" i="45" s="1"/>
  <c r="V78" i="45" s="1"/>
  <c r="V79" i="45" s="1"/>
  <c r="V80" i="45" s="1"/>
  <c r="V81" i="45" s="1"/>
  <c r="V82" i="45" s="1"/>
  <c r="P69" i="45"/>
  <c r="J69" i="45"/>
  <c r="T69" i="45" s="1"/>
  <c r="T67" i="45" s="1"/>
  <c r="AJ10" i="45" s="1"/>
  <c r="B69" i="45"/>
  <c r="B70" i="45" s="1"/>
  <c r="B71" i="45" s="1"/>
  <c r="B72" i="45" s="1"/>
  <c r="B73" i="45" s="1"/>
  <c r="B74" i="45" s="1"/>
  <c r="B75" i="45" s="1"/>
  <c r="B76" i="45" s="1"/>
  <c r="B77" i="45" s="1"/>
  <c r="B78" i="45" s="1"/>
  <c r="B79" i="45" s="1"/>
  <c r="B80" i="45" s="1"/>
  <c r="B81" i="45" s="1"/>
  <c r="B82" i="45" s="1"/>
  <c r="S68" i="45"/>
  <c r="O68" i="45"/>
  <c r="J68" i="45"/>
  <c r="T68" i="45" s="1"/>
  <c r="W67" i="45"/>
  <c r="P62" i="45"/>
  <c r="J62" i="45"/>
  <c r="T62" i="45" s="1"/>
  <c r="J61" i="45"/>
  <c r="T61" i="45" s="1"/>
  <c r="J60" i="45"/>
  <c r="T60" i="45" s="1"/>
  <c r="J59" i="45"/>
  <c r="T59" i="45" s="1"/>
  <c r="J58" i="45"/>
  <c r="T58" i="45" s="1"/>
  <c r="J57" i="45"/>
  <c r="T57" i="45" s="1"/>
  <c r="J56" i="45"/>
  <c r="T56" i="45" s="1"/>
  <c r="J55" i="45"/>
  <c r="T55" i="45" s="1"/>
  <c r="J54" i="45"/>
  <c r="T54" i="45" s="1"/>
  <c r="J53" i="45"/>
  <c r="T53" i="45" s="1"/>
  <c r="J52" i="45"/>
  <c r="T52" i="45" s="1"/>
  <c r="J51" i="45"/>
  <c r="T51" i="45" s="1"/>
  <c r="J50" i="45"/>
  <c r="T50" i="45" s="1"/>
  <c r="V49" i="45"/>
  <c r="V50" i="45" s="1"/>
  <c r="V51" i="45" s="1"/>
  <c r="V52" i="45" s="1"/>
  <c r="V53" i="45" s="1"/>
  <c r="V54" i="45" s="1"/>
  <c r="V55" i="45" s="1"/>
  <c r="V56" i="45" s="1"/>
  <c r="V57" i="45" s="1"/>
  <c r="V58" i="45" s="1"/>
  <c r="V59" i="45" s="1"/>
  <c r="V60" i="45" s="1"/>
  <c r="V61" i="45" s="1"/>
  <c r="V62" i="45" s="1"/>
  <c r="J49" i="45"/>
  <c r="T49" i="45" s="1"/>
  <c r="B49" i="45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60" i="45" s="1"/>
  <c r="B61" i="45" s="1"/>
  <c r="B62" i="45" s="1"/>
  <c r="S48" i="45"/>
  <c r="O48" i="45"/>
  <c r="J48" i="45"/>
  <c r="T48" i="45" s="1"/>
  <c r="W47" i="45"/>
  <c r="J42" i="45"/>
  <c r="T42" i="45" s="1"/>
  <c r="J41" i="45"/>
  <c r="T41" i="45" s="1"/>
  <c r="J40" i="45"/>
  <c r="T40" i="45" s="1"/>
  <c r="J39" i="45"/>
  <c r="T39" i="45" s="1"/>
  <c r="J38" i="45"/>
  <c r="T38" i="45" s="1"/>
  <c r="J37" i="45"/>
  <c r="T37" i="45" s="1"/>
  <c r="J36" i="45"/>
  <c r="T36" i="45" s="1"/>
  <c r="J35" i="45"/>
  <c r="T35" i="45" s="1"/>
  <c r="J34" i="45"/>
  <c r="T34" i="45" s="1"/>
  <c r="J33" i="45"/>
  <c r="T33" i="45" s="1"/>
  <c r="J32" i="45"/>
  <c r="T32" i="45" s="1"/>
  <c r="J31" i="45"/>
  <c r="T31" i="45" s="1"/>
  <c r="J30" i="45"/>
  <c r="T30" i="45" s="1"/>
  <c r="V29" i="45"/>
  <c r="V30" i="45" s="1"/>
  <c r="V31" i="45" s="1"/>
  <c r="V32" i="45" s="1"/>
  <c r="V33" i="45" s="1"/>
  <c r="V34" i="45" s="1"/>
  <c r="V35" i="45" s="1"/>
  <c r="V36" i="45" s="1"/>
  <c r="V37" i="45" s="1"/>
  <c r="V38" i="45" s="1"/>
  <c r="V39" i="45" s="1"/>
  <c r="V40" i="45" s="1"/>
  <c r="V41" i="45" s="1"/>
  <c r="V42" i="45" s="1"/>
  <c r="J29" i="45"/>
  <c r="T29" i="45" s="1"/>
  <c r="B29" i="45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U28" i="45"/>
  <c r="S28" i="45"/>
  <c r="Q28" i="45"/>
  <c r="O28" i="45"/>
  <c r="J28" i="45"/>
  <c r="T28" i="45" s="1"/>
  <c r="W27" i="45"/>
  <c r="J22" i="45"/>
  <c r="T22" i="45" s="1"/>
  <c r="J21" i="45"/>
  <c r="T21" i="45" s="1"/>
  <c r="J20" i="45"/>
  <c r="T20" i="45" s="1"/>
  <c r="J19" i="45"/>
  <c r="T19" i="45" s="1"/>
  <c r="J18" i="45"/>
  <c r="T18" i="45" s="1"/>
  <c r="J17" i="45"/>
  <c r="T17" i="45" s="1"/>
  <c r="J16" i="45"/>
  <c r="T16" i="45" s="1"/>
  <c r="AB15" i="45"/>
  <c r="J15" i="45"/>
  <c r="T15" i="45" s="1"/>
  <c r="AB14" i="45"/>
  <c r="J14" i="45"/>
  <c r="T14" i="45" s="1"/>
  <c r="AB13" i="45"/>
  <c r="J13" i="45"/>
  <c r="T13" i="45" s="1"/>
  <c r="AB12" i="45"/>
  <c r="J12" i="45"/>
  <c r="T12" i="45" s="1"/>
  <c r="AB11" i="45"/>
  <c r="J11" i="45"/>
  <c r="T11" i="45" s="1"/>
  <c r="AB10" i="45"/>
  <c r="J10" i="45"/>
  <c r="T10" i="45" s="1"/>
  <c r="AB9" i="45"/>
  <c r="V9" i="45"/>
  <c r="V10" i="45" s="1"/>
  <c r="V11" i="45" s="1"/>
  <c r="V12" i="45" s="1"/>
  <c r="V13" i="45" s="1"/>
  <c r="V14" i="45" s="1"/>
  <c r="V15" i="45" s="1"/>
  <c r="V16" i="45" s="1"/>
  <c r="V17" i="45" s="1"/>
  <c r="V18" i="45" s="1"/>
  <c r="V19" i="45" s="1"/>
  <c r="V20" i="45" s="1"/>
  <c r="V21" i="45" s="1"/>
  <c r="V22" i="45" s="1"/>
  <c r="J9" i="45"/>
  <c r="T9" i="45" s="1"/>
  <c r="B9" i="45"/>
  <c r="B10" i="45" s="1"/>
  <c r="B11" i="45" s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AB8" i="45"/>
  <c r="O8" i="45"/>
  <c r="J8" i="45"/>
  <c r="T8" i="45" s="1"/>
  <c r="AB7" i="45"/>
  <c r="W7" i="45"/>
  <c r="I3" i="45"/>
  <c r="J182" i="44"/>
  <c r="S181" i="44"/>
  <c r="O181" i="44"/>
  <c r="J181" i="44"/>
  <c r="T181" i="44" s="1"/>
  <c r="J180" i="44"/>
  <c r="S179" i="44"/>
  <c r="O179" i="44"/>
  <c r="J179" i="44"/>
  <c r="T179" i="44" s="1"/>
  <c r="J178" i="44"/>
  <c r="S177" i="44"/>
  <c r="O177" i="44"/>
  <c r="J177" i="44"/>
  <c r="T177" i="44" s="1"/>
  <c r="J176" i="44"/>
  <c r="S175" i="44"/>
  <c r="O175" i="44"/>
  <c r="J175" i="44"/>
  <c r="T175" i="44" s="1"/>
  <c r="J174" i="44"/>
  <c r="S173" i="44"/>
  <c r="O173" i="44"/>
  <c r="J173" i="44"/>
  <c r="T173" i="44" s="1"/>
  <c r="J172" i="44"/>
  <c r="S171" i="44"/>
  <c r="O171" i="44"/>
  <c r="J171" i="44"/>
  <c r="T171" i="44" s="1"/>
  <c r="J170" i="44"/>
  <c r="V169" i="44"/>
  <c r="V170" i="44" s="1"/>
  <c r="V171" i="44" s="1"/>
  <c r="V172" i="44" s="1"/>
  <c r="V173" i="44" s="1"/>
  <c r="V174" i="44" s="1"/>
  <c r="V175" i="44" s="1"/>
  <c r="V176" i="44" s="1"/>
  <c r="V177" i="44" s="1"/>
  <c r="V178" i="44" s="1"/>
  <c r="V179" i="44" s="1"/>
  <c r="V180" i="44" s="1"/>
  <c r="V181" i="44" s="1"/>
  <c r="V182" i="44" s="1"/>
  <c r="S169" i="44"/>
  <c r="O169" i="44"/>
  <c r="J169" i="44"/>
  <c r="T169" i="44" s="1"/>
  <c r="B169" i="44"/>
  <c r="B170" i="44" s="1"/>
  <c r="B171" i="44" s="1"/>
  <c r="B172" i="44" s="1"/>
  <c r="B173" i="44" s="1"/>
  <c r="B174" i="44" s="1"/>
  <c r="B175" i="44" s="1"/>
  <c r="B176" i="44" s="1"/>
  <c r="B177" i="44" s="1"/>
  <c r="B178" i="44" s="1"/>
  <c r="B179" i="44" s="1"/>
  <c r="B180" i="44" s="1"/>
  <c r="B181" i="44" s="1"/>
  <c r="B182" i="44" s="1"/>
  <c r="P168" i="44"/>
  <c r="J168" i="44"/>
  <c r="T168" i="44" s="1"/>
  <c r="W167" i="44"/>
  <c r="S162" i="44"/>
  <c r="O162" i="44"/>
  <c r="J162" i="44"/>
  <c r="T162" i="44" s="1"/>
  <c r="J161" i="44"/>
  <c r="S160" i="44"/>
  <c r="O160" i="44"/>
  <c r="J160" i="44"/>
  <c r="T160" i="44" s="1"/>
  <c r="J159" i="44"/>
  <c r="S158" i="44"/>
  <c r="O158" i="44"/>
  <c r="J158" i="44"/>
  <c r="T158" i="44" s="1"/>
  <c r="R157" i="44"/>
  <c r="J157" i="44"/>
  <c r="T156" i="44"/>
  <c r="J156" i="44"/>
  <c r="P156" i="44" s="1"/>
  <c r="J155" i="44"/>
  <c r="R155" i="44" s="1"/>
  <c r="P154" i="44"/>
  <c r="J154" i="44"/>
  <c r="T154" i="44" s="1"/>
  <c r="R153" i="44"/>
  <c r="J153" i="44"/>
  <c r="J152" i="44"/>
  <c r="P152" i="44" s="1"/>
  <c r="J151" i="44"/>
  <c r="R151" i="44" s="1"/>
  <c r="P150" i="44"/>
  <c r="J150" i="44"/>
  <c r="T150" i="44" s="1"/>
  <c r="V149" i="44"/>
  <c r="V150" i="44" s="1"/>
  <c r="V151" i="44" s="1"/>
  <c r="V152" i="44" s="1"/>
  <c r="V153" i="44" s="1"/>
  <c r="V154" i="44" s="1"/>
  <c r="V155" i="44" s="1"/>
  <c r="V156" i="44" s="1"/>
  <c r="V157" i="44" s="1"/>
  <c r="V158" i="44" s="1"/>
  <c r="V159" i="44" s="1"/>
  <c r="V160" i="44" s="1"/>
  <c r="V161" i="44" s="1"/>
  <c r="V162" i="44" s="1"/>
  <c r="J149" i="44"/>
  <c r="R149" i="44" s="1"/>
  <c r="B149" i="44"/>
  <c r="B150" i="44" s="1"/>
  <c r="B151" i="44" s="1"/>
  <c r="B152" i="44" s="1"/>
  <c r="B153" i="44" s="1"/>
  <c r="B154" i="44" s="1"/>
  <c r="B155" i="44" s="1"/>
  <c r="B156" i="44" s="1"/>
  <c r="B157" i="44" s="1"/>
  <c r="B158" i="44" s="1"/>
  <c r="B159" i="44" s="1"/>
  <c r="B160" i="44" s="1"/>
  <c r="B161" i="44" s="1"/>
  <c r="B162" i="44" s="1"/>
  <c r="Q148" i="44"/>
  <c r="J148" i="44"/>
  <c r="W147" i="44"/>
  <c r="R142" i="44"/>
  <c r="J142" i="44"/>
  <c r="J141" i="44"/>
  <c r="P141" i="44" s="1"/>
  <c r="J140" i="44"/>
  <c r="R140" i="44" s="1"/>
  <c r="P139" i="44"/>
  <c r="J139" i="44"/>
  <c r="T139" i="44" s="1"/>
  <c r="R138" i="44"/>
  <c r="J138" i="44"/>
  <c r="T137" i="44"/>
  <c r="J137" i="44"/>
  <c r="P137" i="44" s="1"/>
  <c r="J136" i="44"/>
  <c r="R136" i="44" s="1"/>
  <c r="P135" i="44"/>
  <c r="J135" i="44"/>
  <c r="T135" i="44" s="1"/>
  <c r="R134" i="44"/>
  <c r="J134" i="44"/>
  <c r="J133" i="44"/>
  <c r="P133" i="44" s="1"/>
  <c r="J132" i="44"/>
  <c r="R132" i="44" s="1"/>
  <c r="P131" i="44"/>
  <c r="J131" i="44"/>
  <c r="T131" i="44" s="1"/>
  <c r="V130" i="44"/>
  <c r="V131" i="44" s="1"/>
  <c r="V132" i="44" s="1"/>
  <c r="V133" i="44" s="1"/>
  <c r="V134" i="44" s="1"/>
  <c r="V135" i="44" s="1"/>
  <c r="V136" i="44" s="1"/>
  <c r="V137" i="44" s="1"/>
  <c r="V138" i="44" s="1"/>
  <c r="V139" i="44" s="1"/>
  <c r="V140" i="44" s="1"/>
  <c r="V141" i="44" s="1"/>
  <c r="V142" i="44" s="1"/>
  <c r="J130" i="44"/>
  <c r="R130" i="44" s="1"/>
  <c r="V129" i="44"/>
  <c r="J129" i="44"/>
  <c r="P129" i="44" s="1"/>
  <c r="B129" i="44"/>
  <c r="B130" i="44" s="1"/>
  <c r="B131" i="44" s="1"/>
  <c r="B132" i="44" s="1"/>
  <c r="B133" i="44" s="1"/>
  <c r="B134" i="44" s="1"/>
  <c r="B135" i="44" s="1"/>
  <c r="B136" i="44" s="1"/>
  <c r="B137" i="44" s="1"/>
  <c r="B138" i="44" s="1"/>
  <c r="B139" i="44" s="1"/>
  <c r="B140" i="44" s="1"/>
  <c r="B141" i="44" s="1"/>
  <c r="B142" i="44" s="1"/>
  <c r="J128" i="44"/>
  <c r="W127" i="44"/>
  <c r="T122" i="44"/>
  <c r="J122" i="44"/>
  <c r="P122" i="44" s="1"/>
  <c r="J121" i="44"/>
  <c r="J120" i="44"/>
  <c r="P120" i="44" s="1"/>
  <c r="J119" i="44"/>
  <c r="T118" i="44"/>
  <c r="J118" i="44"/>
  <c r="P118" i="44" s="1"/>
  <c r="J117" i="44"/>
  <c r="P116" i="44"/>
  <c r="J116" i="44"/>
  <c r="J115" i="44"/>
  <c r="P114" i="44"/>
  <c r="J114" i="44"/>
  <c r="T114" i="44" s="1"/>
  <c r="J113" i="44"/>
  <c r="P112" i="44"/>
  <c r="J112" i="44"/>
  <c r="T112" i="44" s="1"/>
  <c r="J111" i="44"/>
  <c r="P110" i="44"/>
  <c r="J110" i="44"/>
  <c r="T110" i="44" s="1"/>
  <c r="V109" i="44"/>
  <c r="V110" i="44" s="1"/>
  <c r="V111" i="44" s="1"/>
  <c r="V112" i="44" s="1"/>
  <c r="V113" i="44" s="1"/>
  <c r="V114" i="44" s="1"/>
  <c r="V115" i="44" s="1"/>
  <c r="V116" i="44" s="1"/>
  <c r="V117" i="44" s="1"/>
  <c r="V118" i="44" s="1"/>
  <c r="V119" i="44" s="1"/>
  <c r="V120" i="44" s="1"/>
  <c r="V121" i="44" s="1"/>
  <c r="V122" i="44" s="1"/>
  <c r="J109" i="44"/>
  <c r="B109" i="44"/>
  <c r="B110" i="44" s="1"/>
  <c r="B111" i="44" s="1"/>
  <c r="B112" i="44" s="1"/>
  <c r="B113" i="44" s="1"/>
  <c r="B114" i="44" s="1"/>
  <c r="B115" i="44" s="1"/>
  <c r="B116" i="44" s="1"/>
  <c r="B117" i="44" s="1"/>
  <c r="B118" i="44" s="1"/>
  <c r="B119" i="44" s="1"/>
  <c r="B120" i="44" s="1"/>
  <c r="B121" i="44" s="1"/>
  <c r="B122" i="44" s="1"/>
  <c r="S108" i="44"/>
  <c r="O108" i="44"/>
  <c r="J108" i="44"/>
  <c r="T108" i="44" s="1"/>
  <c r="W107" i="44"/>
  <c r="J102" i="44"/>
  <c r="T101" i="44"/>
  <c r="J101" i="44"/>
  <c r="P101" i="44" s="1"/>
  <c r="J100" i="44"/>
  <c r="J99" i="44"/>
  <c r="P99" i="44" s="1"/>
  <c r="J98" i="44"/>
  <c r="T97" i="44"/>
  <c r="J97" i="44"/>
  <c r="P97" i="44" s="1"/>
  <c r="J96" i="44"/>
  <c r="J95" i="44"/>
  <c r="P95" i="44" s="1"/>
  <c r="J94" i="44"/>
  <c r="T93" i="44"/>
  <c r="J93" i="44"/>
  <c r="P93" i="44" s="1"/>
  <c r="J92" i="44"/>
  <c r="J91" i="44"/>
  <c r="P91" i="44" s="1"/>
  <c r="J90" i="44"/>
  <c r="V89" i="44"/>
  <c r="V90" i="44" s="1"/>
  <c r="V91" i="44" s="1"/>
  <c r="V92" i="44" s="1"/>
  <c r="V93" i="44" s="1"/>
  <c r="V94" i="44" s="1"/>
  <c r="V95" i="44" s="1"/>
  <c r="V96" i="44" s="1"/>
  <c r="V97" i="44" s="1"/>
  <c r="V98" i="44" s="1"/>
  <c r="V99" i="44" s="1"/>
  <c r="V100" i="44" s="1"/>
  <c r="V101" i="44" s="1"/>
  <c r="V102" i="44" s="1"/>
  <c r="P89" i="44"/>
  <c r="J89" i="44"/>
  <c r="T89" i="44" s="1"/>
  <c r="B89" i="44"/>
  <c r="B90" i="44" s="1"/>
  <c r="B91" i="44" s="1"/>
  <c r="B92" i="44" s="1"/>
  <c r="B93" i="44" s="1"/>
  <c r="B94" i="44" s="1"/>
  <c r="B95" i="44" s="1"/>
  <c r="B96" i="44" s="1"/>
  <c r="B97" i="44" s="1"/>
  <c r="B98" i="44" s="1"/>
  <c r="B99" i="44" s="1"/>
  <c r="B100" i="44" s="1"/>
  <c r="B101" i="44" s="1"/>
  <c r="B102" i="44" s="1"/>
  <c r="S88" i="44"/>
  <c r="O88" i="44"/>
  <c r="J88" i="44"/>
  <c r="T88" i="44" s="1"/>
  <c r="W87" i="44"/>
  <c r="P82" i="44"/>
  <c r="J82" i="44"/>
  <c r="T82" i="44" s="1"/>
  <c r="J81" i="44"/>
  <c r="P80" i="44"/>
  <c r="J80" i="44"/>
  <c r="T80" i="44" s="1"/>
  <c r="J79" i="44"/>
  <c r="P78" i="44"/>
  <c r="J78" i="44"/>
  <c r="T78" i="44" s="1"/>
  <c r="J77" i="44"/>
  <c r="P76" i="44"/>
  <c r="J76" i="44"/>
  <c r="T76" i="44" s="1"/>
  <c r="J75" i="44"/>
  <c r="P74" i="44"/>
  <c r="J74" i="44"/>
  <c r="T74" i="44" s="1"/>
  <c r="J73" i="44"/>
  <c r="P72" i="44"/>
  <c r="J72" i="44"/>
  <c r="T72" i="44" s="1"/>
  <c r="J71" i="44"/>
  <c r="P70" i="44"/>
  <c r="J70" i="44"/>
  <c r="T70" i="44" s="1"/>
  <c r="V69" i="44"/>
  <c r="V70" i="44" s="1"/>
  <c r="V71" i="44" s="1"/>
  <c r="V72" i="44" s="1"/>
  <c r="V73" i="44" s="1"/>
  <c r="V74" i="44" s="1"/>
  <c r="V75" i="44" s="1"/>
  <c r="V76" i="44" s="1"/>
  <c r="V77" i="44" s="1"/>
  <c r="V78" i="44" s="1"/>
  <c r="V79" i="44" s="1"/>
  <c r="V80" i="44" s="1"/>
  <c r="V81" i="44" s="1"/>
  <c r="V82" i="44" s="1"/>
  <c r="J69" i="44"/>
  <c r="B69" i="44"/>
  <c r="B70" i="44" s="1"/>
  <c r="B71" i="44" s="1"/>
  <c r="B72" i="44" s="1"/>
  <c r="B73" i="44" s="1"/>
  <c r="B74" i="44" s="1"/>
  <c r="B75" i="44" s="1"/>
  <c r="B76" i="44" s="1"/>
  <c r="B77" i="44" s="1"/>
  <c r="B78" i="44" s="1"/>
  <c r="B79" i="44" s="1"/>
  <c r="B80" i="44" s="1"/>
  <c r="B81" i="44" s="1"/>
  <c r="B82" i="44" s="1"/>
  <c r="S68" i="44"/>
  <c r="O68" i="44"/>
  <c r="J68" i="44"/>
  <c r="T68" i="44" s="1"/>
  <c r="W67" i="44"/>
  <c r="J62" i="44"/>
  <c r="J61" i="44"/>
  <c r="P61" i="44" s="1"/>
  <c r="J60" i="44"/>
  <c r="J59" i="44"/>
  <c r="P59" i="44" s="1"/>
  <c r="J58" i="44"/>
  <c r="J57" i="44"/>
  <c r="P57" i="44" s="1"/>
  <c r="J56" i="44"/>
  <c r="J55" i="44"/>
  <c r="P55" i="44" s="1"/>
  <c r="J54" i="44"/>
  <c r="J53" i="44"/>
  <c r="P53" i="44" s="1"/>
  <c r="J52" i="44"/>
  <c r="J51" i="44"/>
  <c r="P51" i="44" s="1"/>
  <c r="J50" i="44"/>
  <c r="V49" i="44"/>
  <c r="V50" i="44" s="1"/>
  <c r="V51" i="44" s="1"/>
  <c r="V52" i="44" s="1"/>
  <c r="V53" i="44" s="1"/>
  <c r="V54" i="44" s="1"/>
  <c r="V55" i="44" s="1"/>
  <c r="V56" i="44" s="1"/>
  <c r="V57" i="44" s="1"/>
  <c r="V58" i="44" s="1"/>
  <c r="V59" i="44" s="1"/>
  <c r="V60" i="44" s="1"/>
  <c r="V61" i="44" s="1"/>
  <c r="V62" i="44" s="1"/>
  <c r="J49" i="44"/>
  <c r="P49" i="44" s="1"/>
  <c r="B49" i="44"/>
  <c r="B50" i="44" s="1"/>
  <c r="B51" i="44" s="1"/>
  <c r="B52" i="44" s="1"/>
  <c r="B53" i="44" s="1"/>
  <c r="B54" i="44" s="1"/>
  <c r="B55" i="44" s="1"/>
  <c r="B56" i="44" s="1"/>
  <c r="B57" i="44" s="1"/>
  <c r="B58" i="44" s="1"/>
  <c r="B59" i="44" s="1"/>
  <c r="B60" i="44" s="1"/>
  <c r="B61" i="44" s="1"/>
  <c r="B62" i="44" s="1"/>
  <c r="J48" i="44"/>
  <c r="U48" i="44" s="1"/>
  <c r="W47" i="44"/>
  <c r="J42" i="44"/>
  <c r="T42" i="44" s="1"/>
  <c r="S41" i="44"/>
  <c r="O41" i="44"/>
  <c r="J41" i="44"/>
  <c r="T41" i="44" s="1"/>
  <c r="J40" i="44"/>
  <c r="T40" i="44" s="1"/>
  <c r="S39" i="44"/>
  <c r="O39" i="44"/>
  <c r="J39" i="44"/>
  <c r="T39" i="44" s="1"/>
  <c r="J38" i="44"/>
  <c r="T38" i="44" s="1"/>
  <c r="S37" i="44"/>
  <c r="O37" i="44"/>
  <c r="J37" i="44"/>
  <c r="T37" i="44" s="1"/>
  <c r="J36" i="44"/>
  <c r="T36" i="44" s="1"/>
  <c r="S35" i="44"/>
  <c r="O35" i="44"/>
  <c r="J35" i="44"/>
  <c r="T35" i="44" s="1"/>
  <c r="J34" i="44"/>
  <c r="T34" i="44" s="1"/>
  <c r="S33" i="44"/>
  <c r="O33" i="44"/>
  <c r="J33" i="44"/>
  <c r="T33" i="44" s="1"/>
  <c r="U32" i="44"/>
  <c r="S32" i="44"/>
  <c r="Q32" i="44"/>
  <c r="O32" i="44"/>
  <c r="J32" i="44"/>
  <c r="T32" i="44" s="1"/>
  <c r="U31" i="44"/>
  <c r="S31" i="44"/>
  <c r="Q31" i="44"/>
  <c r="O31" i="44"/>
  <c r="J31" i="44"/>
  <c r="T31" i="44" s="1"/>
  <c r="U30" i="44"/>
  <c r="S30" i="44"/>
  <c r="Q30" i="44"/>
  <c r="O30" i="44"/>
  <c r="J30" i="44"/>
  <c r="T30" i="44" s="1"/>
  <c r="V29" i="44"/>
  <c r="V30" i="44" s="1"/>
  <c r="V31" i="44" s="1"/>
  <c r="V32" i="44" s="1"/>
  <c r="V33" i="44" s="1"/>
  <c r="V34" i="44" s="1"/>
  <c r="V35" i="44" s="1"/>
  <c r="V36" i="44" s="1"/>
  <c r="V37" i="44" s="1"/>
  <c r="V38" i="44" s="1"/>
  <c r="V39" i="44" s="1"/>
  <c r="V40" i="44" s="1"/>
  <c r="V41" i="44" s="1"/>
  <c r="V42" i="44" s="1"/>
  <c r="U29" i="44"/>
  <c r="S29" i="44"/>
  <c r="Q29" i="44"/>
  <c r="O29" i="44"/>
  <c r="J29" i="44"/>
  <c r="T29" i="44" s="1"/>
  <c r="B29" i="44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J28" i="44"/>
  <c r="U28" i="44" s="1"/>
  <c r="W27" i="44"/>
  <c r="U22" i="44"/>
  <c r="S22" i="44"/>
  <c r="Q22" i="44"/>
  <c r="O22" i="44"/>
  <c r="J22" i="44"/>
  <c r="T22" i="44" s="1"/>
  <c r="U21" i="44"/>
  <c r="S21" i="44"/>
  <c r="Q21" i="44"/>
  <c r="O21" i="44"/>
  <c r="J21" i="44"/>
  <c r="T21" i="44" s="1"/>
  <c r="U20" i="44"/>
  <c r="S20" i="44"/>
  <c r="Q20" i="44"/>
  <c r="O20" i="44"/>
  <c r="J20" i="44"/>
  <c r="T20" i="44" s="1"/>
  <c r="U19" i="44"/>
  <c r="S19" i="44"/>
  <c r="Q19" i="44"/>
  <c r="O19" i="44"/>
  <c r="J19" i="44"/>
  <c r="T19" i="44" s="1"/>
  <c r="U18" i="44"/>
  <c r="S18" i="44"/>
  <c r="Q18" i="44"/>
  <c r="O18" i="44"/>
  <c r="J18" i="44"/>
  <c r="T18" i="44" s="1"/>
  <c r="U17" i="44"/>
  <c r="S17" i="44"/>
  <c r="Q17" i="44"/>
  <c r="O17" i="44"/>
  <c r="J17" i="44"/>
  <c r="T17" i="44" s="1"/>
  <c r="U16" i="44"/>
  <c r="S16" i="44"/>
  <c r="Q16" i="44"/>
  <c r="O16" i="44"/>
  <c r="J16" i="44"/>
  <c r="T16" i="44" s="1"/>
  <c r="AB15" i="44"/>
  <c r="U15" i="44"/>
  <c r="S15" i="44"/>
  <c r="Q15" i="44"/>
  <c r="O15" i="44"/>
  <c r="J15" i="44"/>
  <c r="T15" i="44" s="1"/>
  <c r="AB14" i="44"/>
  <c r="U14" i="44"/>
  <c r="S14" i="44"/>
  <c r="Q14" i="44"/>
  <c r="O14" i="44"/>
  <c r="J14" i="44"/>
  <c r="T14" i="44" s="1"/>
  <c r="AB13" i="44"/>
  <c r="U13" i="44"/>
  <c r="S13" i="44"/>
  <c r="Q13" i="44"/>
  <c r="O13" i="44"/>
  <c r="J13" i="44"/>
  <c r="T13" i="44" s="1"/>
  <c r="AB12" i="44"/>
  <c r="U12" i="44"/>
  <c r="S12" i="44"/>
  <c r="Q12" i="44"/>
  <c r="O12" i="44"/>
  <c r="J12" i="44"/>
  <c r="T12" i="44" s="1"/>
  <c r="AB11" i="44"/>
  <c r="U11" i="44"/>
  <c r="S11" i="44"/>
  <c r="Q11" i="44"/>
  <c r="O11" i="44"/>
  <c r="J11" i="44"/>
  <c r="T11" i="44" s="1"/>
  <c r="AB10" i="44"/>
  <c r="J10" i="44"/>
  <c r="T10" i="44" s="1"/>
  <c r="AB9" i="44"/>
  <c r="V9" i="44"/>
  <c r="V10" i="44" s="1"/>
  <c r="V11" i="44" s="1"/>
  <c r="V12" i="44" s="1"/>
  <c r="V13" i="44" s="1"/>
  <c r="V14" i="44" s="1"/>
  <c r="V15" i="44" s="1"/>
  <c r="V16" i="44" s="1"/>
  <c r="V17" i="44" s="1"/>
  <c r="V18" i="44" s="1"/>
  <c r="V19" i="44" s="1"/>
  <c r="V20" i="44" s="1"/>
  <c r="V21" i="44" s="1"/>
  <c r="V22" i="44" s="1"/>
  <c r="S9" i="44"/>
  <c r="O9" i="44"/>
  <c r="J9" i="44"/>
  <c r="T9" i="44" s="1"/>
  <c r="B9" i="44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AB8" i="44"/>
  <c r="J8" i="44"/>
  <c r="U8" i="44" s="1"/>
  <c r="AB7" i="44"/>
  <c r="W7" i="44"/>
  <c r="I3" i="44"/>
  <c r="J89" i="3"/>
  <c r="Q89" i="3"/>
  <c r="R89" i="3"/>
  <c r="S89" i="3"/>
  <c r="Q90" i="3"/>
  <c r="R90" i="3"/>
  <c r="Q91" i="3"/>
  <c r="R91" i="3"/>
  <c r="J111" i="3"/>
  <c r="Q111" i="3"/>
  <c r="R111" i="3"/>
  <c r="S111" i="3"/>
  <c r="Q80" i="3"/>
  <c r="R80" i="3"/>
  <c r="S80" i="3"/>
  <c r="V80" i="3"/>
  <c r="W80" i="3"/>
  <c r="X80" i="3"/>
  <c r="Y80" i="3"/>
  <c r="Z80" i="3"/>
  <c r="AA80" i="3"/>
  <c r="AB80" i="3"/>
  <c r="Q81" i="3"/>
  <c r="R81" i="3"/>
  <c r="J80" i="3"/>
  <c r="J82" i="3"/>
  <c r="J182" i="43"/>
  <c r="T182" i="43" s="1"/>
  <c r="J181" i="43"/>
  <c r="J180" i="43"/>
  <c r="T180" i="43" s="1"/>
  <c r="J179" i="43"/>
  <c r="J178" i="43"/>
  <c r="T178" i="43" s="1"/>
  <c r="J177" i="43"/>
  <c r="J176" i="43"/>
  <c r="T176" i="43" s="1"/>
  <c r="J175" i="43"/>
  <c r="J174" i="43"/>
  <c r="T174" i="43" s="1"/>
  <c r="J173" i="43"/>
  <c r="J172" i="43"/>
  <c r="T172" i="43" s="1"/>
  <c r="J171" i="43"/>
  <c r="J170" i="43"/>
  <c r="T170" i="43" s="1"/>
  <c r="V169" i="43"/>
  <c r="V170" i="43" s="1"/>
  <c r="V171" i="43" s="1"/>
  <c r="V172" i="43" s="1"/>
  <c r="V173" i="43" s="1"/>
  <c r="V174" i="43" s="1"/>
  <c r="V175" i="43" s="1"/>
  <c r="V176" i="43" s="1"/>
  <c r="V177" i="43" s="1"/>
  <c r="V178" i="43" s="1"/>
  <c r="V179" i="43" s="1"/>
  <c r="V180" i="43" s="1"/>
  <c r="V181" i="43" s="1"/>
  <c r="V182" i="43" s="1"/>
  <c r="J169" i="43"/>
  <c r="B169" i="43"/>
  <c r="B170" i="43" s="1"/>
  <c r="B171" i="43" s="1"/>
  <c r="B172" i="43" s="1"/>
  <c r="B173" i="43" s="1"/>
  <c r="B174" i="43" s="1"/>
  <c r="B175" i="43" s="1"/>
  <c r="B176" i="43" s="1"/>
  <c r="B177" i="43" s="1"/>
  <c r="B178" i="43" s="1"/>
  <c r="B179" i="43" s="1"/>
  <c r="B180" i="43" s="1"/>
  <c r="B181" i="43" s="1"/>
  <c r="B182" i="43" s="1"/>
  <c r="J168" i="43"/>
  <c r="P168" i="43" s="1"/>
  <c r="W167" i="43"/>
  <c r="Q162" i="43"/>
  <c r="J162" i="43"/>
  <c r="J161" i="43"/>
  <c r="T161" i="43" s="1"/>
  <c r="J160" i="43"/>
  <c r="Q160" i="43" s="1"/>
  <c r="J159" i="43"/>
  <c r="T159" i="43" s="1"/>
  <c r="J158" i="43"/>
  <c r="Q158" i="43" s="1"/>
  <c r="J157" i="43"/>
  <c r="R157" i="43" s="1"/>
  <c r="J156" i="43"/>
  <c r="T156" i="43" s="1"/>
  <c r="J155" i="43"/>
  <c r="R155" i="43" s="1"/>
  <c r="J154" i="43"/>
  <c r="P154" i="43" s="1"/>
  <c r="J153" i="43"/>
  <c r="R153" i="43" s="1"/>
  <c r="J152" i="43"/>
  <c r="T152" i="43" s="1"/>
  <c r="J151" i="43"/>
  <c r="R151" i="43" s="1"/>
  <c r="J150" i="43"/>
  <c r="P150" i="43" s="1"/>
  <c r="V149" i="43"/>
  <c r="V150" i="43" s="1"/>
  <c r="V151" i="43" s="1"/>
  <c r="V152" i="43" s="1"/>
  <c r="V153" i="43" s="1"/>
  <c r="V154" i="43" s="1"/>
  <c r="V155" i="43" s="1"/>
  <c r="V156" i="43" s="1"/>
  <c r="V157" i="43" s="1"/>
  <c r="V158" i="43" s="1"/>
  <c r="V159" i="43" s="1"/>
  <c r="V160" i="43" s="1"/>
  <c r="V161" i="43" s="1"/>
  <c r="V162" i="43" s="1"/>
  <c r="J149" i="43"/>
  <c r="R149" i="43" s="1"/>
  <c r="B149" i="43"/>
  <c r="B150" i="43" s="1"/>
  <c r="B151" i="43" s="1"/>
  <c r="B152" i="43" s="1"/>
  <c r="B153" i="43" s="1"/>
  <c r="B154" i="43" s="1"/>
  <c r="B155" i="43" s="1"/>
  <c r="B156" i="43" s="1"/>
  <c r="B157" i="43" s="1"/>
  <c r="B158" i="43" s="1"/>
  <c r="B159" i="43" s="1"/>
  <c r="B160" i="43" s="1"/>
  <c r="B161" i="43" s="1"/>
  <c r="B162" i="43" s="1"/>
  <c r="J148" i="43"/>
  <c r="T148" i="43" s="1"/>
  <c r="W147" i="43"/>
  <c r="J142" i="43"/>
  <c r="R142" i="43" s="1"/>
  <c r="J141" i="43"/>
  <c r="T141" i="43" s="1"/>
  <c r="J140" i="43"/>
  <c r="R140" i="43" s="1"/>
  <c r="J139" i="43"/>
  <c r="P139" i="43" s="1"/>
  <c r="J138" i="43"/>
  <c r="R138" i="43" s="1"/>
  <c r="J137" i="43"/>
  <c r="T137" i="43" s="1"/>
  <c r="J136" i="43"/>
  <c r="R136" i="43" s="1"/>
  <c r="J135" i="43"/>
  <c r="P135" i="43" s="1"/>
  <c r="J134" i="43"/>
  <c r="R134" i="43" s="1"/>
  <c r="J133" i="43"/>
  <c r="T133" i="43" s="1"/>
  <c r="J132" i="43"/>
  <c r="R132" i="43" s="1"/>
  <c r="J131" i="43"/>
  <c r="P131" i="43" s="1"/>
  <c r="R130" i="43"/>
  <c r="J130" i="43"/>
  <c r="V129" i="43"/>
  <c r="V130" i="43" s="1"/>
  <c r="V131" i="43" s="1"/>
  <c r="V132" i="43" s="1"/>
  <c r="V133" i="43" s="1"/>
  <c r="V134" i="43" s="1"/>
  <c r="V135" i="43" s="1"/>
  <c r="V136" i="43" s="1"/>
  <c r="V137" i="43" s="1"/>
  <c r="V138" i="43" s="1"/>
  <c r="V139" i="43" s="1"/>
  <c r="V140" i="43" s="1"/>
  <c r="V141" i="43" s="1"/>
  <c r="V142" i="43" s="1"/>
  <c r="J129" i="43"/>
  <c r="T129" i="43" s="1"/>
  <c r="B129" i="43"/>
  <c r="B130" i="43" s="1"/>
  <c r="B131" i="43" s="1"/>
  <c r="B132" i="43" s="1"/>
  <c r="B133" i="43" s="1"/>
  <c r="B134" i="43" s="1"/>
  <c r="B135" i="43" s="1"/>
  <c r="B136" i="43" s="1"/>
  <c r="B137" i="43" s="1"/>
  <c r="B138" i="43" s="1"/>
  <c r="B139" i="43" s="1"/>
  <c r="B140" i="43" s="1"/>
  <c r="B141" i="43" s="1"/>
  <c r="B142" i="43" s="1"/>
  <c r="T128" i="43"/>
  <c r="W127" i="43"/>
  <c r="J122" i="43"/>
  <c r="T122" i="43" s="1"/>
  <c r="J121" i="43"/>
  <c r="J120" i="43"/>
  <c r="T120" i="43" s="1"/>
  <c r="J119" i="43"/>
  <c r="P118" i="43"/>
  <c r="J118" i="43"/>
  <c r="T118" i="43" s="1"/>
  <c r="J117" i="43"/>
  <c r="J116" i="43"/>
  <c r="P116" i="43" s="1"/>
  <c r="J115" i="43"/>
  <c r="J114" i="43"/>
  <c r="P114" i="43" s="1"/>
  <c r="J113" i="43"/>
  <c r="J112" i="43"/>
  <c r="P112" i="43" s="1"/>
  <c r="J111" i="43"/>
  <c r="J110" i="43"/>
  <c r="P110" i="43" s="1"/>
  <c r="V109" i="43"/>
  <c r="V110" i="43" s="1"/>
  <c r="V111" i="43" s="1"/>
  <c r="V112" i="43" s="1"/>
  <c r="V113" i="43" s="1"/>
  <c r="V114" i="43" s="1"/>
  <c r="V115" i="43" s="1"/>
  <c r="V116" i="43" s="1"/>
  <c r="V117" i="43" s="1"/>
  <c r="V118" i="43" s="1"/>
  <c r="V119" i="43" s="1"/>
  <c r="V120" i="43" s="1"/>
  <c r="V121" i="43" s="1"/>
  <c r="V122" i="43" s="1"/>
  <c r="J109" i="43"/>
  <c r="B109" i="43"/>
  <c r="B110" i="43" s="1"/>
  <c r="B111" i="43" s="1"/>
  <c r="B112" i="43" s="1"/>
  <c r="B113" i="43" s="1"/>
  <c r="B114" i="43" s="1"/>
  <c r="B115" i="43" s="1"/>
  <c r="B116" i="43" s="1"/>
  <c r="B117" i="43" s="1"/>
  <c r="B118" i="43" s="1"/>
  <c r="B119" i="43" s="1"/>
  <c r="B120" i="43" s="1"/>
  <c r="B121" i="43" s="1"/>
  <c r="B122" i="43" s="1"/>
  <c r="J108" i="43"/>
  <c r="Q108" i="43" s="1"/>
  <c r="W107" i="43"/>
  <c r="J102" i="43"/>
  <c r="J101" i="43"/>
  <c r="T101" i="43" s="1"/>
  <c r="J100" i="43"/>
  <c r="P99" i="43"/>
  <c r="J99" i="43"/>
  <c r="T99" i="43" s="1"/>
  <c r="J98" i="43"/>
  <c r="J97" i="43"/>
  <c r="T97" i="43" s="1"/>
  <c r="J96" i="43"/>
  <c r="J95" i="43"/>
  <c r="T95" i="43" s="1"/>
  <c r="J94" i="43"/>
  <c r="J93" i="43"/>
  <c r="T93" i="43" s="1"/>
  <c r="J92" i="43"/>
  <c r="J91" i="43"/>
  <c r="T91" i="43" s="1"/>
  <c r="J90" i="43"/>
  <c r="V89" i="43"/>
  <c r="V90" i="43" s="1"/>
  <c r="V91" i="43" s="1"/>
  <c r="V92" i="43" s="1"/>
  <c r="V93" i="43" s="1"/>
  <c r="V94" i="43" s="1"/>
  <c r="V95" i="43" s="1"/>
  <c r="V96" i="43" s="1"/>
  <c r="V97" i="43" s="1"/>
  <c r="V98" i="43" s="1"/>
  <c r="V99" i="43" s="1"/>
  <c r="V100" i="43" s="1"/>
  <c r="V101" i="43" s="1"/>
  <c r="V102" i="43" s="1"/>
  <c r="J89" i="43"/>
  <c r="T89" i="43" s="1"/>
  <c r="B89" i="43"/>
  <c r="B90" i="43" s="1"/>
  <c r="B91" i="43" s="1"/>
  <c r="B92" i="43" s="1"/>
  <c r="B93" i="43" s="1"/>
  <c r="B94" i="43" s="1"/>
  <c r="B95" i="43" s="1"/>
  <c r="B96" i="43" s="1"/>
  <c r="B97" i="43" s="1"/>
  <c r="B98" i="43" s="1"/>
  <c r="B99" i="43" s="1"/>
  <c r="B100" i="43" s="1"/>
  <c r="B101" i="43" s="1"/>
  <c r="B102" i="43" s="1"/>
  <c r="J88" i="43"/>
  <c r="T88" i="43" s="1"/>
  <c r="W87" i="43"/>
  <c r="J82" i="43"/>
  <c r="T82" i="43" s="1"/>
  <c r="J81" i="43"/>
  <c r="P80" i="43"/>
  <c r="J80" i="43"/>
  <c r="T80" i="43" s="1"/>
  <c r="J79" i="43"/>
  <c r="J78" i="43"/>
  <c r="T78" i="43" s="1"/>
  <c r="J77" i="43"/>
  <c r="J76" i="43"/>
  <c r="T76" i="43" s="1"/>
  <c r="J75" i="43"/>
  <c r="J74" i="43"/>
  <c r="T74" i="43" s="1"/>
  <c r="J73" i="43"/>
  <c r="P72" i="43"/>
  <c r="T72" i="43"/>
  <c r="T70" i="43"/>
  <c r="V69" i="43"/>
  <c r="V70" i="43" s="1"/>
  <c r="V71" i="43" s="1"/>
  <c r="V72" i="43" s="1"/>
  <c r="V73" i="43" s="1"/>
  <c r="V74" i="43" s="1"/>
  <c r="V75" i="43" s="1"/>
  <c r="V76" i="43" s="1"/>
  <c r="V77" i="43" s="1"/>
  <c r="V78" i="43" s="1"/>
  <c r="V79" i="43" s="1"/>
  <c r="V80" i="43" s="1"/>
  <c r="V81" i="43" s="1"/>
  <c r="V82" i="43" s="1"/>
  <c r="J69" i="43"/>
  <c r="B69" i="43"/>
  <c r="B70" i="43" s="1"/>
  <c r="B71" i="43" s="1"/>
  <c r="B72" i="43" s="1"/>
  <c r="B73" i="43" s="1"/>
  <c r="B74" i="43" s="1"/>
  <c r="B75" i="43" s="1"/>
  <c r="B76" i="43" s="1"/>
  <c r="B77" i="43" s="1"/>
  <c r="B78" i="43" s="1"/>
  <c r="B79" i="43" s="1"/>
  <c r="B80" i="43" s="1"/>
  <c r="B81" i="43" s="1"/>
  <c r="B82" i="43" s="1"/>
  <c r="J68" i="43"/>
  <c r="T68" i="43" s="1"/>
  <c r="W67" i="43"/>
  <c r="J62" i="43"/>
  <c r="P61" i="43"/>
  <c r="J61" i="43"/>
  <c r="T61" i="43" s="1"/>
  <c r="J60" i="43"/>
  <c r="J59" i="43"/>
  <c r="T59" i="43" s="1"/>
  <c r="J58" i="43"/>
  <c r="J57" i="43"/>
  <c r="T57" i="43" s="1"/>
  <c r="J56" i="43"/>
  <c r="J55" i="43"/>
  <c r="T55" i="43" s="1"/>
  <c r="J54" i="43"/>
  <c r="P53" i="43"/>
  <c r="J53" i="43"/>
  <c r="T53" i="43" s="1"/>
  <c r="R52" i="43"/>
  <c r="J52" i="43"/>
  <c r="J51" i="43"/>
  <c r="P51" i="43" s="1"/>
  <c r="J50" i="43"/>
  <c r="V49" i="43"/>
  <c r="V50" i="43" s="1"/>
  <c r="V51" i="43" s="1"/>
  <c r="V52" i="43" s="1"/>
  <c r="V53" i="43" s="1"/>
  <c r="V54" i="43" s="1"/>
  <c r="V55" i="43" s="1"/>
  <c r="V56" i="43" s="1"/>
  <c r="V57" i="43" s="1"/>
  <c r="V58" i="43" s="1"/>
  <c r="V59" i="43" s="1"/>
  <c r="V60" i="43" s="1"/>
  <c r="V61" i="43" s="1"/>
  <c r="V62" i="43" s="1"/>
  <c r="J49" i="43"/>
  <c r="P49" i="43" s="1"/>
  <c r="B49" i="43"/>
  <c r="B50" i="43" s="1"/>
  <c r="B51" i="43" s="1"/>
  <c r="B52" i="43" s="1"/>
  <c r="B53" i="43" s="1"/>
  <c r="B54" i="43" s="1"/>
  <c r="B55" i="43" s="1"/>
  <c r="B56" i="43" s="1"/>
  <c r="B57" i="43" s="1"/>
  <c r="B58" i="43" s="1"/>
  <c r="B59" i="43" s="1"/>
  <c r="B60" i="43" s="1"/>
  <c r="B61" i="43" s="1"/>
  <c r="B62" i="43" s="1"/>
  <c r="J48" i="43"/>
  <c r="T48" i="43" s="1"/>
  <c r="W47" i="43"/>
  <c r="J42" i="43"/>
  <c r="T42" i="43" s="1"/>
  <c r="J41" i="43"/>
  <c r="T41" i="43" s="1"/>
  <c r="J40" i="43"/>
  <c r="T40" i="43" s="1"/>
  <c r="J39" i="43"/>
  <c r="T39" i="43" s="1"/>
  <c r="J38" i="43"/>
  <c r="T38" i="43" s="1"/>
  <c r="J37" i="43"/>
  <c r="T37" i="43" s="1"/>
  <c r="J36" i="43"/>
  <c r="T36" i="43" s="1"/>
  <c r="J35" i="43"/>
  <c r="T35" i="43" s="1"/>
  <c r="J34" i="43"/>
  <c r="T34" i="43" s="1"/>
  <c r="J33" i="43"/>
  <c r="T33" i="43" s="1"/>
  <c r="J32" i="43"/>
  <c r="T32" i="43" s="1"/>
  <c r="J31" i="43"/>
  <c r="T31" i="43" s="1"/>
  <c r="J30" i="43"/>
  <c r="T30" i="43" s="1"/>
  <c r="V29" i="43"/>
  <c r="V30" i="43" s="1"/>
  <c r="V31" i="43" s="1"/>
  <c r="V32" i="43" s="1"/>
  <c r="V33" i="43" s="1"/>
  <c r="V34" i="43" s="1"/>
  <c r="V35" i="43" s="1"/>
  <c r="V36" i="43" s="1"/>
  <c r="V37" i="43" s="1"/>
  <c r="V38" i="43" s="1"/>
  <c r="V39" i="43" s="1"/>
  <c r="V40" i="43" s="1"/>
  <c r="V41" i="43" s="1"/>
  <c r="V42" i="43" s="1"/>
  <c r="J29" i="43"/>
  <c r="T29" i="43" s="1"/>
  <c r="B29" i="43"/>
  <c r="B30" i="43" s="1"/>
  <c r="B31" i="43" s="1"/>
  <c r="B32" i="43" s="1"/>
  <c r="B33" i="43" s="1"/>
  <c r="B34" i="43" s="1"/>
  <c r="B35" i="43" s="1"/>
  <c r="B36" i="43" s="1"/>
  <c r="B37" i="43" s="1"/>
  <c r="B38" i="43" s="1"/>
  <c r="B39" i="43" s="1"/>
  <c r="B40" i="43" s="1"/>
  <c r="B41" i="43" s="1"/>
  <c r="B42" i="43" s="1"/>
  <c r="J28" i="43"/>
  <c r="W27" i="43"/>
  <c r="J22" i="43"/>
  <c r="T22" i="43" s="1"/>
  <c r="J21" i="43"/>
  <c r="T21" i="43" s="1"/>
  <c r="J20" i="43"/>
  <c r="T20" i="43" s="1"/>
  <c r="J19" i="43"/>
  <c r="T19" i="43" s="1"/>
  <c r="J18" i="43"/>
  <c r="T18" i="43" s="1"/>
  <c r="J17" i="43"/>
  <c r="T17" i="43" s="1"/>
  <c r="J16" i="43"/>
  <c r="T16" i="43" s="1"/>
  <c r="AB15" i="43"/>
  <c r="J15" i="43"/>
  <c r="T15" i="43" s="1"/>
  <c r="AB14" i="43"/>
  <c r="O14" i="43"/>
  <c r="J14" i="43"/>
  <c r="T14" i="43" s="1"/>
  <c r="AB13" i="43"/>
  <c r="S88" i="3" s="1"/>
  <c r="J13" i="43"/>
  <c r="T13" i="43" s="1"/>
  <c r="AB12" i="43"/>
  <c r="S87" i="3" s="1"/>
  <c r="O12" i="43"/>
  <c r="J12" i="43"/>
  <c r="T12" i="43" s="1"/>
  <c r="AB11" i="43"/>
  <c r="S86" i="3" s="1"/>
  <c r="J11" i="43"/>
  <c r="T11" i="43" s="1"/>
  <c r="AB10" i="43"/>
  <c r="S85" i="3" s="1"/>
  <c r="J10" i="43"/>
  <c r="T10" i="43" s="1"/>
  <c r="AB9" i="43"/>
  <c r="S84" i="3" s="1"/>
  <c r="V9" i="43"/>
  <c r="V10" i="43" s="1"/>
  <c r="V11" i="43" s="1"/>
  <c r="V12" i="43" s="1"/>
  <c r="V13" i="43" s="1"/>
  <c r="V14" i="43" s="1"/>
  <c r="V15" i="43" s="1"/>
  <c r="V16" i="43" s="1"/>
  <c r="V17" i="43" s="1"/>
  <c r="V18" i="43" s="1"/>
  <c r="V19" i="43" s="1"/>
  <c r="V20" i="43" s="1"/>
  <c r="V21" i="43" s="1"/>
  <c r="J9" i="43"/>
  <c r="T9" i="43" s="1"/>
  <c r="B9" i="43"/>
  <c r="B10" i="43" s="1"/>
  <c r="B11" i="43" s="1"/>
  <c r="B12" i="43" s="1"/>
  <c r="B13" i="43" s="1"/>
  <c r="B14" i="43" s="1"/>
  <c r="B15" i="43" s="1"/>
  <c r="B16" i="43" s="1"/>
  <c r="B17" i="43" s="1"/>
  <c r="B18" i="43" s="1"/>
  <c r="B19" i="43" s="1"/>
  <c r="B20" i="43" s="1"/>
  <c r="B21" i="43" s="1"/>
  <c r="AB8" i="43"/>
  <c r="S83" i="3" s="1"/>
  <c r="J8" i="43"/>
  <c r="T8" i="43" s="1"/>
  <c r="AB7" i="43"/>
  <c r="W7" i="43"/>
  <c r="I3" i="43"/>
  <c r="J182" i="42"/>
  <c r="S181" i="42"/>
  <c r="O181" i="42"/>
  <c r="J181" i="42"/>
  <c r="T181" i="42" s="1"/>
  <c r="J180" i="42"/>
  <c r="S179" i="42"/>
  <c r="O179" i="42"/>
  <c r="J179" i="42"/>
  <c r="T179" i="42" s="1"/>
  <c r="J178" i="42"/>
  <c r="S177" i="42"/>
  <c r="O177" i="42"/>
  <c r="J177" i="42"/>
  <c r="T177" i="42" s="1"/>
  <c r="J176" i="42"/>
  <c r="S175" i="42"/>
  <c r="O175" i="42"/>
  <c r="J175" i="42"/>
  <c r="T175" i="42" s="1"/>
  <c r="J174" i="42"/>
  <c r="S173" i="42"/>
  <c r="O173" i="42"/>
  <c r="J173" i="42"/>
  <c r="T173" i="42" s="1"/>
  <c r="J172" i="42"/>
  <c r="S171" i="42"/>
  <c r="O171" i="42"/>
  <c r="J171" i="42"/>
  <c r="T171" i="42" s="1"/>
  <c r="J170" i="42"/>
  <c r="V169" i="42"/>
  <c r="V170" i="42" s="1"/>
  <c r="V171" i="42" s="1"/>
  <c r="V172" i="42" s="1"/>
  <c r="V173" i="42" s="1"/>
  <c r="V174" i="42" s="1"/>
  <c r="V175" i="42" s="1"/>
  <c r="V176" i="42" s="1"/>
  <c r="V177" i="42" s="1"/>
  <c r="V178" i="42" s="1"/>
  <c r="V179" i="42" s="1"/>
  <c r="V180" i="42" s="1"/>
  <c r="V181" i="42" s="1"/>
  <c r="V182" i="42" s="1"/>
  <c r="S169" i="42"/>
  <c r="O169" i="42"/>
  <c r="J169" i="42"/>
  <c r="T169" i="42" s="1"/>
  <c r="B169" i="42"/>
  <c r="B170" i="42" s="1"/>
  <c r="B171" i="42" s="1"/>
  <c r="B172" i="42" s="1"/>
  <c r="B173" i="42" s="1"/>
  <c r="B174" i="42" s="1"/>
  <c r="B175" i="42" s="1"/>
  <c r="B176" i="42" s="1"/>
  <c r="B177" i="42" s="1"/>
  <c r="B178" i="42" s="1"/>
  <c r="B179" i="42" s="1"/>
  <c r="B180" i="42" s="1"/>
  <c r="B181" i="42" s="1"/>
  <c r="B182" i="42" s="1"/>
  <c r="P168" i="42"/>
  <c r="J168" i="42"/>
  <c r="T168" i="42" s="1"/>
  <c r="W167" i="42"/>
  <c r="S162" i="42"/>
  <c r="O162" i="42"/>
  <c r="J162" i="42"/>
  <c r="T162" i="42" s="1"/>
  <c r="J161" i="42"/>
  <c r="S160" i="42"/>
  <c r="O160" i="42"/>
  <c r="J160" i="42"/>
  <c r="T160" i="42" s="1"/>
  <c r="J159" i="42"/>
  <c r="S158" i="42"/>
  <c r="O158" i="42"/>
  <c r="J158" i="42"/>
  <c r="T158" i="42" s="1"/>
  <c r="R157" i="42"/>
  <c r="J157" i="42"/>
  <c r="T156" i="42"/>
  <c r="J156" i="42"/>
  <c r="P156" i="42" s="1"/>
  <c r="J155" i="42"/>
  <c r="R155" i="42" s="1"/>
  <c r="P154" i="42"/>
  <c r="J154" i="42"/>
  <c r="T154" i="42" s="1"/>
  <c r="R153" i="42"/>
  <c r="J153" i="42"/>
  <c r="J152" i="42"/>
  <c r="P152" i="42" s="1"/>
  <c r="J151" i="42"/>
  <c r="R151" i="42" s="1"/>
  <c r="P150" i="42"/>
  <c r="J150" i="42"/>
  <c r="T150" i="42" s="1"/>
  <c r="V149" i="42"/>
  <c r="V150" i="42" s="1"/>
  <c r="V151" i="42" s="1"/>
  <c r="V152" i="42" s="1"/>
  <c r="V153" i="42" s="1"/>
  <c r="V154" i="42" s="1"/>
  <c r="V155" i="42" s="1"/>
  <c r="V156" i="42" s="1"/>
  <c r="V157" i="42" s="1"/>
  <c r="V158" i="42" s="1"/>
  <c r="V159" i="42" s="1"/>
  <c r="V160" i="42" s="1"/>
  <c r="V161" i="42" s="1"/>
  <c r="V162" i="42" s="1"/>
  <c r="J149" i="42"/>
  <c r="R149" i="42" s="1"/>
  <c r="B149" i="42"/>
  <c r="B150" i="42" s="1"/>
  <c r="B151" i="42" s="1"/>
  <c r="B152" i="42" s="1"/>
  <c r="B153" i="42" s="1"/>
  <c r="B154" i="42" s="1"/>
  <c r="B155" i="42" s="1"/>
  <c r="B156" i="42" s="1"/>
  <c r="B157" i="42" s="1"/>
  <c r="B158" i="42" s="1"/>
  <c r="B159" i="42" s="1"/>
  <c r="B160" i="42" s="1"/>
  <c r="B161" i="42" s="1"/>
  <c r="B162" i="42" s="1"/>
  <c r="Q148" i="42"/>
  <c r="J148" i="42"/>
  <c r="W147" i="42"/>
  <c r="R142" i="42"/>
  <c r="J142" i="42"/>
  <c r="J141" i="42"/>
  <c r="P141" i="42" s="1"/>
  <c r="J140" i="42"/>
  <c r="R140" i="42" s="1"/>
  <c r="P139" i="42"/>
  <c r="J139" i="42"/>
  <c r="T139" i="42" s="1"/>
  <c r="R138" i="42"/>
  <c r="J138" i="42"/>
  <c r="T137" i="42"/>
  <c r="J137" i="42"/>
  <c r="P137" i="42" s="1"/>
  <c r="J136" i="42"/>
  <c r="R136" i="42" s="1"/>
  <c r="P135" i="42"/>
  <c r="J135" i="42"/>
  <c r="T135" i="42" s="1"/>
  <c r="J134" i="42"/>
  <c r="R134" i="42" s="1"/>
  <c r="P133" i="42"/>
  <c r="J133" i="42"/>
  <c r="T133" i="42" s="1"/>
  <c r="J132" i="42"/>
  <c r="R132" i="42" s="1"/>
  <c r="P131" i="42"/>
  <c r="J131" i="42"/>
  <c r="T131" i="42" s="1"/>
  <c r="J130" i="42"/>
  <c r="R130" i="42" s="1"/>
  <c r="V129" i="42"/>
  <c r="V130" i="42" s="1"/>
  <c r="V131" i="42" s="1"/>
  <c r="V132" i="42" s="1"/>
  <c r="V133" i="42" s="1"/>
  <c r="V134" i="42" s="1"/>
  <c r="V135" i="42" s="1"/>
  <c r="V136" i="42" s="1"/>
  <c r="V137" i="42" s="1"/>
  <c r="V138" i="42" s="1"/>
  <c r="V139" i="42" s="1"/>
  <c r="V140" i="42" s="1"/>
  <c r="V141" i="42" s="1"/>
  <c r="V142" i="42" s="1"/>
  <c r="P129" i="42"/>
  <c r="J129" i="42"/>
  <c r="T129" i="42" s="1"/>
  <c r="B129" i="42"/>
  <c r="B130" i="42" s="1"/>
  <c r="B131" i="42" s="1"/>
  <c r="B132" i="42" s="1"/>
  <c r="B133" i="42" s="1"/>
  <c r="B134" i="42" s="1"/>
  <c r="B135" i="42" s="1"/>
  <c r="B136" i="42" s="1"/>
  <c r="B137" i="42" s="1"/>
  <c r="B138" i="42" s="1"/>
  <c r="B139" i="42" s="1"/>
  <c r="B140" i="42" s="1"/>
  <c r="B141" i="42" s="1"/>
  <c r="B142" i="42" s="1"/>
  <c r="S128" i="42"/>
  <c r="O128" i="42"/>
  <c r="J128" i="42"/>
  <c r="T128" i="42" s="1"/>
  <c r="W127" i="42"/>
  <c r="P122" i="42"/>
  <c r="J122" i="42"/>
  <c r="T122" i="42" s="1"/>
  <c r="J121" i="42"/>
  <c r="P120" i="42"/>
  <c r="J120" i="42"/>
  <c r="T120" i="42" s="1"/>
  <c r="J119" i="42"/>
  <c r="P118" i="42"/>
  <c r="J118" i="42"/>
  <c r="T118" i="42" s="1"/>
  <c r="J117" i="42"/>
  <c r="J116" i="42"/>
  <c r="P116" i="42" s="1"/>
  <c r="J115" i="42"/>
  <c r="T114" i="42"/>
  <c r="J114" i="42"/>
  <c r="P114" i="42" s="1"/>
  <c r="J113" i="42"/>
  <c r="J112" i="42"/>
  <c r="P112" i="42" s="1"/>
  <c r="J111" i="42"/>
  <c r="T110" i="42"/>
  <c r="J110" i="42"/>
  <c r="P110" i="42" s="1"/>
  <c r="V109" i="42"/>
  <c r="V110" i="42" s="1"/>
  <c r="V111" i="42" s="1"/>
  <c r="V112" i="42" s="1"/>
  <c r="V113" i="42" s="1"/>
  <c r="V114" i="42" s="1"/>
  <c r="V115" i="42" s="1"/>
  <c r="V116" i="42" s="1"/>
  <c r="V117" i="42" s="1"/>
  <c r="V118" i="42" s="1"/>
  <c r="V119" i="42" s="1"/>
  <c r="V120" i="42" s="1"/>
  <c r="V121" i="42" s="1"/>
  <c r="V122" i="42" s="1"/>
  <c r="J109" i="42"/>
  <c r="B109" i="42"/>
  <c r="B110" i="42" s="1"/>
  <c r="B111" i="42" s="1"/>
  <c r="B112" i="42" s="1"/>
  <c r="B113" i="42" s="1"/>
  <c r="B114" i="42" s="1"/>
  <c r="B115" i="42" s="1"/>
  <c r="B116" i="42" s="1"/>
  <c r="B117" i="42" s="1"/>
  <c r="B118" i="42" s="1"/>
  <c r="B119" i="42" s="1"/>
  <c r="B120" i="42" s="1"/>
  <c r="B121" i="42" s="1"/>
  <c r="B122" i="42" s="1"/>
  <c r="Q108" i="42"/>
  <c r="J108" i="42"/>
  <c r="W107" i="42"/>
  <c r="J102" i="42"/>
  <c r="P101" i="42"/>
  <c r="J101" i="42"/>
  <c r="T101" i="42" s="1"/>
  <c r="J100" i="42"/>
  <c r="P99" i="42"/>
  <c r="J99" i="42"/>
  <c r="T99" i="42" s="1"/>
  <c r="J98" i="42"/>
  <c r="P97" i="42"/>
  <c r="J97" i="42"/>
  <c r="T97" i="42" s="1"/>
  <c r="J96" i="42"/>
  <c r="J95" i="42"/>
  <c r="T95" i="42" s="1"/>
  <c r="J94" i="42"/>
  <c r="J93" i="42"/>
  <c r="P93" i="42" s="1"/>
  <c r="J92" i="42"/>
  <c r="J91" i="42"/>
  <c r="P91" i="42" s="1"/>
  <c r="J90" i="42"/>
  <c r="V89" i="42"/>
  <c r="V90" i="42" s="1"/>
  <c r="V91" i="42" s="1"/>
  <c r="V92" i="42" s="1"/>
  <c r="V93" i="42" s="1"/>
  <c r="V94" i="42" s="1"/>
  <c r="V95" i="42" s="1"/>
  <c r="V96" i="42" s="1"/>
  <c r="V97" i="42" s="1"/>
  <c r="V98" i="42" s="1"/>
  <c r="V99" i="42" s="1"/>
  <c r="V100" i="42" s="1"/>
  <c r="V101" i="42" s="1"/>
  <c r="V102" i="42" s="1"/>
  <c r="J89" i="42"/>
  <c r="P89" i="42" s="1"/>
  <c r="B89" i="42"/>
  <c r="B90" i="42" s="1"/>
  <c r="B91" i="42" s="1"/>
  <c r="B92" i="42" s="1"/>
  <c r="B93" i="42" s="1"/>
  <c r="B94" i="42" s="1"/>
  <c r="B95" i="42" s="1"/>
  <c r="B96" i="42" s="1"/>
  <c r="B97" i="42" s="1"/>
  <c r="B98" i="42" s="1"/>
  <c r="B99" i="42" s="1"/>
  <c r="B100" i="42" s="1"/>
  <c r="B101" i="42" s="1"/>
  <c r="B102" i="42" s="1"/>
  <c r="J88" i="42"/>
  <c r="T88" i="42" s="1"/>
  <c r="W87" i="42"/>
  <c r="J82" i="42"/>
  <c r="P82" i="42" s="1"/>
  <c r="J81" i="42"/>
  <c r="J80" i="42"/>
  <c r="P80" i="42" s="1"/>
  <c r="J79" i="42"/>
  <c r="J78" i="42"/>
  <c r="P78" i="42" s="1"/>
  <c r="J77" i="42"/>
  <c r="J76" i="42"/>
  <c r="P76" i="42" s="1"/>
  <c r="J75" i="42"/>
  <c r="J74" i="42"/>
  <c r="P74" i="42" s="1"/>
  <c r="J73" i="42"/>
  <c r="J72" i="42"/>
  <c r="P72" i="42" s="1"/>
  <c r="J71" i="42"/>
  <c r="J70" i="42"/>
  <c r="P70" i="42" s="1"/>
  <c r="V69" i="42"/>
  <c r="V70" i="42" s="1"/>
  <c r="V71" i="42" s="1"/>
  <c r="V72" i="42" s="1"/>
  <c r="V73" i="42" s="1"/>
  <c r="V74" i="42" s="1"/>
  <c r="V75" i="42" s="1"/>
  <c r="V76" i="42" s="1"/>
  <c r="V77" i="42" s="1"/>
  <c r="V78" i="42" s="1"/>
  <c r="V79" i="42" s="1"/>
  <c r="V80" i="42" s="1"/>
  <c r="V81" i="42" s="1"/>
  <c r="V82" i="42" s="1"/>
  <c r="J69" i="42"/>
  <c r="B69" i="42"/>
  <c r="B70" i="42" s="1"/>
  <c r="B71" i="42" s="1"/>
  <c r="B72" i="42" s="1"/>
  <c r="B73" i="42" s="1"/>
  <c r="B74" i="42" s="1"/>
  <c r="B75" i="42" s="1"/>
  <c r="B76" i="42" s="1"/>
  <c r="B77" i="42" s="1"/>
  <c r="B78" i="42" s="1"/>
  <c r="B79" i="42" s="1"/>
  <c r="B80" i="42" s="1"/>
  <c r="B81" i="42" s="1"/>
  <c r="B82" i="42" s="1"/>
  <c r="J68" i="42"/>
  <c r="T68" i="42" s="1"/>
  <c r="W67" i="42"/>
  <c r="J62" i="42"/>
  <c r="P61" i="42"/>
  <c r="J61" i="42"/>
  <c r="T61" i="42" s="1"/>
  <c r="J60" i="42"/>
  <c r="P59" i="42"/>
  <c r="J59" i="42"/>
  <c r="T59" i="42" s="1"/>
  <c r="J58" i="42"/>
  <c r="P57" i="42"/>
  <c r="J57" i="42"/>
  <c r="T57" i="42" s="1"/>
  <c r="J56" i="42"/>
  <c r="P55" i="42"/>
  <c r="J55" i="42"/>
  <c r="T55" i="42" s="1"/>
  <c r="J54" i="42"/>
  <c r="R54" i="42" s="1"/>
  <c r="P53" i="42"/>
  <c r="J53" i="42"/>
  <c r="T53" i="42" s="1"/>
  <c r="J52" i="42"/>
  <c r="R52" i="42" s="1"/>
  <c r="P51" i="42"/>
  <c r="J51" i="42"/>
  <c r="T51" i="42" s="1"/>
  <c r="J50" i="42"/>
  <c r="R50" i="42" s="1"/>
  <c r="V49" i="42"/>
  <c r="V50" i="42" s="1"/>
  <c r="V51" i="42" s="1"/>
  <c r="V52" i="42" s="1"/>
  <c r="V53" i="42" s="1"/>
  <c r="V54" i="42" s="1"/>
  <c r="V55" i="42" s="1"/>
  <c r="V56" i="42" s="1"/>
  <c r="V57" i="42" s="1"/>
  <c r="V58" i="42" s="1"/>
  <c r="V59" i="42" s="1"/>
  <c r="V60" i="42" s="1"/>
  <c r="V61" i="42" s="1"/>
  <c r="V62" i="42" s="1"/>
  <c r="P49" i="42"/>
  <c r="J49" i="42"/>
  <c r="T49" i="42" s="1"/>
  <c r="B49" i="42"/>
  <c r="B50" i="42" s="1"/>
  <c r="B51" i="42" s="1"/>
  <c r="B52" i="42" s="1"/>
  <c r="B53" i="42" s="1"/>
  <c r="B54" i="42" s="1"/>
  <c r="B55" i="42" s="1"/>
  <c r="B56" i="42" s="1"/>
  <c r="B57" i="42" s="1"/>
  <c r="B58" i="42" s="1"/>
  <c r="B59" i="42" s="1"/>
  <c r="B60" i="42" s="1"/>
  <c r="B61" i="42" s="1"/>
  <c r="B62" i="42" s="1"/>
  <c r="P48" i="42"/>
  <c r="J48" i="42"/>
  <c r="T48" i="42" s="1"/>
  <c r="W47" i="42"/>
  <c r="S42" i="42"/>
  <c r="O42" i="42"/>
  <c r="J42" i="42"/>
  <c r="T42" i="42" s="1"/>
  <c r="J41" i="42"/>
  <c r="T41" i="42" s="1"/>
  <c r="J40" i="42"/>
  <c r="T40" i="42" s="1"/>
  <c r="J39" i="42"/>
  <c r="T39" i="42" s="1"/>
  <c r="J38" i="42"/>
  <c r="T38" i="42" s="1"/>
  <c r="J37" i="42"/>
  <c r="T37" i="42" s="1"/>
  <c r="J36" i="42"/>
  <c r="T36" i="42" s="1"/>
  <c r="J35" i="42"/>
  <c r="T35" i="42" s="1"/>
  <c r="J34" i="42"/>
  <c r="T34" i="42" s="1"/>
  <c r="J33" i="42"/>
  <c r="T33" i="42" s="1"/>
  <c r="J32" i="42"/>
  <c r="T32" i="42" s="1"/>
  <c r="J31" i="42"/>
  <c r="T31" i="42" s="1"/>
  <c r="J30" i="42"/>
  <c r="T30" i="42" s="1"/>
  <c r="V29" i="42"/>
  <c r="V30" i="42" s="1"/>
  <c r="V31" i="42" s="1"/>
  <c r="V32" i="42" s="1"/>
  <c r="V33" i="42" s="1"/>
  <c r="V34" i="42" s="1"/>
  <c r="V35" i="42" s="1"/>
  <c r="V36" i="42" s="1"/>
  <c r="V37" i="42" s="1"/>
  <c r="V38" i="42" s="1"/>
  <c r="V39" i="42" s="1"/>
  <c r="V40" i="42" s="1"/>
  <c r="V41" i="42" s="1"/>
  <c r="V42" i="42" s="1"/>
  <c r="J29" i="42"/>
  <c r="B29" i="42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J28" i="42"/>
  <c r="T28" i="42" s="1"/>
  <c r="W27" i="42"/>
  <c r="T22" i="42"/>
  <c r="P22" i="42"/>
  <c r="J22" i="42"/>
  <c r="J21" i="42"/>
  <c r="T20" i="42"/>
  <c r="P20" i="42"/>
  <c r="J20" i="42"/>
  <c r="J19" i="42"/>
  <c r="T18" i="42"/>
  <c r="P18" i="42"/>
  <c r="J18" i="42"/>
  <c r="J17" i="42"/>
  <c r="T16" i="42"/>
  <c r="P16" i="42"/>
  <c r="J16" i="42"/>
  <c r="AB15" i="42"/>
  <c r="T15" i="42"/>
  <c r="P15" i="42"/>
  <c r="J15" i="42"/>
  <c r="AB14" i="42"/>
  <c r="J14" i="42"/>
  <c r="AB13" i="42"/>
  <c r="T13" i="42"/>
  <c r="P13" i="42"/>
  <c r="J13" i="42"/>
  <c r="AB12" i="42"/>
  <c r="J12" i="42"/>
  <c r="AB11" i="42"/>
  <c r="T11" i="42"/>
  <c r="P11" i="42"/>
  <c r="J11" i="42"/>
  <c r="AB10" i="42"/>
  <c r="V10" i="42"/>
  <c r="V11" i="42" s="1"/>
  <c r="V12" i="42" s="1"/>
  <c r="V13" i="42" s="1"/>
  <c r="V14" i="42" s="1"/>
  <c r="V15" i="42" s="1"/>
  <c r="V16" i="42" s="1"/>
  <c r="V17" i="42" s="1"/>
  <c r="V18" i="42" s="1"/>
  <c r="V19" i="42" s="1"/>
  <c r="V20" i="42" s="1"/>
  <c r="V21" i="42" s="1"/>
  <c r="V22" i="42" s="1"/>
  <c r="J10" i="42"/>
  <c r="AB9" i="42"/>
  <c r="V9" i="42"/>
  <c r="J9" i="42"/>
  <c r="U9" i="42" s="1"/>
  <c r="B9" i="42"/>
  <c r="B10" i="42" s="1"/>
  <c r="B11" i="42" s="1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AB8" i="42"/>
  <c r="S81" i="3" s="1"/>
  <c r="U8" i="42"/>
  <c r="S8" i="42"/>
  <c r="Q8" i="42"/>
  <c r="O8" i="42"/>
  <c r="J8" i="42"/>
  <c r="T8" i="42" s="1"/>
  <c r="AB7" i="42"/>
  <c r="W7" i="42"/>
  <c r="I3" i="42"/>
  <c r="J182" i="41"/>
  <c r="T182" i="41" s="1"/>
  <c r="S181" i="41"/>
  <c r="O181" i="41"/>
  <c r="J181" i="41"/>
  <c r="T181" i="41" s="1"/>
  <c r="J180" i="41"/>
  <c r="T180" i="41" s="1"/>
  <c r="S179" i="41"/>
  <c r="O179" i="41"/>
  <c r="J179" i="41"/>
  <c r="T179" i="41" s="1"/>
  <c r="J178" i="41"/>
  <c r="T178" i="41" s="1"/>
  <c r="S177" i="41"/>
  <c r="O177" i="41"/>
  <c r="J177" i="41"/>
  <c r="T177" i="41" s="1"/>
  <c r="J176" i="41"/>
  <c r="T176" i="41" s="1"/>
  <c r="S175" i="41"/>
  <c r="O175" i="41"/>
  <c r="J175" i="41"/>
  <c r="T175" i="41" s="1"/>
  <c r="J174" i="41"/>
  <c r="T174" i="41" s="1"/>
  <c r="S173" i="41"/>
  <c r="O173" i="41"/>
  <c r="J173" i="41"/>
  <c r="T173" i="41" s="1"/>
  <c r="J172" i="41"/>
  <c r="T172" i="41" s="1"/>
  <c r="S171" i="41"/>
  <c r="O171" i="41"/>
  <c r="J171" i="41"/>
  <c r="T171" i="41" s="1"/>
  <c r="J170" i="41"/>
  <c r="T170" i="41" s="1"/>
  <c r="V169" i="41"/>
  <c r="V170" i="41" s="1"/>
  <c r="V171" i="41" s="1"/>
  <c r="V172" i="41" s="1"/>
  <c r="V173" i="41" s="1"/>
  <c r="V174" i="41" s="1"/>
  <c r="V175" i="41" s="1"/>
  <c r="V176" i="41" s="1"/>
  <c r="V177" i="41" s="1"/>
  <c r="V178" i="41" s="1"/>
  <c r="V179" i="41" s="1"/>
  <c r="V180" i="41" s="1"/>
  <c r="V181" i="41" s="1"/>
  <c r="V182" i="41" s="1"/>
  <c r="J169" i="41"/>
  <c r="T169" i="41" s="1"/>
  <c r="B169" i="41"/>
  <c r="B170" i="41" s="1"/>
  <c r="B171" i="41" s="1"/>
  <c r="B172" i="41" s="1"/>
  <c r="B173" i="41" s="1"/>
  <c r="B174" i="41" s="1"/>
  <c r="B175" i="41" s="1"/>
  <c r="B176" i="41" s="1"/>
  <c r="B177" i="41" s="1"/>
  <c r="B178" i="41" s="1"/>
  <c r="B179" i="41" s="1"/>
  <c r="B180" i="41" s="1"/>
  <c r="B181" i="41" s="1"/>
  <c r="B182" i="41" s="1"/>
  <c r="J168" i="41"/>
  <c r="T168" i="41" s="1"/>
  <c r="T167" i="41" s="1"/>
  <c r="W167" i="41"/>
  <c r="J162" i="41"/>
  <c r="T162" i="41" s="1"/>
  <c r="S161" i="41"/>
  <c r="O161" i="41"/>
  <c r="J161" i="41"/>
  <c r="T161" i="41" s="1"/>
  <c r="J160" i="41"/>
  <c r="T160" i="41" s="1"/>
  <c r="S159" i="41"/>
  <c r="O159" i="41"/>
  <c r="J159" i="41"/>
  <c r="T159" i="41" s="1"/>
  <c r="J158" i="41"/>
  <c r="T158" i="41" s="1"/>
  <c r="J157" i="41"/>
  <c r="T157" i="41" s="1"/>
  <c r="J156" i="41"/>
  <c r="U156" i="41" s="1"/>
  <c r="J155" i="41"/>
  <c r="U155" i="41" s="1"/>
  <c r="J154" i="41"/>
  <c r="U154" i="41" s="1"/>
  <c r="J153" i="41"/>
  <c r="U153" i="41" s="1"/>
  <c r="J152" i="41"/>
  <c r="U152" i="41" s="1"/>
  <c r="J151" i="41"/>
  <c r="U151" i="41" s="1"/>
  <c r="J150" i="41"/>
  <c r="U150" i="41" s="1"/>
  <c r="V149" i="41"/>
  <c r="V150" i="41" s="1"/>
  <c r="V151" i="41" s="1"/>
  <c r="V152" i="41" s="1"/>
  <c r="V153" i="41" s="1"/>
  <c r="V154" i="41" s="1"/>
  <c r="V155" i="41" s="1"/>
  <c r="V156" i="41" s="1"/>
  <c r="V157" i="41" s="1"/>
  <c r="V158" i="41" s="1"/>
  <c r="V159" i="41" s="1"/>
  <c r="V160" i="41" s="1"/>
  <c r="V161" i="41" s="1"/>
  <c r="V162" i="41" s="1"/>
  <c r="J149" i="41"/>
  <c r="U149" i="41" s="1"/>
  <c r="B149" i="41"/>
  <c r="B150" i="41" s="1"/>
  <c r="B151" i="41" s="1"/>
  <c r="B152" i="41" s="1"/>
  <c r="B153" i="41" s="1"/>
  <c r="B154" i="41" s="1"/>
  <c r="B155" i="41" s="1"/>
  <c r="B156" i="41" s="1"/>
  <c r="B157" i="41" s="1"/>
  <c r="B158" i="41" s="1"/>
  <c r="B159" i="41" s="1"/>
  <c r="B160" i="41" s="1"/>
  <c r="B161" i="41" s="1"/>
  <c r="B162" i="41" s="1"/>
  <c r="J148" i="41"/>
  <c r="T148" i="41" s="1"/>
  <c r="W147" i="41"/>
  <c r="J142" i="41"/>
  <c r="T142" i="41" s="1"/>
  <c r="J141" i="41"/>
  <c r="J140" i="41"/>
  <c r="T140" i="41" s="1"/>
  <c r="J139" i="41"/>
  <c r="J138" i="41"/>
  <c r="T138" i="41" s="1"/>
  <c r="J137" i="41"/>
  <c r="J136" i="41"/>
  <c r="T136" i="41" s="1"/>
  <c r="J135" i="41"/>
  <c r="J134" i="41"/>
  <c r="T134" i="41" s="1"/>
  <c r="J133" i="41"/>
  <c r="J132" i="41"/>
  <c r="T132" i="41" s="1"/>
  <c r="J131" i="41"/>
  <c r="J130" i="41"/>
  <c r="T130" i="41" s="1"/>
  <c r="V129" i="41"/>
  <c r="V130" i="41" s="1"/>
  <c r="V131" i="41" s="1"/>
  <c r="V132" i="41" s="1"/>
  <c r="V133" i="41" s="1"/>
  <c r="V134" i="41" s="1"/>
  <c r="V135" i="41" s="1"/>
  <c r="V136" i="41" s="1"/>
  <c r="V137" i="41" s="1"/>
  <c r="V138" i="41" s="1"/>
  <c r="V139" i="41" s="1"/>
  <c r="V140" i="41" s="1"/>
  <c r="V141" i="41" s="1"/>
  <c r="V142" i="41" s="1"/>
  <c r="J129" i="41"/>
  <c r="B129" i="41"/>
  <c r="B130" i="41" s="1"/>
  <c r="B131" i="41" s="1"/>
  <c r="B132" i="41" s="1"/>
  <c r="B133" i="41" s="1"/>
  <c r="B134" i="41" s="1"/>
  <c r="B135" i="41" s="1"/>
  <c r="B136" i="41" s="1"/>
  <c r="B137" i="41" s="1"/>
  <c r="B138" i="41" s="1"/>
  <c r="B139" i="41" s="1"/>
  <c r="B140" i="41" s="1"/>
  <c r="B141" i="41" s="1"/>
  <c r="B142" i="41" s="1"/>
  <c r="J128" i="41"/>
  <c r="T128" i="41" s="1"/>
  <c r="W127" i="41"/>
  <c r="J122" i="41"/>
  <c r="P121" i="41"/>
  <c r="J121" i="41"/>
  <c r="T121" i="41" s="1"/>
  <c r="J120" i="41"/>
  <c r="P119" i="41"/>
  <c r="J119" i="41"/>
  <c r="T119" i="41" s="1"/>
  <c r="J118" i="41"/>
  <c r="P117" i="41"/>
  <c r="J117" i="41"/>
  <c r="T117" i="41" s="1"/>
  <c r="J116" i="41"/>
  <c r="R116" i="41" s="1"/>
  <c r="S115" i="41"/>
  <c r="O115" i="41"/>
  <c r="J115" i="41"/>
  <c r="T115" i="41" s="1"/>
  <c r="J114" i="41"/>
  <c r="T114" i="41" s="1"/>
  <c r="S113" i="41"/>
  <c r="O113" i="41"/>
  <c r="J113" i="41"/>
  <c r="T113" i="41" s="1"/>
  <c r="J112" i="41"/>
  <c r="T112" i="41" s="1"/>
  <c r="S111" i="41"/>
  <c r="O111" i="41"/>
  <c r="J111" i="41"/>
  <c r="T111" i="41" s="1"/>
  <c r="J110" i="41"/>
  <c r="T110" i="41" s="1"/>
  <c r="V109" i="41"/>
  <c r="V110" i="41" s="1"/>
  <c r="V111" i="41" s="1"/>
  <c r="V112" i="41" s="1"/>
  <c r="V113" i="41" s="1"/>
  <c r="V114" i="41" s="1"/>
  <c r="V115" i="41" s="1"/>
  <c r="V116" i="41" s="1"/>
  <c r="V117" i="41" s="1"/>
  <c r="V118" i="41" s="1"/>
  <c r="V119" i="41" s="1"/>
  <c r="V120" i="41" s="1"/>
  <c r="V121" i="41" s="1"/>
  <c r="V122" i="41" s="1"/>
  <c r="O109" i="41"/>
  <c r="J109" i="41"/>
  <c r="T109" i="41" s="1"/>
  <c r="B109" i="41"/>
  <c r="B110" i="41" s="1"/>
  <c r="B111" i="41" s="1"/>
  <c r="B112" i="41" s="1"/>
  <c r="B113" i="41" s="1"/>
  <c r="B114" i="41" s="1"/>
  <c r="B115" i="41" s="1"/>
  <c r="B116" i="41" s="1"/>
  <c r="B117" i="41" s="1"/>
  <c r="B118" i="41" s="1"/>
  <c r="B119" i="41" s="1"/>
  <c r="B120" i="41" s="1"/>
  <c r="B121" i="41" s="1"/>
  <c r="B122" i="41" s="1"/>
  <c r="J108" i="41"/>
  <c r="U108" i="41" s="1"/>
  <c r="W107" i="41"/>
  <c r="S102" i="41"/>
  <c r="O102" i="41"/>
  <c r="J102" i="41"/>
  <c r="T102" i="41" s="1"/>
  <c r="O101" i="41"/>
  <c r="J101" i="41"/>
  <c r="T101" i="41" s="1"/>
  <c r="J100" i="41"/>
  <c r="T100" i="41" s="1"/>
  <c r="J99" i="41"/>
  <c r="T99" i="41" s="1"/>
  <c r="J98" i="41"/>
  <c r="T98" i="41" s="1"/>
  <c r="J97" i="41"/>
  <c r="J96" i="41"/>
  <c r="T96" i="41" s="1"/>
  <c r="J95" i="41"/>
  <c r="T94" i="41"/>
  <c r="O94" i="41"/>
  <c r="J94" i="41"/>
  <c r="Q94" i="41" s="1"/>
  <c r="J93" i="41"/>
  <c r="T93" i="41" s="1"/>
  <c r="S92" i="41"/>
  <c r="O92" i="41"/>
  <c r="J92" i="41"/>
  <c r="T92" i="41" s="1"/>
  <c r="J91" i="41"/>
  <c r="Q91" i="41" s="1"/>
  <c r="J90" i="41"/>
  <c r="O90" i="41" s="1"/>
  <c r="V89" i="41"/>
  <c r="V90" i="41" s="1"/>
  <c r="V91" i="41" s="1"/>
  <c r="V92" i="41" s="1"/>
  <c r="V93" i="41" s="1"/>
  <c r="V94" i="41" s="1"/>
  <c r="V95" i="41" s="1"/>
  <c r="V96" i="41" s="1"/>
  <c r="V97" i="41" s="1"/>
  <c r="V98" i="41" s="1"/>
  <c r="V99" i="41" s="1"/>
  <c r="V100" i="41" s="1"/>
  <c r="V101" i="41" s="1"/>
  <c r="V102" i="41" s="1"/>
  <c r="J89" i="41"/>
  <c r="T89" i="41" s="1"/>
  <c r="B89" i="41"/>
  <c r="B90" i="41" s="1"/>
  <c r="B91" i="41" s="1"/>
  <c r="B92" i="41" s="1"/>
  <c r="B93" i="41" s="1"/>
  <c r="B94" i="41" s="1"/>
  <c r="B95" i="41" s="1"/>
  <c r="B96" i="41" s="1"/>
  <c r="B97" i="41" s="1"/>
  <c r="B98" i="41" s="1"/>
  <c r="B99" i="41" s="1"/>
  <c r="B100" i="41" s="1"/>
  <c r="B101" i="41" s="1"/>
  <c r="B102" i="41" s="1"/>
  <c r="J88" i="41"/>
  <c r="U88" i="41" s="1"/>
  <c r="W87" i="41"/>
  <c r="J82" i="41"/>
  <c r="T82" i="41" s="1"/>
  <c r="J81" i="41"/>
  <c r="T81" i="41" s="1"/>
  <c r="J80" i="41"/>
  <c r="T80" i="41" s="1"/>
  <c r="J79" i="41"/>
  <c r="T79" i="41" s="1"/>
  <c r="J78" i="41"/>
  <c r="T78" i="41" s="1"/>
  <c r="J77" i="41"/>
  <c r="T77" i="41" s="1"/>
  <c r="J76" i="41"/>
  <c r="T76" i="41" s="1"/>
  <c r="J75" i="41"/>
  <c r="T75" i="41" s="1"/>
  <c r="J74" i="41"/>
  <c r="T74" i="41" s="1"/>
  <c r="J73" i="41"/>
  <c r="T73" i="41" s="1"/>
  <c r="P72" i="41"/>
  <c r="J72" i="41"/>
  <c r="J71" i="41"/>
  <c r="T71" i="41" s="1"/>
  <c r="J70" i="41"/>
  <c r="P70" i="41" s="1"/>
  <c r="V69" i="41"/>
  <c r="V70" i="41" s="1"/>
  <c r="V71" i="41" s="1"/>
  <c r="V72" i="41" s="1"/>
  <c r="V73" i="41" s="1"/>
  <c r="V74" i="41" s="1"/>
  <c r="V75" i="41" s="1"/>
  <c r="V76" i="41" s="1"/>
  <c r="V77" i="41" s="1"/>
  <c r="V78" i="41" s="1"/>
  <c r="V79" i="41" s="1"/>
  <c r="V80" i="41" s="1"/>
  <c r="V81" i="41" s="1"/>
  <c r="V82" i="41" s="1"/>
  <c r="J69" i="41"/>
  <c r="T69" i="41" s="1"/>
  <c r="B69" i="41"/>
  <c r="B70" i="41" s="1"/>
  <c r="B71" i="41" s="1"/>
  <c r="B72" i="41" s="1"/>
  <c r="B73" i="41" s="1"/>
  <c r="B74" i="41" s="1"/>
  <c r="B75" i="41" s="1"/>
  <c r="B76" i="41" s="1"/>
  <c r="B77" i="41" s="1"/>
  <c r="B78" i="41" s="1"/>
  <c r="B79" i="41" s="1"/>
  <c r="B80" i="41" s="1"/>
  <c r="B81" i="41" s="1"/>
  <c r="B82" i="41" s="1"/>
  <c r="J68" i="41"/>
  <c r="T68" i="41" s="1"/>
  <c r="W67" i="41"/>
  <c r="J62" i="41"/>
  <c r="T62" i="41" s="1"/>
  <c r="P61" i="41"/>
  <c r="J61" i="41"/>
  <c r="T61" i="41" s="1"/>
  <c r="J60" i="41"/>
  <c r="T60" i="41" s="1"/>
  <c r="P59" i="41"/>
  <c r="J59" i="41"/>
  <c r="T59" i="41" s="1"/>
  <c r="J58" i="41"/>
  <c r="T58" i="41" s="1"/>
  <c r="P57" i="41"/>
  <c r="J57" i="41"/>
  <c r="T57" i="41" s="1"/>
  <c r="J56" i="41"/>
  <c r="T56" i="41" s="1"/>
  <c r="P55" i="41"/>
  <c r="J55" i="41"/>
  <c r="T55" i="41" s="1"/>
  <c r="J54" i="41"/>
  <c r="T54" i="41" s="1"/>
  <c r="P53" i="41"/>
  <c r="J53" i="41"/>
  <c r="T53" i="41" s="1"/>
  <c r="J52" i="41"/>
  <c r="T52" i="41" s="1"/>
  <c r="P51" i="41"/>
  <c r="J51" i="41"/>
  <c r="T51" i="41" s="1"/>
  <c r="J50" i="41"/>
  <c r="T50" i="41" s="1"/>
  <c r="V49" i="41"/>
  <c r="V50" i="41" s="1"/>
  <c r="V51" i="41" s="1"/>
  <c r="V52" i="41" s="1"/>
  <c r="V53" i="41" s="1"/>
  <c r="V54" i="41" s="1"/>
  <c r="V55" i="41" s="1"/>
  <c r="V56" i="41" s="1"/>
  <c r="V57" i="41" s="1"/>
  <c r="V58" i="41" s="1"/>
  <c r="V59" i="41" s="1"/>
  <c r="V60" i="41" s="1"/>
  <c r="V61" i="41" s="1"/>
  <c r="V62" i="41" s="1"/>
  <c r="P49" i="41"/>
  <c r="J49" i="41"/>
  <c r="T49" i="41" s="1"/>
  <c r="B49" i="4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60" i="41" s="1"/>
  <c r="B61" i="41" s="1"/>
  <c r="B62" i="41" s="1"/>
  <c r="J48" i="41"/>
  <c r="T48" i="41" s="1"/>
  <c r="W47" i="41"/>
  <c r="S42" i="41"/>
  <c r="O42" i="41"/>
  <c r="J42" i="41"/>
  <c r="T42" i="41" s="1"/>
  <c r="J41" i="41"/>
  <c r="T41" i="41" s="1"/>
  <c r="S40" i="41"/>
  <c r="O40" i="41"/>
  <c r="J40" i="41"/>
  <c r="T40" i="41" s="1"/>
  <c r="J39" i="41"/>
  <c r="T39" i="41" s="1"/>
  <c r="S38" i="41"/>
  <c r="O38" i="41"/>
  <c r="J38" i="41"/>
  <c r="T38" i="41" s="1"/>
  <c r="J37" i="41"/>
  <c r="T37" i="41" s="1"/>
  <c r="S36" i="41"/>
  <c r="O36" i="41"/>
  <c r="J36" i="41"/>
  <c r="T36" i="41" s="1"/>
  <c r="J35" i="41"/>
  <c r="T35" i="41" s="1"/>
  <c r="S34" i="41"/>
  <c r="O34" i="41"/>
  <c r="J34" i="41"/>
  <c r="T34" i="41" s="1"/>
  <c r="J33" i="41"/>
  <c r="T33" i="41" s="1"/>
  <c r="U32" i="41"/>
  <c r="S32" i="41"/>
  <c r="Q32" i="41"/>
  <c r="O32" i="41"/>
  <c r="J32" i="41"/>
  <c r="T32" i="41" s="1"/>
  <c r="U31" i="41"/>
  <c r="S31" i="41"/>
  <c r="Q31" i="41"/>
  <c r="O31" i="41"/>
  <c r="J31" i="41"/>
  <c r="T31" i="41" s="1"/>
  <c r="U30" i="41"/>
  <c r="S30" i="41"/>
  <c r="Q30" i="41"/>
  <c r="O30" i="41"/>
  <c r="J30" i="41"/>
  <c r="T30" i="41" s="1"/>
  <c r="V29" i="41"/>
  <c r="V30" i="41" s="1"/>
  <c r="V31" i="41" s="1"/>
  <c r="V32" i="41" s="1"/>
  <c r="V33" i="41" s="1"/>
  <c r="V34" i="41" s="1"/>
  <c r="V35" i="41" s="1"/>
  <c r="V36" i="41" s="1"/>
  <c r="V37" i="41" s="1"/>
  <c r="V38" i="41" s="1"/>
  <c r="V39" i="41" s="1"/>
  <c r="V40" i="41" s="1"/>
  <c r="V41" i="41" s="1"/>
  <c r="V42" i="41" s="1"/>
  <c r="U29" i="41"/>
  <c r="S29" i="41"/>
  <c r="Q29" i="41"/>
  <c r="O29" i="41"/>
  <c r="J29" i="41"/>
  <c r="T29" i="41" s="1"/>
  <c r="B29" i="4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J28" i="41"/>
  <c r="T28" i="41" s="1"/>
  <c r="W27" i="41"/>
  <c r="U22" i="41"/>
  <c r="S22" i="41"/>
  <c r="Q22" i="41"/>
  <c r="O22" i="41"/>
  <c r="J22" i="41"/>
  <c r="T22" i="41" s="1"/>
  <c r="U21" i="41"/>
  <c r="S21" i="41"/>
  <c r="Q21" i="41"/>
  <c r="O21" i="41"/>
  <c r="J21" i="41"/>
  <c r="T21" i="41" s="1"/>
  <c r="U20" i="41"/>
  <c r="S20" i="41"/>
  <c r="Q20" i="41"/>
  <c r="O20" i="41"/>
  <c r="J20" i="41"/>
  <c r="T20" i="41" s="1"/>
  <c r="U19" i="41"/>
  <c r="S19" i="41"/>
  <c r="Q19" i="41"/>
  <c r="O19" i="41"/>
  <c r="J19" i="41"/>
  <c r="T19" i="41" s="1"/>
  <c r="U18" i="41"/>
  <c r="S18" i="41"/>
  <c r="Q18" i="41"/>
  <c r="O18" i="41"/>
  <c r="J18" i="41"/>
  <c r="T18" i="41" s="1"/>
  <c r="U17" i="41"/>
  <c r="S17" i="41"/>
  <c r="Q17" i="41"/>
  <c r="O17" i="41"/>
  <c r="J17" i="41"/>
  <c r="T17" i="41" s="1"/>
  <c r="U16" i="41"/>
  <c r="S16" i="41"/>
  <c r="Q16" i="41"/>
  <c r="O16" i="41"/>
  <c r="J16" i="41"/>
  <c r="T16" i="41" s="1"/>
  <c r="AJ15" i="41"/>
  <c r="AB15" i="41"/>
  <c r="U15" i="41"/>
  <c r="S15" i="41"/>
  <c r="Q15" i="41"/>
  <c r="O15" i="41"/>
  <c r="J15" i="41"/>
  <c r="T15" i="41" s="1"/>
  <c r="AB14" i="41"/>
  <c r="U14" i="41"/>
  <c r="S14" i="41"/>
  <c r="Q14" i="41"/>
  <c r="O14" i="41"/>
  <c r="J14" i="41"/>
  <c r="T14" i="41" s="1"/>
  <c r="AB13" i="41"/>
  <c r="J13" i="41"/>
  <c r="T13" i="41" s="1"/>
  <c r="AB12" i="41"/>
  <c r="J12" i="41"/>
  <c r="T12" i="41" s="1"/>
  <c r="AB11" i="41"/>
  <c r="J11" i="41"/>
  <c r="T11" i="41" s="1"/>
  <c r="AB10" i="41"/>
  <c r="J10" i="41"/>
  <c r="T10" i="41" s="1"/>
  <c r="AB9" i="41"/>
  <c r="V9" i="41"/>
  <c r="V10" i="41" s="1"/>
  <c r="V11" i="41" s="1"/>
  <c r="V12" i="41" s="1"/>
  <c r="V13" i="41" s="1"/>
  <c r="V14" i="41" s="1"/>
  <c r="V15" i="41" s="1"/>
  <c r="V16" i="41" s="1"/>
  <c r="V17" i="41" s="1"/>
  <c r="V18" i="41" s="1"/>
  <c r="V19" i="41" s="1"/>
  <c r="V20" i="41" s="1"/>
  <c r="V21" i="41" s="1"/>
  <c r="V22" i="41" s="1"/>
  <c r="S9" i="41"/>
  <c r="O9" i="41"/>
  <c r="J9" i="41"/>
  <c r="T9" i="41" s="1"/>
  <c r="B9" i="41"/>
  <c r="B10" i="41" s="1"/>
  <c r="B11" i="41" s="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AB8" i="41"/>
  <c r="J8" i="41"/>
  <c r="T8" i="41" s="1"/>
  <c r="T7" i="41" s="1"/>
  <c r="AJ7" i="41" s="1"/>
  <c r="AA111" i="3" s="1"/>
  <c r="AB7" i="41"/>
  <c r="W7" i="41"/>
  <c r="I3" i="41"/>
  <c r="Q182" i="40"/>
  <c r="J182" i="40"/>
  <c r="S181" i="40"/>
  <c r="O181" i="40"/>
  <c r="J181" i="40"/>
  <c r="T181" i="40" s="1"/>
  <c r="Q180" i="40"/>
  <c r="J180" i="40"/>
  <c r="S179" i="40"/>
  <c r="O179" i="40"/>
  <c r="J179" i="40"/>
  <c r="T179" i="40" s="1"/>
  <c r="Q178" i="40"/>
  <c r="J178" i="40"/>
  <c r="S177" i="40"/>
  <c r="O177" i="40"/>
  <c r="J177" i="40"/>
  <c r="T177" i="40" s="1"/>
  <c r="Q176" i="40"/>
  <c r="J176" i="40"/>
  <c r="S175" i="40"/>
  <c r="O175" i="40"/>
  <c r="J175" i="40"/>
  <c r="T175" i="40" s="1"/>
  <c r="Q174" i="40"/>
  <c r="J174" i="40"/>
  <c r="S173" i="40"/>
  <c r="O173" i="40"/>
  <c r="J173" i="40"/>
  <c r="T173" i="40" s="1"/>
  <c r="Q172" i="40"/>
  <c r="J172" i="40"/>
  <c r="S171" i="40"/>
  <c r="O171" i="40"/>
  <c r="J171" i="40"/>
  <c r="T171" i="40" s="1"/>
  <c r="Q170" i="40"/>
  <c r="J170" i="40"/>
  <c r="V169" i="40"/>
  <c r="V170" i="40" s="1"/>
  <c r="V171" i="40" s="1"/>
  <c r="V172" i="40" s="1"/>
  <c r="V173" i="40" s="1"/>
  <c r="V174" i="40" s="1"/>
  <c r="V175" i="40" s="1"/>
  <c r="V176" i="40" s="1"/>
  <c r="V177" i="40" s="1"/>
  <c r="V178" i="40" s="1"/>
  <c r="V179" i="40" s="1"/>
  <c r="V180" i="40" s="1"/>
  <c r="V181" i="40" s="1"/>
  <c r="V182" i="40" s="1"/>
  <c r="S169" i="40"/>
  <c r="O169" i="40"/>
  <c r="J169" i="40"/>
  <c r="T169" i="40" s="1"/>
  <c r="B169" i="40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P168" i="40"/>
  <c r="J168" i="40"/>
  <c r="T168" i="40" s="1"/>
  <c r="W167" i="40"/>
  <c r="S162" i="40"/>
  <c r="O162" i="40"/>
  <c r="J162" i="40"/>
  <c r="T162" i="40" s="1"/>
  <c r="Q161" i="40"/>
  <c r="J161" i="40"/>
  <c r="S160" i="40"/>
  <c r="O160" i="40"/>
  <c r="J160" i="40"/>
  <c r="T160" i="40" s="1"/>
  <c r="Q159" i="40"/>
  <c r="J159" i="40"/>
  <c r="S158" i="40"/>
  <c r="O158" i="40"/>
  <c r="J158" i="40"/>
  <c r="T158" i="40" s="1"/>
  <c r="R157" i="40"/>
  <c r="J157" i="40"/>
  <c r="J156" i="40"/>
  <c r="P156" i="40" s="1"/>
  <c r="J155" i="40"/>
  <c r="R155" i="40" s="1"/>
  <c r="P154" i="40"/>
  <c r="J154" i="40"/>
  <c r="T154" i="40" s="1"/>
  <c r="R153" i="40"/>
  <c r="J153" i="40"/>
  <c r="T152" i="40"/>
  <c r="J152" i="40"/>
  <c r="P152" i="40" s="1"/>
  <c r="J151" i="40"/>
  <c r="R151" i="40" s="1"/>
  <c r="P150" i="40"/>
  <c r="J150" i="40"/>
  <c r="T150" i="40" s="1"/>
  <c r="V149" i="40"/>
  <c r="V150" i="40" s="1"/>
  <c r="V151" i="40" s="1"/>
  <c r="V152" i="40" s="1"/>
  <c r="V153" i="40" s="1"/>
  <c r="V154" i="40" s="1"/>
  <c r="V155" i="40" s="1"/>
  <c r="V156" i="40" s="1"/>
  <c r="V157" i="40" s="1"/>
  <c r="V158" i="40" s="1"/>
  <c r="V159" i="40" s="1"/>
  <c r="V160" i="40" s="1"/>
  <c r="V161" i="40" s="1"/>
  <c r="V162" i="40" s="1"/>
  <c r="J149" i="40"/>
  <c r="R149" i="40" s="1"/>
  <c r="B149" i="40"/>
  <c r="B150" i="40" s="1"/>
  <c r="B151" i="40" s="1"/>
  <c r="B152" i="40" s="1"/>
  <c r="B153" i="40" s="1"/>
  <c r="B154" i="40" s="1"/>
  <c r="B155" i="40" s="1"/>
  <c r="B156" i="40" s="1"/>
  <c r="B157" i="40" s="1"/>
  <c r="B158" i="40" s="1"/>
  <c r="B159" i="40" s="1"/>
  <c r="B160" i="40" s="1"/>
  <c r="B161" i="40" s="1"/>
  <c r="B162" i="40" s="1"/>
  <c r="J148" i="40"/>
  <c r="W147" i="40"/>
  <c r="R142" i="40"/>
  <c r="J142" i="40"/>
  <c r="T141" i="40"/>
  <c r="J141" i="40"/>
  <c r="P141" i="40" s="1"/>
  <c r="J140" i="40"/>
  <c r="R140" i="40" s="1"/>
  <c r="P139" i="40"/>
  <c r="J139" i="40"/>
  <c r="T139" i="40" s="1"/>
  <c r="R138" i="40"/>
  <c r="J138" i="40"/>
  <c r="J137" i="40"/>
  <c r="P137" i="40" s="1"/>
  <c r="J136" i="40"/>
  <c r="R136" i="40" s="1"/>
  <c r="P135" i="40"/>
  <c r="J135" i="40"/>
  <c r="T135" i="40" s="1"/>
  <c r="R134" i="40"/>
  <c r="J134" i="40"/>
  <c r="T133" i="40"/>
  <c r="J133" i="40"/>
  <c r="P133" i="40" s="1"/>
  <c r="J132" i="40"/>
  <c r="R132" i="40" s="1"/>
  <c r="P131" i="40"/>
  <c r="J131" i="40"/>
  <c r="T131" i="40" s="1"/>
  <c r="V130" i="40"/>
  <c r="V131" i="40" s="1"/>
  <c r="V132" i="40" s="1"/>
  <c r="V133" i="40" s="1"/>
  <c r="V134" i="40" s="1"/>
  <c r="V135" i="40" s="1"/>
  <c r="V136" i="40" s="1"/>
  <c r="V137" i="40" s="1"/>
  <c r="V138" i="40" s="1"/>
  <c r="V139" i="40" s="1"/>
  <c r="V140" i="40" s="1"/>
  <c r="V141" i="40" s="1"/>
  <c r="V142" i="40" s="1"/>
  <c r="J130" i="40"/>
  <c r="R130" i="40" s="1"/>
  <c r="V129" i="40"/>
  <c r="T129" i="40"/>
  <c r="J129" i="40"/>
  <c r="P129" i="40" s="1"/>
  <c r="B129" i="40"/>
  <c r="B130" i="40" s="1"/>
  <c r="B131" i="40" s="1"/>
  <c r="B132" i="40" s="1"/>
  <c r="B133" i="40" s="1"/>
  <c r="B134" i="40" s="1"/>
  <c r="B135" i="40" s="1"/>
  <c r="B136" i="40" s="1"/>
  <c r="B137" i="40" s="1"/>
  <c r="B138" i="40" s="1"/>
  <c r="B139" i="40" s="1"/>
  <c r="B140" i="40" s="1"/>
  <c r="B141" i="40" s="1"/>
  <c r="B142" i="40" s="1"/>
  <c r="Q128" i="40"/>
  <c r="J128" i="40"/>
  <c r="W127" i="40"/>
  <c r="J122" i="40"/>
  <c r="P122" i="40" s="1"/>
  <c r="J121" i="40"/>
  <c r="T120" i="40"/>
  <c r="J120" i="40"/>
  <c r="P120" i="40" s="1"/>
  <c r="J119" i="40"/>
  <c r="J118" i="40"/>
  <c r="P118" i="40" s="1"/>
  <c r="J117" i="40"/>
  <c r="P116" i="40"/>
  <c r="J116" i="40"/>
  <c r="J115" i="40"/>
  <c r="P114" i="40"/>
  <c r="J114" i="40"/>
  <c r="T114" i="40" s="1"/>
  <c r="J113" i="40"/>
  <c r="P112" i="40"/>
  <c r="J112" i="40"/>
  <c r="T112" i="40" s="1"/>
  <c r="J111" i="40"/>
  <c r="P110" i="40"/>
  <c r="J110" i="40"/>
  <c r="T110" i="40" s="1"/>
  <c r="V109" i="40"/>
  <c r="V110" i="40" s="1"/>
  <c r="V111" i="40" s="1"/>
  <c r="V112" i="40" s="1"/>
  <c r="V113" i="40" s="1"/>
  <c r="V114" i="40" s="1"/>
  <c r="V115" i="40" s="1"/>
  <c r="V116" i="40" s="1"/>
  <c r="V117" i="40" s="1"/>
  <c r="V118" i="40" s="1"/>
  <c r="V119" i="40" s="1"/>
  <c r="V120" i="40" s="1"/>
  <c r="V121" i="40" s="1"/>
  <c r="V122" i="40" s="1"/>
  <c r="J109" i="40"/>
  <c r="B109" i="40"/>
  <c r="B110" i="40" s="1"/>
  <c r="B111" i="40" s="1"/>
  <c r="B112" i="40" s="1"/>
  <c r="B113" i="40" s="1"/>
  <c r="B114" i="40" s="1"/>
  <c r="B115" i="40" s="1"/>
  <c r="B116" i="40" s="1"/>
  <c r="B117" i="40" s="1"/>
  <c r="B118" i="40" s="1"/>
  <c r="B119" i="40" s="1"/>
  <c r="B120" i="40" s="1"/>
  <c r="B121" i="40" s="1"/>
  <c r="B122" i="40" s="1"/>
  <c r="S108" i="40"/>
  <c r="O108" i="40"/>
  <c r="J108" i="40"/>
  <c r="T108" i="40" s="1"/>
  <c r="W107" i="40"/>
  <c r="J102" i="40"/>
  <c r="J101" i="40"/>
  <c r="P101" i="40" s="1"/>
  <c r="J100" i="40"/>
  <c r="T99" i="40"/>
  <c r="J99" i="40"/>
  <c r="P99" i="40" s="1"/>
  <c r="J98" i="40"/>
  <c r="J97" i="40"/>
  <c r="P97" i="40" s="1"/>
  <c r="J96" i="40"/>
  <c r="T95" i="40"/>
  <c r="J95" i="40"/>
  <c r="P95" i="40" s="1"/>
  <c r="J94" i="40"/>
  <c r="J93" i="40"/>
  <c r="P93" i="40" s="1"/>
  <c r="J92" i="40"/>
  <c r="T91" i="40"/>
  <c r="J91" i="40"/>
  <c r="P91" i="40" s="1"/>
  <c r="J90" i="40"/>
  <c r="V89" i="40"/>
  <c r="V90" i="40" s="1"/>
  <c r="V91" i="40" s="1"/>
  <c r="V92" i="40" s="1"/>
  <c r="V93" i="40" s="1"/>
  <c r="V94" i="40" s="1"/>
  <c r="V95" i="40" s="1"/>
  <c r="V96" i="40" s="1"/>
  <c r="V97" i="40" s="1"/>
  <c r="V98" i="40" s="1"/>
  <c r="V99" i="40" s="1"/>
  <c r="V100" i="40" s="1"/>
  <c r="V101" i="40" s="1"/>
  <c r="V102" i="40" s="1"/>
  <c r="T89" i="40"/>
  <c r="J89" i="40"/>
  <c r="P89" i="40" s="1"/>
  <c r="B89" i="40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B101" i="40" s="1"/>
  <c r="B102" i="40" s="1"/>
  <c r="S88" i="40"/>
  <c r="O88" i="40"/>
  <c r="J88" i="40"/>
  <c r="T88" i="40" s="1"/>
  <c r="W87" i="40"/>
  <c r="P82" i="40"/>
  <c r="J82" i="40"/>
  <c r="T82" i="40" s="1"/>
  <c r="J81" i="40"/>
  <c r="P80" i="40"/>
  <c r="J80" i="40"/>
  <c r="T80" i="40" s="1"/>
  <c r="J79" i="40"/>
  <c r="P78" i="40"/>
  <c r="J78" i="40"/>
  <c r="T78" i="40" s="1"/>
  <c r="J77" i="40"/>
  <c r="P76" i="40"/>
  <c r="J76" i="40"/>
  <c r="T76" i="40" s="1"/>
  <c r="J75" i="40"/>
  <c r="P74" i="40"/>
  <c r="J74" i="40"/>
  <c r="T74" i="40" s="1"/>
  <c r="J73" i="40"/>
  <c r="P72" i="40"/>
  <c r="J72" i="40"/>
  <c r="T72" i="40" s="1"/>
  <c r="J71" i="40"/>
  <c r="P70" i="40"/>
  <c r="J70" i="40"/>
  <c r="T70" i="40" s="1"/>
  <c r="V69" i="40"/>
  <c r="V70" i="40" s="1"/>
  <c r="V71" i="40" s="1"/>
  <c r="V72" i="40" s="1"/>
  <c r="V73" i="40" s="1"/>
  <c r="V74" i="40" s="1"/>
  <c r="V75" i="40" s="1"/>
  <c r="V76" i="40" s="1"/>
  <c r="V77" i="40" s="1"/>
  <c r="V78" i="40" s="1"/>
  <c r="V79" i="40" s="1"/>
  <c r="V80" i="40" s="1"/>
  <c r="V81" i="40" s="1"/>
  <c r="V82" i="40" s="1"/>
  <c r="J69" i="40"/>
  <c r="B69" i="40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S68" i="40"/>
  <c r="O68" i="40"/>
  <c r="J68" i="40"/>
  <c r="T68" i="40" s="1"/>
  <c r="W67" i="40"/>
  <c r="J62" i="40"/>
  <c r="J61" i="40"/>
  <c r="P61" i="40" s="1"/>
  <c r="J60" i="40"/>
  <c r="J59" i="40"/>
  <c r="P59" i="40" s="1"/>
  <c r="J58" i="40"/>
  <c r="J57" i="40"/>
  <c r="P57" i="40" s="1"/>
  <c r="J56" i="40"/>
  <c r="J55" i="40"/>
  <c r="P55" i="40" s="1"/>
  <c r="J54" i="40"/>
  <c r="T53" i="40"/>
  <c r="P53" i="40"/>
  <c r="J53" i="40"/>
  <c r="J52" i="40"/>
  <c r="T51" i="40"/>
  <c r="P51" i="40"/>
  <c r="J51" i="40"/>
  <c r="V50" i="40"/>
  <c r="V51" i="40" s="1"/>
  <c r="V52" i="40" s="1"/>
  <c r="V53" i="40" s="1"/>
  <c r="V54" i="40" s="1"/>
  <c r="V55" i="40" s="1"/>
  <c r="V56" i="40" s="1"/>
  <c r="V57" i="40" s="1"/>
  <c r="V58" i="40" s="1"/>
  <c r="V59" i="40" s="1"/>
  <c r="V60" i="40" s="1"/>
  <c r="V61" i="40" s="1"/>
  <c r="V62" i="40" s="1"/>
  <c r="J50" i="40"/>
  <c r="V49" i="40"/>
  <c r="P49" i="40"/>
  <c r="J49" i="40"/>
  <c r="T49" i="40" s="1"/>
  <c r="B49" i="40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J48" i="40"/>
  <c r="U48" i="40" s="1"/>
  <c r="W47" i="40"/>
  <c r="S42" i="40"/>
  <c r="O42" i="40"/>
  <c r="J42" i="40"/>
  <c r="T42" i="40" s="1"/>
  <c r="J41" i="40"/>
  <c r="T41" i="40" s="1"/>
  <c r="S40" i="40"/>
  <c r="O40" i="40"/>
  <c r="J40" i="40"/>
  <c r="T40" i="40" s="1"/>
  <c r="J39" i="40"/>
  <c r="T39" i="40" s="1"/>
  <c r="S38" i="40"/>
  <c r="O38" i="40"/>
  <c r="J38" i="40"/>
  <c r="T38" i="40" s="1"/>
  <c r="J37" i="40"/>
  <c r="T37" i="40" s="1"/>
  <c r="S36" i="40"/>
  <c r="O36" i="40"/>
  <c r="J36" i="40"/>
  <c r="T36" i="40" s="1"/>
  <c r="J35" i="40"/>
  <c r="T35" i="40" s="1"/>
  <c r="S34" i="40"/>
  <c r="O34" i="40"/>
  <c r="J34" i="40"/>
  <c r="T34" i="40" s="1"/>
  <c r="U33" i="40"/>
  <c r="S33" i="40"/>
  <c r="Q33" i="40"/>
  <c r="O33" i="40"/>
  <c r="J33" i="40"/>
  <c r="T33" i="40" s="1"/>
  <c r="U32" i="40"/>
  <c r="S32" i="40"/>
  <c r="Q32" i="40"/>
  <c r="O32" i="40"/>
  <c r="J32" i="40"/>
  <c r="T32" i="40" s="1"/>
  <c r="S31" i="40"/>
  <c r="O31" i="40"/>
  <c r="J31" i="40"/>
  <c r="T31" i="40" s="1"/>
  <c r="U30" i="40"/>
  <c r="J30" i="40"/>
  <c r="T30" i="40" s="1"/>
  <c r="V29" i="40"/>
  <c r="V30" i="40" s="1"/>
  <c r="V31" i="40" s="1"/>
  <c r="V32" i="40" s="1"/>
  <c r="V33" i="40" s="1"/>
  <c r="V34" i="40" s="1"/>
  <c r="V35" i="40" s="1"/>
  <c r="V36" i="40" s="1"/>
  <c r="V37" i="40" s="1"/>
  <c r="V38" i="40" s="1"/>
  <c r="V39" i="40" s="1"/>
  <c r="V40" i="40" s="1"/>
  <c r="V41" i="40" s="1"/>
  <c r="V42" i="40" s="1"/>
  <c r="J29" i="40"/>
  <c r="T29" i="40" s="1"/>
  <c r="B29" i="40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J28" i="40"/>
  <c r="U28" i="40" s="1"/>
  <c r="W27" i="40"/>
  <c r="U22" i="40"/>
  <c r="S22" i="40"/>
  <c r="Q22" i="40"/>
  <c r="O22" i="40"/>
  <c r="J22" i="40"/>
  <c r="T22" i="40" s="1"/>
  <c r="U21" i="40"/>
  <c r="S21" i="40"/>
  <c r="Q21" i="40"/>
  <c r="O21" i="40"/>
  <c r="J21" i="40"/>
  <c r="T21" i="40" s="1"/>
  <c r="U20" i="40"/>
  <c r="S20" i="40"/>
  <c r="Q20" i="40"/>
  <c r="O20" i="40"/>
  <c r="J20" i="40"/>
  <c r="T20" i="40" s="1"/>
  <c r="J19" i="40"/>
  <c r="T19" i="40" s="1"/>
  <c r="J18" i="40"/>
  <c r="T18" i="40" s="1"/>
  <c r="O17" i="40"/>
  <c r="J17" i="40"/>
  <c r="T17" i="40" s="1"/>
  <c r="J16" i="40"/>
  <c r="T16" i="40" s="1"/>
  <c r="AB15" i="40"/>
  <c r="O15" i="40"/>
  <c r="J15" i="40"/>
  <c r="T15" i="40" s="1"/>
  <c r="AB14" i="40"/>
  <c r="J14" i="40"/>
  <c r="T14" i="40" s="1"/>
  <c r="AB13" i="40"/>
  <c r="J13" i="40"/>
  <c r="T13" i="40" s="1"/>
  <c r="AB12" i="40"/>
  <c r="S12" i="40"/>
  <c r="O12" i="40"/>
  <c r="J12" i="40"/>
  <c r="T12" i="40" s="1"/>
  <c r="AB11" i="40"/>
  <c r="S11" i="40"/>
  <c r="O11" i="40"/>
  <c r="J11" i="40"/>
  <c r="T11" i="40" s="1"/>
  <c r="AB10" i="40"/>
  <c r="S10" i="40"/>
  <c r="O10" i="40"/>
  <c r="J10" i="40"/>
  <c r="T10" i="40" s="1"/>
  <c r="AB9" i="40"/>
  <c r="S91" i="3" s="1"/>
  <c r="V9" i="40"/>
  <c r="V10" i="40" s="1"/>
  <c r="V11" i="40" s="1"/>
  <c r="V12" i="40" s="1"/>
  <c r="V13" i="40" s="1"/>
  <c r="V14" i="40" s="1"/>
  <c r="V15" i="40" s="1"/>
  <c r="V16" i="40" s="1"/>
  <c r="V17" i="40" s="1"/>
  <c r="V18" i="40" s="1"/>
  <c r="V19" i="40" s="1"/>
  <c r="V20" i="40" s="1"/>
  <c r="V21" i="40" s="1"/>
  <c r="V22" i="40" s="1"/>
  <c r="J9" i="40"/>
  <c r="T9" i="40" s="1"/>
  <c r="B9" i="40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AB8" i="40"/>
  <c r="S90" i="3" s="1"/>
  <c r="J8" i="40"/>
  <c r="U8" i="40" s="1"/>
  <c r="AB7" i="40"/>
  <c r="W7" i="40"/>
  <c r="I3" i="40"/>
  <c r="J79" i="3"/>
  <c r="Q79" i="3"/>
  <c r="R79" i="3"/>
  <c r="S79" i="3"/>
  <c r="V79" i="3"/>
  <c r="W79" i="3"/>
  <c r="X79" i="3"/>
  <c r="Y79" i="3"/>
  <c r="Z79" i="3"/>
  <c r="AA79" i="3"/>
  <c r="AB79" i="3"/>
  <c r="J76" i="3"/>
  <c r="J72" i="3"/>
  <c r="Q69" i="3"/>
  <c r="R69" i="3"/>
  <c r="S69" i="3"/>
  <c r="V69" i="3"/>
  <c r="W69" i="3"/>
  <c r="X69" i="3"/>
  <c r="Y69" i="3"/>
  <c r="Z69" i="3"/>
  <c r="AA69" i="3"/>
  <c r="AB69" i="3"/>
  <c r="Q70" i="3"/>
  <c r="R70" i="3"/>
  <c r="Q71" i="3"/>
  <c r="R71" i="3"/>
  <c r="J197" i="39"/>
  <c r="T197" i="39" s="1"/>
  <c r="J196" i="39"/>
  <c r="T196" i="39" s="1"/>
  <c r="J195" i="39"/>
  <c r="T195" i="39" s="1"/>
  <c r="J194" i="39"/>
  <c r="T194" i="39" s="1"/>
  <c r="J193" i="39"/>
  <c r="T193" i="39" s="1"/>
  <c r="J192" i="39"/>
  <c r="T192" i="39" s="1"/>
  <c r="J191" i="39"/>
  <c r="T191" i="39" s="1"/>
  <c r="J190" i="39"/>
  <c r="T190" i="39" s="1"/>
  <c r="J189" i="39"/>
  <c r="T189" i="39" s="1"/>
  <c r="J188" i="39"/>
  <c r="T188" i="39" s="1"/>
  <c r="J187" i="39"/>
  <c r="T187" i="39" s="1"/>
  <c r="J186" i="39"/>
  <c r="T186" i="39" s="1"/>
  <c r="J185" i="39"/>
  <c r="T185" i="39" s="1"/>
  <c r="V184" i="39"/>
  <c r="V185" i="39" s="1"/>
  <c r="V186" i="39" s="1"/>
  <c r="V187" i="39" s="1"/>
  <c r="V188" i="39" s="1"/>
  <c r="V189" i="39" s="1"/>
  <c r="V190" i="39" s="1"/>
  <c r="V191" i="39" s="1"/>
  <c r="V192" i="39" s="1"/>
  <c r="V193" i="39" s="1"/>
  <c r="V194" i="39" s="1"/>
  <c r="V195" i="39" s="1"/>
  <c r="V196" i="39" s="1"/>
  <c r="V197" i="39" s="1"/>
  <c r="J184" i="39"/>
  <c r="T184" i="39" s="1"/>
  <c r="B184" i="39"/>
  <c r="B185" i="39" s="1"/>
  <c r="B186" i="39" s="1"/>
  <c r="B187" i="39" s="1"/>
  <c r="B188" i="39" s="1"/>
  <c r="B189" i="39" s="1"/>
  <c r="B190" i="39" s="1"/>
  <c r="B191" i="39" s="1"/>
  <c r="B192" i="39" s="1"/>
  <c r="B193" i="39" s="1"/>
  <c r="B194" i="39" s="1"/>
  <c r="B195" i="39" s="1"/>
  <c r="B196" i="39" s="1"/>
  <c r="B197" i="39" s="1"/>
  <c r="J183" i="39"/>
  <c r="T183" i="39" s="1"/>
  <c r="W182" i="39"/>
  <c r="J177" i="39"/>
  <c r="T177" i="39" s="1"/>
  <c r="J176" i="39"/>
  <c r="T176" i="39" s="1"/>
  <c r="J175" i="39"/>
  <c r="T175" i="39" s="1"/>
  <c r="J174" i="39"/>
  <c r="T174" i="39" s="1"/>
  <c r="J173" i="39"/>
  <c r="T173" i="39" s="1"/>
  <c r="J172" i="39"/>
  <c r="R172" i="39" s="1"/>
  <c r="J171" i="39"/>
  <c r="P171" i="39" s="1"/>
  <c r="J170" i="39"/>
  <c r="R170" i="39" s="1"/>
  <c r="J169" i="39"/>
  <c r="T169" i="39" s="1"/>
  <c r="J168" i="39"/>
  <c r="R168" i="39" s="1"/>
  <c r="J167" i="39"/>
  <c r="P167" i="39" s="1"/>
  <c r="J166" i="39"/>
  <c r="R166" i="39" s="1"/>
  <c r="J165" i="39"/>
  <c r="T165" i="39" s="1"/>
  <c r="V164" i="39"/>
  <c r="V165" i="39" s="1"/>
  <c r="V166" i="39" s="1"/>
  <c r="V167" i="39" s="1"/>
  <c r="V168" i="39" s="1"/>
  <c r="V169" i="39" s="1"/>
  <c r="V170" i="39" s="1"/>
  <c r="V171" i="39" s="1"/>
  <c r="V172" i="39" s="1"/>
  <c r="V173" i="39" s="1"/>
  <c r="V174" i="39" s="1"/>
  <c r="V175" i="39" s="1"/>
  <c r="V176" i="39" s="1"/>
  <c r="V177" i="39" s="1"/>
  <c r="J164" i="39"/>
  <c r="R164" i="39" s="1"/>
  <c r="B164" i="39"/>
  <c r="B165" i="39" s="1"/>
  <c r="B166" i="39" s="1"/>
  <c r="B167" i="39" s="1"/>
  <c r="B168" i="39" s="1"/>
  <c r="B169" i="39" s="1"/>
  <c r="B170" i="39" s="1"/>
  <c r="B171" i="39" s="1"/>
  <c r="B172" i="39" s="1"/>
  <c r="B173" i="39" s="1"/>
  <c r="B174" i="39" s="1"/>
  <c r="B175" i="39" s="1"/>
  <c r="B176" i="39" s="1"/>
  <c r="B177" i="39" s="1"/>
  <c r="J163" i="39"/>
  <c r="T163" i="39" s="1"/>
  <c r="W162" i="39"/>
  <c r="J157" i="39"/>
  <c r="R157" i="39" s="1"/>
  <c r="J156" i="39"/>
  <c r="P156" i="39" s="1"/>
  <c r="J155" i="39"/>
  <c r="R155" i="39" s="1"/>
  <c r="J154" i="39"/>
  <c r="T154" i="39" s="1"/>
  <c r="J153" i="39"/>
  <c r="R153" i="39" s="1"/>
  <c r="J152" i="39"/>
  <c r="P152" i="39" s="1"/>
  <c r="J151" i="39"/>
  <c r="R151" i="39" s="1"/>
  <c r="J150" i="39"/>
  <c r="T150" i="39" s="1"/>
  <c r="J149" i="39"/>
  <c r="R149" i="39" s="1"/>
  <c r="J148" i="39"/>
  <c r="P148" i="39" s="1"/>
  <c r="J147" i="39"/>
  <c r="R147" i="39" s="1"/>
  <c r="J146" i="39"/>
  <c r="T146" i="39" s="1"/>
  <c r="J145" i="39"/>
  <c r="R145" i="39" s="1"/>
  <c r="V144" i="39"/>
  <c r="V145" i="39" s="1"/>
  <c r="V146" i="39" s="1"/>
  <c r="V147" i="39" s="1"/>
  <c r="V148" i="39" s="1"/>
  <c r="V149" i="39" s="1"/>
  <c r="V150" i="39" s="1"/>
  <c r="V151" i="39" s="1"/>
  <c r="V152" i="39" s="1"/>
  <c r="V153" i="39" s="1"/>
  <c r="V154" i="39" s="1"/>
  <c r="V155" i="39" s="1"/>
  <c r="V156" i="39" s="1"/>
  <c r="V157" i="39" s="1"/>
  <c r="J144" i="39"/>
  <c r="P144" i="39" s="1"/>
  <c r="B144" i="39"/>
  <c r="B145" i="39" s="1"/>
  <c r="B146" i="39" s="1"/>
  <c r="B147" i="39" s="1"/>
  <c r="B148" i="39" s="1"/>
  <c r="B149" i="39" s="1"/>
  <c r="B150" i="39" s="1"/>
  <c r="B151" i="39" s="1"/>
  <c r="B152" i="39" s="1"/>
  <c r="B153" i="39" s="1"/>
  <c r="B154" i="39" s="1"/>
  <c r="B155" i="39" s="1"/>
  <c r="B156" i="39" s="1"/>
  <c r="B157" i="39" s="1"/>
  <c r="J143" i="39"/>
  <c r="T143" i="39" s="1"/>
  <c r="W142" i="39"/>
  <c r="J137" i="39"/>
  <c r="P137" i="39" s="1"/>
  <c r="J136" i="39"/>
  <c r="J135" i="39"/>
  <c r="P135" i="39" s="1"/>
  <c r="J134" i="39"/>
  <c r="J133" i="39"/>
  <c r="P133" i="39" s="1"/>
  <c r="J132" i="39"/>
  <c r="P131" i="39"/>
  <c r="J131" i="39"/>
  <c r="J130" i="39"/>
  <c r="J129" i="39"/>
  <c r="T129" i="39" s="1"/>
  <c r="J128" i="39"/>
  <c r="J127" i="39"/>
  <c r="T127" i="39" s="1"/>
  <c r="J126" i="39"/>
  <c r="J125" i="39"/>
  <c r="T125" i="39" s="1"/>
  <c r="V124" i="39"/>
  <c r="V125" i="39" s="1"/>
  <c r="V126" i="39" s="1"/>
  <c r="V127" i="39" s="1"/>
  <c r="V128" i="39" s="1"/>
  <c r="V129" i="39" s="1"/>
  <c r="V130" i="39" s="1"/>
  <c r="V131" i="39" s="1"/>
  <c r="V132" i="39" s="1"/>
  <c r="V133" i="39" s="1"/>
  <c r="V134" i="39" s="1"/>
  <c r="V135" i="39" s="1"/>
  <c r="V136" i="39" s="1"/>
  <c r="V137" i="39" s="1"/>
  <c r="J124" i="39"/>
  <c r="B124" i="39"/>
  <c r="B125" i="39" s="1"/>
  <c r="B126" i="39" s="1"/>
  <c r="B127" i="39" s="1"/>
  <c r="B128" i="39" s="1"/>
  <c r="B129" i="39" s="1"/>
  <c r="B130" i="39" s="1"/>
  <c r="B131" i="39" s="1"/>
  <c r="B132" i="39" s="1"/>
  <c r="B133" i="39" s="1"/>
  <c r="B134" i="39" s="1"/>
  <c r="B135" i="39" s="1"/>
  <c r="B136" i="39" s="1"/>
  <c r="B137" i="39" s="1"/>
  <c r="J123" i="39"/>
  <c r="T123" i="39" s="1"/>
  <c r="W122" i="39"/>
  <c r="J117" i="39"/>
  <c r="J116" i="39"/>
  <c r="P116" i="39" s="1"/>
  <c r="J115" i="39"/>
  <c r="J114" i="39"/>
  <c r="P114" i="39" s="1"/>
  <c r="J113" i="39"/>
  <c r="J112" i="39"/>
  <c r="P112" i="39" s="1"/>
  <c r="J111" i="39"/>
  <c r="J110" i="39"/>
  <c r="P110" i="39" s="1"/>
  <c r="J109" i="39"/>
  <c r="J108" i="39"/>
  <c r="P108" i="39" s="1"/>
  <c r="J107" i="39"/>
  <c r="J106" i="39"/>
  <c r="P106" i="39" s="1"/>
  <c r="J105" i="39"/>
  <c r="V104" i="39"/>
  <c r="V105" i="39" s="1"/>
  <c r="V106" i="39" s="1"/>
  <c r="V107" i="39" s="1"/>
  <c r="V108" i="39" s="1"/>
  <c r="V109" i="39" s="1"/>
  <c r="V110" i="39" s="1"/>
  <c r="V111" i="39" s="1"/>
  <c r="V112" i="39" s="1"/>
  <c r="V113" i="39" s="1"/>
  <c r="V114" i="39" s="1"/>
  <c r="V115" i="39" s="1"/>
  <c r="V116" i="39" s="1"/>
  <c r="V117" i="39" s="1"/>
  <c r="J104" i="39"/>
  <c r="P104" i="39" s="1"/>
  <c r="B104" i="39"/>
  <c r="B105" i="39" s="1"/>
  <c r="B106" i="39" s="1"/>
  <c r="B107" i="39" s="1"/>
  <c r="B108" i="39" s="1"/>
  <c r="B109" i="39" s="1"/>
  <c r="B110" i="39" s="1"/>
  <c r="B111" i="39" s="1"/>
  <c r="B112" i="39" s="1"/>
  <c r="B113" i="39" s="1"/>
  <c r="B114" i="39" s="1"/>
  <c r="B115" i="39" s="1"/>
  <c r="B116" i="39" s="1"/>
  <c r="B117" i="39" s="1"/>
  <c r="J103" i="39"/>
  <c r="T103" i="39" s="1"/>
  <c r="W102" i="39"/>
  <c r="J97" i="39"/>
  <c r="P97" i="39" s="1"/>
  <c r="J96" i="39"/>
  <c r="J95" i="39"/>
  <c r="P95" i="39" s="1"/>
  <c r="J94" i="39"/>
  <c r="J93" i="39"/>
  <c r="P93" i="39" s="1"/>
  <c r="J92" i="39"/>
  <c r="J91" i="39"/>
  <c r="P91" i="39" s="1"/>
  <c r="J90" i="39"/>
  <c r="J89" i="39"/>
  <c r="P89" i="39" s="1"/>
  <c r="J88" i="39"/>
  <c r="J87" i="39"/>
  <c r="P87" i="39" s="1"/>
  <c r="J86" i="39"/>
  <c r="J85" i="39"/>
  <c r="P85" i="39" s="1"/>
  <c r="V84" i="39"/>
  <c r="V85" i="39" s="1"/>
  <c r="V86" i="39" s="1"/>
  <c r="V87" i="39" s="1"/>
  <c r="V88" i="39" s="1"/>
  <c r="V89" i="39" s="1"/>
  <c r="V90" i="39" s="1"/>
  <c r="V91" i="39" s="1"/>
  <c r="V92" i="39" s="1"/>
  <c r="V93" i="39" s="1"/>
  <c r="V94" i="39" s="1"/>
  <c r="V95" i="39" s="1"/>
  <c r="V96" i="39" s="1"/>
  <c r="V97" i="39" s="1"/>
  <c r="J84" i="39"/>
  <c r="B84" i="39"/>
  <c r="B85" i="39" s="1"/>
  <c r="B86" i="39" s="1"/>
  <c r="B87" i="39" s="1"/>
  <c r="B88" i="39" s="1"/>
  <c r="B89" i="39" s="1"/>
  <c r="B90" i="39" s="1"/>
  <c r="B91" i="39" s="1"/>
  <c r="B92" i="39" s="1"/>
  <c r="B93" i="39" s="1"/>
  <c r="B94" i="39" s="1"/>
  <c r="B95" i="39" s="1"/>
  <c r="B96" i="39" s="1"/>
  <c r="B97" i="39" s="1"/>
  <c r="J83" i="39"/>
  <c r="T83" i="39" s="1"/>
  <c r="W82" i="39"/>
  <c r="J77" i="39"/>
  <c r="P76" i="39"/>
  <c r="J76" i="39"/>
  <c r="T76" i="39" s="1"/>
  <c r="J75" i="39"/>
  <c r="J74" i="39"/>
  <c r="T74" i="39" s="1"/>
  <c r="J73" i="39"/>
  <c r="J72" i="39"/>
  <c r="T72" i="39" s="1"/>
  <c r="J71" i="39"/>
  <c r="J70" i="39"/>
  <c r="T70" i="39" s="1"/>
  <c r="J69" i="39"/>
  <c r="P68" i="39"/>
  <c r="J68" i="39"/>
  <c r="T68" i="39" s="1"/>
  <c r="J67" i="39"/>
  <c r="J66" i="39"/>
  <c r="T66" i="39" s="1"/>
  <c r="J65" i="39"/>
  <c r="V64" i="39"/>
  <c r="V65" i="39" s="1"/>
  <c r="V66" i="39" s="1"/>
  <c r="V67" i="39" s="1"/>
  <c r="V68" i="39" s="1"/>
  <c r="V69" i="39" s="1"/>
  <c r="V70" i="39" s="1"/>
  <c r="V71" i="39" s="1"/>
  <c r="V72" i="39" s="1"/>
  <c r="V73" i="39" s="1"/>
  <c r="V74" i="39" s="1"/>
  <c r="V75" i="39" s="1"/>
  <c r="V76" i="39" s="1"/>
  <c r="V77" i="39" s="1"/>
  <c r="J64" i="39"/>
  <c r="T64" i="39" s="1"/>
  <c r="B64" i="39"/>
  <c r="B65" i="39" s="1"/>
  <c r="B66" i="39" s="1"/>
  <c r="B67" i="39" s="1"/>
  <c r="B68" i="39" s="1"/>
  <c r="B69" i="39" s="1"/>
  <c r="B70" i="39" s="1"/>
  <c r="B71" i="39" s="1"/>
  <c r="B72" i="39" s="1"/>
  <c r="B73" i="39" s="1"/>
  <c r="B74" i="39" s="1"/>
  <c r="B75" i="39" s="1"/>
  <c r="B76" i="39" s="1"/>
  <c r="B77" i="39" s="1"/>
  <c r="T63" i="39"/>
  <c r="P63" i="39"/>
  <c r="W62" i="39"/>
  <c r="J57" i="39"/>
  <c r="T57" i="39" s="1"/>
  <c r="J56" i="39"/>
  <c r="T56" i="39" s="1"/>
  <c r="J55" i="39"/>
  <c r="T55" i="39" s="1"/>
  <c r="J54" i="39"/>
  <c r="T54" i="39" s="1"/>
  <c r="J53" i="39"/>
  <c r="T53" i="39" s="1"/>
  <c r="J52" i="39"/>
  <c r="T52" i="39" s="1"/>
  <c r="J51" i="39"/>
  <c r="T51" i="39" s="1"/>
  <c r="J50" i="39"/>
  <c r="T50" i="39" s="1"/>
  <c r="J49" i="39"/>
  <c r="T49" i="39" s="1"/>
  <c r="J48" i="39"/>
  <c r="T48" i="39" s="1"/>
  <c r="J47" i="39"/>
  <c r="T47" i="39" s="1"/>
  <c r="J46" i="39"/>
  <c r="T46" i="39" s="1"/>
  <c r="J45" i="39"/>
  <c r="T45" i="39" s="1"/>
  <c r="V44" i="39"/>
  <c r="V45" i="39" s="1"/>
  <c r="V46" i="39" s="1"/>
  <c r="V47" i="39" s="1"/>
  <c r="V48" i="39" s="1"/>
  <c r="V49" i="39" s="1"/>
  <c r="V50" i="39" s="1"/>
  <c r="V51" i="39" s="1"/>
  <c r="V52" i="39" s="1"/>
  <c r="V53" i="39" s="1"/>
  <c r="V54" i="39" s="1"/>
  <c r="V55" i="39" s="1"/>
  <c r="V56" i="39" s="1"/>
  <c r="V57" i="39" s="1"/>
  <c r="J44" i="39"/>
  <c r="T44" i="39" s="1"/>
  <c r="B44" i="39"/>
  <c r="B45" i="39" s="1"/>
  <c r="B46" i="39" s="1"/>
  <c r="B47" i="39" s="1"/>
  <c r="B48" i="39" s="1"/>
  <c r="B49" i="39" s="1"/>
  <c r="B50" i="39" s="1"/>
  <c r="B51" i="39" s="1"/>
  <c r="B52" i="39" s="1"/>
  <c r="B53" i="39" s="1"/>
  <c r="B54" i="39" s="1"/>
  <c r="B55" i="39" s="1"/>
  <c r="B56" i="39" s="1"/>
  <c r="B57" i="39" s="1"/>
  <c r="W42" i="39"/>
  <c r="J37" i="39"/>
  <c r="T37" i="39" s="1"/>
  <c r="J21" i="39"/>
  <c r="T21" i="39" s="1"/>
  <c r="J20" i="39"/>
  <c r="T20" i="39" s="1"/>
  <c r="J19" i="39"/>
  <c r="T19" i="39" s="1"/>
  <c r="J18" i="39"/>
  <c r="T18" i="39" s="1"/>
  <c r="J17" i="39"/>
  <c r="T17" i="39" s="1"/>
  <c r="J16" i="39"/>
  <c r="T16" i="39" s="1"/>
  <c r="AB15" i="39"/>
  <c r="J15" i="39"/>
  <c r="T15" i="39" s="1"/>
  <c r="AB14" i="39"/>
  <c r="J14" i="39"/>
  <c r="T14" i="39" s="1"/>
  <c r="AB13" i="39"/>
  <c r="J13" i="39"/>
  <c r="T13" i="39" s="1"/>
  <c r="AB12" i="39"/>
  <c r="J12" i="39"/>
  <c r="T12" i="39" s="1"/>
  <c r="AB11" i="39"/>
  <c r="J11" i="39"/>
  <c r="T11" i="39" s="1"/>
  <c r="AB10" i="39"/>
  <c r="S75" i="3" s="1"/>
  <c r="J10" i="39"/>
  <c r="T10" i="39" s="1"/>
  <c r="AB9" i="39"/>
  <c r="S74" i="3" s="1"/>
  <c r="V9" i="39"/>
  <c r="V10" i="39" s="1"/>
  <c r="V11" i="39" s="1"/>
  <c r="V12" i="39" s="1"/>
  <c r="V13" i="39" s="1"/>
  <c r="V14" i="39" s="1"/>
  <c r="V15" i="39" s="1"/>
  <c r="V16" i="39" s="1"/>
  <c r="V17" i="39" s="1"/>
  <c r="V18" i="39" s="1"/>
  <c r="V19" i="39" s="1"/>
  <c r="V20" i="39" s="1"/>
  <c r="J9" i="39"/>
  <c r="T9" i="39" s="1"/>
  <c r="B9" i="39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0" i="39" s="1"/>
  <c r="B21" i="39" s="1"/>
  <c r="AB8" i="39"/>
  <c r="S73" i="3" s="1"/>
  <c r="J8" i="39"/>
  <c r="T8" i="39" s="1"/>
  <c r="AB7" i="39"/>
  <c r="S72" i="3" s="1"/>
  <c r="W7" i="39"/>
  <c r="I3" i="39"/>
  <c r="J182" i="38"/>
  <c r="T182" i="38" s="1"/>
  <c r="S181" i="38"/>
  <c r="O181" i="38"/>
  <c r="J181" i="38"/>
  <c r="T181" i="38" s="1"/>
  <c r="J180" i="38"/>
  <c r="T180" i="38" s="1"/>
  <c r="S179" i="38"/>
  <c r="O179" i="38"/>
  <c r="J179" i="38"/>
  <c r="T179" i="38" s="1"/>
  <c r="J178" i="38"/>
  <c r="T178" i="38" s="1"/>
  <c r="S177" i="38"/>
  <c r="O177" i="38"/>
  <c r="J177" i="38"/>
  <c r="T177" i="38" s="1"/>
  <c r="J176" i="38"/>
  <c r="T176" i="38" s="1"/>
  <c r="S175" i="38"/>
  <c r="O175" i="38"/>
  <c r="J175" i="38"/>
  <c r="T175" i="38" s="1"/>
  <c r="J174" i="38"/>
  <c r="T174" i="38" s="1"/>
  <c r="S173" i="38"/>
  <c r="O173" i="38"/>
  <c r="J173" i="38"/>
  <c r="T173" i="38" s="1"/>
  <c r="J172" i="38"/>
  <c r="T172" i="38" s="1"/>
  <c r="S171" i="38"/>
  <c r="O171" i="38"/>
  <c r="J171" i="38"/>
  <c r="T171" i="38" s="1"/>
  <c r="J170" i="38"/>
  <c r="T170" i="38" s="1"/>
  <c r="V169" i="38"/>
  <c r="V170" i="38" s="1"/>
  <c r="V171" i="38" s="1"/>
  <c r="V172" i="38" s="1"/>
  <c r="V173" i="38" s="1"/>
  <c r="V174" i="38" s="1"/>
  <c r="V175" i="38" s="1"/>
  <c r="V176" i="38" s="1"/>
  <c r="V177" i="38" s="1"/>
  <c r="V178" i="38" s="1"/>
  <c r="V179" i="38" s="1"/>
  <c r="V180" i="38" s="1"/>
  <c r="V181" i="38" s="1"/>
  <c r="V182" i="38" s="1"/>
  <c r="S169" i="38"/>
  <c r="O169" i="38"/>
  <c r="J169" i="38"/>
  <c r="T169" i="38" s="1"/>
  <c r="B169" i="38"/>
  <c r="B170" i="38" s="1"/>
  <c r="B171" i="38" s="1"/>
  <c r="B172" i="38" s="1"/>
  <c r="B173" i="38" s="1"/>
  <c r="B174" i="38" s="1"/>
  <c r="B175" i="38" s="1"/>
  <c r="B176" i="38" s="1"/>
  <c r="B177" i="38" s="1"/>
  <c r="B178" i="38" s="1"/>
  <c r="B179" i="38" s="1"/>
  <c r="B180" i="38" s="1"/>
  <c r="B181" i="38" s="1"/>
  <c r="B182" i="38" s="1"/>
  <c r="P168" i="38"/>
  <c r="J168" i="38"/>
  <c r="T168" i="38" s="1"/>
  <c r="T167" i="38" s="1"/>
  <c r="W167" i="38"/>
  <c r="S162" i="38"/>
  <c r="O162" i="38"/>
  <c r="J162" i="38"/>
  <c r="T162" i="38" s="1"/>
  <c r="J161" i="38"/>
  <c r="T161" i="38" s="1"/>
  <c r="S160" i="38"/>
  <c r="O160" i="38"/>
  <c r="J160" i="38"/>
  <c r="T160" i="38" s="1"/>
  <c r="Q159" i="38"/>
  <c r="J159" i="38"/>
  <c r="S158" i="38"/>
  <c r="O158" i="38"/>
  <c r="J158" i="38"/>
  <c r="T158" i="38" s="1"/>
  <c r="R157" i="38"/>
  <c r="J157" i="38"/>
  <c r="J156" i="38"/>
  <c r="P156" i="38" s="1"/>
  <c r="J155" i="38"/>
  <c r="R155" i="38" s="1"/>
  <c r="P154" i="38"/>
  <c r="J154" i="38"/>
  <c r="T154" i="38" s="1"/>
  <c r="R153" i="38"/>
  <c r="J153" i="38"/>
  <c r="T152" i="38"/>
  <c r="J152" i="38"/>
  <c r="P152" i="38" s="1"/>
  <c r="J151" i="38"/>
  <c r="R151" i="38" s="1"/>
  <c r="P150" i="38"/>
  <c r="J150" i="38"/>
  <c r="T150" i="38" s="1"/>
  <c r="V149" i="38"/>
  <c r="V150" i="38" s="1"/>
  <c r="V151" i="38" s="1"/>
  <c r="V152" i="38" s="1"/>
  <c r="V153" i="38" s="1"/>
  <c r="V154" i="38" s="1"/>
  <c r="V155" i="38" s="1"/>
  <c r="V156" i="38" s="1"/>
  <c r="V157" i="38" s="1"/>
  <c r="V158" i="38" s="1"/>
  <c r="V159" i="38" s="1"/>
  <c r="V160" i="38" s="1"/>
  <c r="V161" i="38" s="1"/>
  <c r="V162" i="38" s="1"/>
  <c r="J149" i="38"/>
  <c r="R149" i="38" s="1"/>
  <c r="B149" i="38"/>
  <c r="B150" i="38" s="1"/>
  <c r="B151" i="38" s="1"/>
  <c r="B152" i="38" s="1"/>
  <c r="B153" i="38" s="1"/>
  <c r="B154" i="38" s="1"/>
  <c r="B155" i="38" s="1"/>
  <c r="B156" i="38" s="1"/>
  <c r="B157" i="38" s="1"/>
  <c r="B158" i="38" s="1"/>
  <c r="B159" i="38" s="1"/>
  <c r="B160" i="38" s="1"/>
  <c r="B161" i="38" s="1"/>
  <c r="B162" i="38" s="1"/>
  <c r="J148" i="38"/>
  <c r="Q148" i="38" s="1"/>
  <c r="W147" i="38"/>
  <c r="R142" i="38"/>
  <c r="J142" i="38"/>
  <c r="T141" i="38"/>
  <c r="J141" i="38"/>
  <c r="P141" i="38" s="1"/>
  <c r="J140" i="38"/>
  <c r="R140" i="38" s="1"/>
  <c r="P139" i="38"/>
  <c r="J139" i="38"/>
  <c r="T139" i="38" s="1"/>
  <c r="R138" i="38"/>
  <c r="J138" i="38"/>
  <c r="J137" i="38"/>
  <c r="P137" i="38" s="1"/>
  <c r="J136" i="38"/>
  <c r="R136" i="38" s="1"/>
  <c r="P135" i="38"/>
  <c r="J135" i="38"/>
  <c r="T135" i="38" s="1"/>
  <c r="R134" i="38"/>
  <c r="J134" i="38"/>
  <c r="T133" i="38"/>
  <c r="J133" i="38"/>
  <c r="P133" i="38" s="1"/>
  <c r="J132" i="38"/>
  <c r="R132" i="38" s="1"/>
  <c r="P131" i="38"/>
  <c r="J131" i="38"/>
  <c r="T131" i="38" s="1"/>
  <c r="V130" i="38"/>
  <c r="V131" i="38" s="1"/>
  <c r="V132" i="38" s="1"/>
  <c r="V133" i="38" s="1"/>
  <c r="V134" i="38" s="1"/>
  <c r="V135" i="38" s="1"/>
  <c r="V136" i="38" s="1"/>
  <c r="V137" i="38" s="1"/>
  <c r="V138" i="38" s="1"/>
  <c r="V139" i="38" s="1"/>
  <c r="V140" i="38" s="1"/>
  <c r="V141" i="38" s="1"/>
  <c r="V142" i="38" s="1"/>
  <c r="J130" i="38"/>
  <c r="R130" i="38" s="1"/>
  <c r="V129" i="38"/>
  <c r="T129" i="38"/>
  <c r="J129" i="38"/>
  <c r="P129" i="38" s="1"/>
  <c r="B129" i="38"/>
  <c r="B130" i="38" s="1"/>
  <c r="B131" i="38" s="1"/>
  <c r="B132" i="38" s="1"/>
  <c r="B133" i="38" s="1"/>
  <c r="B134" i="38" s="1"/>
  <c r="B135" i="38" s="1"/>
  <c r="B136" i="38" s="1"/>
  <c r="B137" i="38" s="1"/>
  <c r="B138" i="38" s="1"/>
  <c r="B139" i="38" s="1"/>
  <c r="B140" i="38" s="1"/>
  <c r="B141" i="38" s="1"/>
  <c r="B142" i="38" s="1"/>
  <c r="Q128" i="38"/>
  <c r="J128" i="38"/>
  <c r="W127" i="38"/>
  <c r="J122" i="38"/>
  <c r="P122" i="38" s="1"/>
  <c r="J121" i="38"/>
  <c r="T120" i="38"/>
  <c r="J120" i="38"/>
  <c r="P120" i="38" s="1"/>
  <c r="J119" i="38"/>
  <c r="J118" i="38"/>
  <c r="P118" i="38" s="1"/>
  <c r="J117" i="38"/>
  <c r="P116" i="38"/>
  <c r="J116" i="38"/>
  <c r="J115" i="38"/>
  <c r="P114" i="38"/>
  <c r="J114" i="38"/>
  <c r="T114" i="38" s="1"/>
  <c r="J113" i="38"/>
  <c r="P112" i="38"/>
  <c r="J112" i="38"/>
  <c r="T112" i="38" s="1"/>
  <c r="J111" i="38"/>
  <c r="P110" i="38"/>
  <c r="J110" i="38"/>
  <c r="T110" i="38" s="1"/>
  <c r="V109" i="38"/>
  <c r="V110" i="38" s="1"/>
  <c r="V111" i="38" s="1"/>
  <c r="V112" i="38" s="1"/>
  <c r="V113" i="38" s="1"/>
  <c r="V114" i="38" s="1"/>
  <c r="V115" i="38" s="1"/>
  <c r="V116" i="38" s="1"/>
  <c r="V117" i="38" s="1"/>
  <c r="V118" i="38" s="1"/>
  <c r="V119" i="38" s="1"/>
  <c r="V120" i="38" s="1"/>
  <c r="V121" i="38" s="1"/>
  <c r="V122" i="38" s="1"/>
  <c r="J109" i="38"/>
  <c r="B109" i="38"/>
  <c r="B110" i="38" s="1"/>
  <c r="B111" i="38" s="1"/>
  <c r="B112" i="38" s="1"/>
  <c r="B113" i="38" s="1"/>
  <c r="B114" i="38" s="1"/>
  <c r="B115" i="38" s="1"/>
  <c r="B116" i="38" s="1"/>
  <c r="B117" i="38" s="1"/>
  <c r="B118" i="38" s="1"/>
  <c r="B119" i="38" s="1"/>
  <c r="B120" i="38" s="1"/>
  <c r="B121" i="38" s="1"/>
  <c r="B122" i="38" s="1"/>
  <c r="S108" i="38"/>
  <c r="O108" i="38"/>
  <c r="J108" i="38"/>
  <c r="T108" i="38" s="1"/>
  <c r="W107" i="38"/>
  <c r="J102" i="38"/>
  <c r="J101" i="38"/>
  <c r="P101" i="38" s="1"/>
  <c r="J100" i="38"/>
  <c r="T99" i="38"/>
  <c r="J99" i="38"/>
  <c r="P99" i="38" s="1"/>
  <c r="J98" i="38"/>
  <c r="J97" i="38"/>
  <c r="P97" i="38" s="1"/>
  <c r="J96" i="38"/>
  <c r="T95" i="38"/>
  <c r="J95" i="38"/>
  <c r="P95" i="38" s="1"/>
  <c r="J94" i="38"/>
  <c r="J93" i="38"/>
  <c r="P93" i="38" s="1"/>
  <c r="J92" i="38"/>
  <c r="T91" i="38"/>
  <c r="J91" i="38"/>
  <c r="P91" i="38" s="1"/>
  <c r="J90" i="38"/>
  <c r="V89" i="38"/>
  <c r="V90" i="38" s="1"/>
  <c r="V91" i="38" s="1"/>
  <c r="V92" i="38" s="1"/>
  <c r="V93" i="38" s="1"/>
  <c r="V94" i="38" s="1"/>
  <c r="V95" i="38" s="1"/>
  <c r="V96" i="38" s="1"/>
  <c r="V97" i="38" s="1"/>
  <c r="V98" i="38" s="1"/>
  <c r="V99" i="38" s="1"/>
  <c r="V100" i="38" s="1"/>
  <c r="V101" i="38" s="1"/>
  <c r="V102" i="38" s="1"/>
  <c r="J89" i="38"/>
  <c r="P89" i="38" s="1"/>
  <c r="B89" i="38"/>
  <c r="B90" i="38" s="1"/>
  <c r="B91" i="38" s="1"/>
  <c r="B92" i="38" s="1"/>
  <c r="B93" i="38" s="1"/>
  <c r="B94" i="38" s="1"/>
  <c r="B95" i="38" s="1"/>
  <c r="B96" i="38" s="1"/>
  <c r="B97" i="38" s="1"/>
  <c r="B98" i="38" s="1"/>
  <c r="B99" i="38" s="1"/>
  <c r="B100" i="38" s="1"/>
  <c r="B101" i="38" s="1"/>
  <c r="B102" i="38" s="1"/>
  <c r="J88" i="38"/>
  <c r="U88" i="38" s="1"/>
  <c r="W87" i="38"/>
  <c r="J82" i="38"/>
  <c r="T82" i="38" s="1"/>
  <c r="J81" i="38"/>
  <c r="J80" i="38"/>
  <c r="T80" i="38" s="1"/>
  <c r="J79" i="38"/>
  <c r="J78" i="38"/>
  <c r="T78" i="38" s="1"/>
  <c r="J77" i="38"/>
  <c r="J76" i="38"/>
  <c r="T76" i="38" s="1"/>
  <c r="J75" i="38"/>
  <c r="J74" i="38"/>
  <c r="T74" i="38" s="1"/>
  <c r="J73" i="38"/>
  <c r="J72" i="38"/>
  <c r="T72" i="38" s="1"/>
  <c r="J71" i="38"/>
  <c r="J70" i="38"/>
  <c r="T70" i="38" s="1"/>
  <c r="V69" i="38"/>
  <c r="V70" i="38" s="1"/>
  <c r="V71" i="38" s="1"/>
  <c r="V72" i="38" s="1"/>
  <c r="V73" i="38" s="1"/>
  <c r="V74" i="38" s="1"/>
  <c r="V75" i="38" s="1"/>
  <c r="V76" i="38" s="1"/>
  <c r="V77" i="38" s="1"/>
  <c r="V78" i="38" s="1"/>
  <c r="V79" i="38" s="1"/>
  <c r="V80" i="38" s="1"/>
  <c r="V81" i="38" s="1"/>
  <c r="V82" i="38" s="1"/>
  <c r="J69" i="38"/>
  <c r="B69" i="38"/>
  <c r="B70" i="38" s="1"/>
  <c r="B71" i="38" s="1"/>
  <c r="B72" i="38" s="1"/>
  <c r="B73" i="38" s="1"/>
  <c r="B74" i="38" s="1"/>
  <c r="B75" i="38" s="1"/>
  <c r="B76" i="38" s="1"/>
  <c r="B77" i="38" s="1"/>
  <c r="B78" i="38" s="1"/>
  <c r="B79" i="38" s="1"/>
  <c r="B80" i="38" s="1"/>
  <c r="B81" i="38" s="1"/>
  <c r="B82" i="38" s="1"/>
  <c r="J68" i="38"/>
  <c r="T68" i="38" s="1"/>
  <c r="W67" i="38"/>
  <c r="J62" i="38"/>
  <c r="P61" i="38"/>
  <c r="J61" i="38"/>
  <c r="T61" i="38" s="1"/>
  <c r="J60" i="38"/>
  <c r="P59" i="38"/>
  <c r="J59" i="38"/>
  <c r="T59" i="38" s="1"/>
  <c r="J58" i="38"/>
  <c r="P57" i="38"/>
  <c r="J57" i="38"/>
  <c r="T57" i="38" s="1"/>
  <c r="J56" i="38"/>
  <c r="P55" i="38"/>
  <c r="J55" i="38"/>
  <c r="T55" i="38" s="1"/>
  <c r="J54" i="38"/>
  <c r="P53" i="38"/>
  <c r="J53" i="38"/>
  <c r="T53" i="38" s="1"/>
  <c r="J52" i="38"/>
  <c r="P51" i="38"/>
  <c r="J51" i="38"/>
  <c r="T51" i="38" s="1"/>
  <c r="V50" i="38"/>
  <c r="V51" i="38" s="1"/>
  <c r="V52" i="38" s="1"/>
  <c r="V53" i="38" s="1"/>
  <c r="V54" i="38" s="1"/>
  <c r="V55" i="38" s="1"/>
  <c r="V56" i="38" s="1"/>
  <c r="V57" i="38" s="1"/>
  <c r="V58" i="38" s="1"/>
  <c r="V59" i="38" s="1"/>
  <c r="V60" i="38" s="1"/>
  <c r="V61" i="38" s="1"/>
  <c r="V62" i="38" s="1"/>
  <c r="J50" i="38"/>
  <c r="V49" i="38"/>
  <c r="T49" i="38"/>
  <c r="P49" i="38"/>
  <c r="J49" i="38"/>
  <c r="B49" i="38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2" i="38" s="1"/>
  <c r="U48" i="38"/>
  <c r="W47" i="38"/>
  <c r="J42" i="38"/>
  <c r="T42" i="38" s="1"/>
  <c r="S41" i="38"/>
  <c r="O41" i="38"/>
  <c r="J41" i="38"/>
  <c r="T41" i="38" s="1"/>
  <c r="J40" i="38"/>
  <c r="T40" i="38" s="1"/>
  <c r="S39" i="38"/>
  <c r="O39" i="38"/>
  <c r="J39" i="38"/>
  <c r="T39" i="38" s="1"/>
  <c r="J38" i="38"/>
  <c r="T38" i="38" s="1"/>
  <c r="J37" i="38"/>
  <c r="T37" i="38" s="1"/>
  <c r="S36" i="38"/>
  <c r="O36" i="38"/>
  <c r="T36" i="38"/>
  <c r="J35" i="38"/>
  <c r="T35" i="38" s="1"/>
  <c r="S34" i="38"/>
  <c r="O34" i="38"/>
  <c r="J34" i="38"/>
  <c r="T34" i="38" s="1"/>
  <c r="J33" i="38"/>
  <c r="T33" i="38" s="1"/>
  <c r="S32" i="38"/>
  <c r="O32" i="38"/>
  <c r="J32" i="38"/>
  <c r="T32" i="38" s="1"/>
  <c r="J31" i="38"/>
  <c r="T31" i="38" s="1"/>
  <c r="S30" i="38"/>
  <c r="O30" i="38"/>
  <c r="J30" i="38"/>
  <c r="T30" i="38" s="1"/>
  <c r="V29" i="38"/>
  <c r="V30" i="38" s="1"/>
  <c r="V31" i="38" s="1"/>
  <c r="V32" i="38" s="1"/>
  <c r="V33" i="38" s="1"/>
  <c r="V34" i="38" s="1"/>
  <c r="V35" i="38" s="1"/>
  <c r="V36" i="38" s="1"/>
  <c r="V37" i="38" s="1"/>
  <c r="V38" i="38" s="1"/>
  <c r="V39" i="38" s="1"/>
  <c r="V40" i="38" s="1"/>
  <c r="V41" i="38" s="1"/>
  <c r="V42" i="38" s="1"/>
  <c r="S29" i="38"/>
  <c r="O29" i="38"/>
  <c r="J29" i="38"/>
  <c r="T29" i="38" s="1"/>
  <c r="B29" i="38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B40" i="38" s="1"/>
  <c r="B41" i="38" s="1"/>
  <c r="B42" i="38" s="1"/>
  <c r="J28" i="38"/>
  <c r="U28" i="38" s="1"/>
  <c r="W27" i="38"/>
  <c r="U22" i="38"/>
  <c r="S22" i="38"/>
  <c r="Q22" i="38"/>
  <c r="O22" i="38"/>
  <c r="J22" i="38"/>
  <c r="T22" i="38" s="1"/>
  <c r="U21" i="38"/>
  <c r="S21" i="38"/>
  <c r="Q21" i="38"/>
  <c r="O21" i="38"/>
  <c r="J21" i="38"/>
  <c r="T21" i="38" s="1"/>
  <c r="O20" i="38"/>
  <c r="J20" i="38"/>
  <c r="T20" i="38" s="1"/>
  <c r="J19" i="38"/>
  <c r="T19" i="38" s="1"/>
  <c r="J18" i="38"/>
  <c r="T18" i="38" s="1"/>
  <c r="J17" i="38"/>
  <c r="T17" i="38" s="1"/>
  <c r="J16" i="38"/>
  <c r="T16" i="38" s="1"/>
  <c r="AJ15" i="38"/>
  <c r="AB15" i="38"/>
  <c r="J15" i="38"/>
  <c r="T15" i="38" s="1"/>
  <c r="AB14" i="38"/>
  <c r="J14" i="38"/>
  <c r="T14" i="38" s="1"/>
  <c r="AB13" i="38"/>
  <c r="J13" i="38"/>
  <c r="T13" i="38" s="1"/>
  <c r="AB12" i="38"/>
  <c r="J12" i="38"/>
  <c r="T12" i="38" s="1"/>
  <c r="AB11" i="38"/>
  <c r="J11" i="38"/>
  <c r="T11" i="38" s="1"/>
  <c r="AB10" i="38"/>
  <c r="J10" i="38"/>
  <c r="T10" i="38" s="1"/>
  <c r="AB9" i="38"/>
  <c r="S78" i="3" s="1"/>
  <c r="V9" i="38"/>
  <c r="V10" i="38" s="1"/>
  <c r="V11" i="38" s="1"/>
  <c r="V12" i="38" s="1"/>
  <c r="V13" i="38" s="1"/>
  <c r="V14" i="38" s="1"/>
  <c r="V15" i="38" s="1"/>
  <c r="V16" i="38" s="1"/>
  <c r="V17" i="38" s="1"/>
  <c r="V18" i="38" s="1"/>
  <c r="V19" i="38" s="1"/>
  <c r="V20" i="38" s="1"/>
  <c r="V21" i="38" s="1"/>
  <c r="V22" i="38" s="1"/>
  <c r="S9" i="38"/>
  <c r="O9" i="38"/>
  <c r="J9" i="38"/>
  <c r="T9" i="38" s="1"/>
  <c r="B9" i="38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AB8" i="38"/>
  <c r="S77" i="3" s="1"/>
  <c r="J8" i="38"/>
  <c r="U8" i="38" s="1"/>
  <c r="AB7" i="38"/>
  <c r="W7" i="38"/>
  <c r="I3" i="38"/>
  <c r="S182" i="37"/>
  <c r="O182" i="37"/>
  <c r="J182" i="37"/>
  <c r="T182" i="37" s="1"/>
  <c r="J181" i="37"/>
  <c r="S180" i="37"/>
  <c r="O180" i="37"/>
  <c r="J180" i="37"/>
  <c r="T180" i="37" s="1"/>
  <c r="J179" i="37"/>
  <c r="S178" i="37"/>
  <c r="O178" i="37"/>
  <c r="J178" i="37"/>
  <c r="T178" i="37" s="1"/>
  <c r="J177" i="37"/>
  <c r="S176" i="37"/>
  <c r="O176" i="37"/>
  <c r="J176" i="37"/>
  <c r="T176" i="37" s="1"/>
  <c r="J175" i="37"/>
  <c r="S174" i="37"/>
  <c r="O174" i="37"/>
  <c r="J174" i="37"/>
  <c r="T174" i="37" s="1"/>
  <c r="J173" i="37"/>
  <c r="S172" i="37"/>
  <c r="O172" i="37"/>
  <c r="J172" i="37"/>
  <c r="T172" i="37" s="1"/>
  <c r="J171" i="37"/>
  <c r="S170" i="37"/>
  <c r="O170" i="37"/>
  <c r="J170" i="37"/>
  <c r="T170" i="37" s="1"/>
  <c r="B170" i="37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V169" i="37"/>
  <c r="V170" i="37" s="1"/>
  <c r="V171" i="37" s="1"/>
  <c r="V172" i="37" s="1"/>
  <c r="V173" i="37" s="1"/>
  <c r="V174" i="37" s="1"/>
  <c r="V175" i="37" s="1"/>
  <c r="V176" i="37" s="1"/>
  <c r="V177" i="37" s="1"/>
  <c r="V178" i="37" s="1"/>
  <c r="V179" i="37" s="1"/>
  <c r="V180" i="37" s="1"/>
  <c r="V181" i="37" s="1"/>
  <c r="V182" i="37" s="1"/>
  <c r="J169" i="37"/>
  <c r="B169" i="37"/>
  <c r="T168" i="37"/>
  <c r="J168" i="37"/>
  <c r="P168" i="37" s="1"/>
  <c r="W167" i="37"/>
  <c r="Q162" i="37"/>
  <c r="J162" i="37"/>
  <c r="S161" i="37"/>
  <c r="O161" i="37"/>
  <c r="J161" i="37"/>
  <c r="T161" i="37" s="1"/>
  <c r="Q160" i="37"/>
  <c r="J160" i="37"/>
  <c r="S159" i="37"/>
  <c r="O159" i="37"/>
  <c r="J159" i="37"/>
  <c r="T159" i="37" s="1"/>
  <c r="Q158" i="37"/>
  <c r="J158" i="37"/>
  <c r="J157" i="37"/>
  <c r="R157" i="37" s="1"/>
  <c r="P156" i="37"/>
  <c r="J156" i="37"/>
  <c r="T156" i="37" s="1"/>
  <c r="R155" i="37"/>
  <c r="J155" i="37"/>
  <c r="J154" i="37"/>
  <c r="P154" i="37" s="1"/>
  <c r="J153" i="37"/>
  <c r="R153" i="37" s="1"/>
  <c r="P152" i="37"/>
  <c r="J152" i="37"/>
  <c r="T152" i="37" s="1"/>
  <c r="R151" i="37"/>
  <c r="J151" i="37"/>
  <c r="T150" i="37"/>
  <c r="J150" i="37"/>
  <c r="P150" i="37" s="1"/>
  <c r="V149" i="37"/>
  <c r="V150" i="37" s="1"/>
  <c r="V151" i="37" s="1"/>
  <c r="V152" i="37" s="1"/>
  <c r="V153" i="37" s="1"/>
  <c r="V154" i="37" s="1"/>
  <c r="V155" i="37" s="1"/>
  <c r="V156" i="37" s="1"/>
  <c r="V157" i="37" s="1"/>
  <c r="V158" i="37" s="1"/>
  <c r="V159" i="37" s="1"/>
  <c r="V160" i="37" s="1"/>
  <c r="V161" i="37" s="1"/>
  <c r="V162" i="37" s="1"/>
  <c r="R149" i="37"/>
  <c r="J149" i="37"/>
  <c r="B149" i="37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S148" i="37"/>
  <c r="O148" i="37"/>
  <c r="J148" i="37"/>
  <c r="T148" i="37" s="1"/>
  <c r="W147" i="37"/>
  <c r="J142" i="37"/>
  <c r="R142" i="37" s="1"/>
  <c r="P141" i="37"/>
  <c r="J141" i="37"/>
  <c r="T141" i="37" s="1"/>
  <c r="R140" i="37"/>
  <c r="J140" i="37"/>
  <c r="J139" i="37"/>
  <c r="P139" i="37" s="1"/>
  <c r="J138" i="37"/>
  <c r="R138" i="37" s="1"/>
  <c r="P137" i="37"/>
  <c r="J137" i="37"/>
  <c r="T137" i="37" s="1"/>
  <c r="R136" i="37"/>
  <c r="J136" i="37"/>
  <c r="T135" i="37"/>
  <c r="J135" i="37"/>
  <c r="P135" i="37" s="1"/>
  <c r="J134" i="37"/>
  <c r="R134" i="37" s="1"/>
  <c r="P133" i="37"/>
  <c r="J133" i="37"/>
  <c r="T133" i="37" s="1"/>
  <c r="R132" i="37"/>
  <c r="J132" i="37"/>
  <c r="J131" i="37"/>
  <c r="P131" i="37" s="1"/>
  <c r="R130" i="37"/>
  <c r="J130" i="37"/>
  <c r="V129" i="37"/>
  <c r="V130" i="37" s="1"/>
  <c r="V131" i="37" s="1"/>
  <c r="V132" i="37" s="1"/>
  <c r="V133" i="37" s="1"/>
  <c r="V134" i="37" s="1"/>
  <c r="V135" i="37" s="1"/>
  <c r="V136" i="37" s="1"/>
  <c r="V137" i="37" s="1"/>
  <c r="V138" i="37" s="1"/>
  <c r="V139" i="37" s="1"/>
  <c r="V140" i="37" s="1"/>
  <c r="V141" i="37" s="1"/>
  <c r="V142" i="37" s="1"/>
  <c r="P129" i="37"/>
  <c r="J129" i="37"/>
  <c r="T129" i="37" s="1"/>
  <c r="B129" i="37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S128" i="37"/>
  <c r="O128" i="37"/>
  <c r="J128" i="37"/>
  <c r="T128" i="37" s="1"/>
  <c r="W127" i="37"/>
  <c r="P122" i="37"/>
  <c r="J122" i="37"/>
  <c r="T122" i="37" s="1"/>
  <c r="J121" i="37"/>
  <c r="P120" i="37"/>
  <c r="J120" i="37"/>
  <c r="T120" i="37" s="1"/>
  <c r="J119" i="37"/>
  <c r="P118" i="37"/>
  <c r="J118" i="37"/>
  <c r="T118" i="37" s="1"/>
  <c r="J117" i="37"/>
  <c r="J116" i="37"/>
  <c r="P116" i="37" s="1"/>
  <c r="J115" i="37"/>
  <c r="T114" i="37"/>
  <c r="J114" i="37"/>
  <c r="P114" i="37" s="1"/>
  <c r="J113" i="37"/>
  <c r="J112" i="37"/>
  <c r="P112" i="37" s="1"/>
  <c r="J111" i="37"/>
  <c r="T110" i="37"/>
  <c r="J110" i="37"/>
  <c r="P110" i="37" s="1"/>
  <c r="V109" i="37"/>
  <c r="V110" i="37" s="1"/>
  <c r="V111" i="37" s="1"/>
  <c r="V112" i="37" s="1"/>
  <c r="V113" i="37" s="1"/>
  <c r="V114" i="37" s="1"/>
  <c r="V115" i="37" s="1"/>
  <c r="V116" i="37" s="1"/>
  <c r="V117" i="37" s="1"/>
  <c r="V118" i="37" s="1"/>
  <c r="V119" i="37" s="1"/>
  <c r="V120" i="37" s="1"/>
  <c r="V121" i="37" s="1"/>
  <c r="V122" i="37" s="1"/>
  <c r="J109" i="37"/>
  <c r="B109" i="37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Q108" i="37"/>
  <c r="J108" i="37"/>
  <c r="W107" i="37"/>
  <c r="J102" i="37"/>
  <c r="P101" i="37"/>
  <c r="J101" i="37"/>
  <c r="T101" i="37" s="1"/>
  <c r="J100" i="37"/>
  <c r="P99" i="37"/>
  <c r="J99" i="37"/>
  <c r="T99" i="37" s="1"/>
  <c r="J98" i="37"/>
  <c r="P97" i="37"/>
  <c r="J97" i="37"/>
  <c r="T97" i="37" s="1"/>
  <c r="J96" i="37"/>
  <c r="P95" i="37"/>
  <c r="J95" i="37"/>
  <c r="T95" i="37" s="1"/>
  <c r="J94" i="37"/>
  <c r="P93" i="37"/>
  <c r="J93" i="37"/>
  <c r="T93" i="37" s="1"/>
  <c r="J92" i="37"/>
  <c r="P91" i="37"/>
  <c r="J91" i="37"/>
  <c r="T91" i="37" s="1"/>
  <c r="J90" i="37"/>
  <c r="V89" i="37"/>
  <c r="V90" i="37" s="1"/>
  <c r="V91" i="37" s="1"/>
  <c r="V92" i="37" s="1"/>
  <c r="V93" i="37" s="1"/>
  <c r="V94" i="37" s="1"/>
  <c r="V95" i="37" s="1"/>
  <c r="V96" i="37" s="1"/>
  <c r="V97" i="37" s="1"/>
  <c r="V98" i="37" s="1"/>
  <c r="V99" i="37" s="1"/>
  <c r="V100" i="37" s="1"/>
  <c r="V101" i="37" s="1"/>
  <c r="V102" i="37" s="1"/>
  <c r="P89" i="37"/>
  <c r="J89" i="37"/>
  <c r="T89" i="37" s="1"/>
  <c r="B89" i="37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J88" i="37"/>
  <c r="W87" i="37"/>
  <c r="J82" i="37"/>
  <c r="P82" i="37" s="1"/>
  <c r="J81" i="37"/>
  <c r="J80" i="37"/>
  <c r="P80" i="37" s="1"/>
  <c r="J79" i="37"/>
  <c r="J78" i="37"/>
  <c r="P78" i="37" s="1"/>
  <c r="J77" i="37"/>
  <c r="J76" i="37"/>
  <c r="P76" i="37" s="1"/>
  <c r="J75" i="37"/>
  <c r="J74" i="37"/>
  <c r="P74" i="37" s="1"/>
  <c r="J73" i="37"/>
  <c r="J72" i="37"/>
  <c r="P72" i="37" s="1"/>
  <c r="J71" i="37"/>
  <c r="J70" i="37"/>
  <c r="P70" i="37" s="1"/>
  <c r="V69" i="37"/>
  <c r="V70" i="37" s="1"/>
  <c r="V71" i="37" s="1"/>
  <c r="V72" i="37" s="1"/>
  <c r="V73" i="37" s="1"/>
  <c r="V74" i="37" s="1"/>
  <c r="V75" i="37" s="1"/>
  <c r="V76" i="37" s="1"/>
  <c r="V77" i="37" s="1"/>
  <c r="V78" i="37" s="1"/>
  <c r="V79" i="37" s="1"/>
  <c r="V80" i="37" s="1"/>
  <c r="V81" i="37" s="1"/>
  <c r="V82" i="37" s="1"/>
  <c r="J69" i="37"/>
  <c r="B69" i="37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J68" i="37"/>
  <c r="T68" i="37" s="1"/>
  <c r="W67" i="37"/>
  <c r="J62" i="37"/>
  <c r="P61" i="37"/>
  <c r="J61" i="37"/>
  <c r="T61" i="37" s="1"/>
  <c r="J60" i="37"/>
  <c r="P59" i="37"/>
  <c r="J59" i="37"/>
  <c r="T59" i="37" s="1"/>
  <c r="J58" i="37"/>
  <c r="P57" i="37"/>
  <c r="J57" i="37"/>
  <c r="T57" i="37" s="1"/>
  <c r="J56" i="37"/>
  <c r="P55" i="37"/>
  <c r="J55" i="37"/>
  <c r="T55" i="37" s="1"/>
  <c r="J54" i="37"/>
  <c r="P53" i="37"/>
  <c r="J53" i="37"/>
  <c r="T53" i="37" s="1"/>
  <c r="J52" i="37"/>
  <c r="P51" i="37"/>
  <c r="J51" i="37"/>
  <c r="T51" i="37" s="1"/>
  <c r="J50" i="37"/>
  <c r="V49" i="37"/>
  <c r="V50" i="37" s="1"/>
  <c r="V51" i="37" s="1"/>
  <c r="V52" i="37" s="1"/>
  <c r="V53" i="37" s="1"/>
  <c r="V54" i="37" s="1"/>
  <c r="V55" i="37" s="1"/>
  <c r="V56" i="37" s="1"/>
  <c r="V57" i="37" s="1"/>
  <c r="V58" i="37" s="1"/>
  <c r="V59" i="37" s="1"/>
  <c r="V60" i="37" s="1"/>
  <c r="V61" i="37" s="1"/>
  <c r="V62" i="37" s="1"/>
  <c r="P49" i="37"/>
  <c r="J49" i="37"/>
  <c r="T49" i="37" s="1"/>
  <c r="B49" i="37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J48" i="37"/>
  <c r="U48" i="37" s="1"/>
  <c r="W47" i="37"/>
  <c r="S42" i="37"/>
  <c r="O42" i="37"/>
  <c r="J42" i="37"/>
  <c r="T42" i="37" s="1"/>
  <c r="J41" i="37"/>
  <c r="T41" i="37" s="1"/>
  <c r="S40" i="37"/>
  <c r="O40" i="37"/>
  <c r="J40" i="37"/>
  <c r="T40" i="37" s="1"/>
  <c r="J39" i="37"/>
  <c r="T39" i="37" s="1"/>
  <c r="S38" i="37"/>
  <c r="O38" i="37"/>
  <c r="J38" i="37"/>
  <c r="T38" i="37" s="1"/>
  <c r="J37" i="37"/>
  <c r="T37" i="37" s="1"/>
  <c r="S36" i="37"/>
  <c r="O36" i="37"/>
  <c r="J36" i="37"/>
  <c r="T36" i="37" s="1"/>
  <c r="J35" i="37"/>
  <c r="T35" i="37" s="1"/>
  <c r="S34" i="37"/>
  <c r="O34" i="37"/>
  <c r="J34" i="37"/>
  <c r="T34" i="37" s="1"/>
  <c r="J33" i="37"/>
  <c r="T33" i="37" s="1"/>
  <c r="U32" i="37"/>
  <c r="S32" i="37"/>
  <c r="Q32" i="37"/>
  <c r="O32" i="37"/>
  <c r="J32" i="37"/>
  <c r="T32" i="37" s="1"/>
  <c r="U31" i="37"/>
  <c r="S31" i="37"/>
  <c r="Q31" i="37"/>
  <c r="O31" i="37"/>
  <c r="J31" i="37"/>
  <c r="T31" i="37" s="1"/>
  <c r="U30" i="37"/>
  <c r="S30" i="37"/>
  <c r="Q30" i="37"/>
  <c r="O30" i="37"/>
  <c r="J30" i="37"/>
  <c r="T30" i="37" s="1"/>
  <c r="V29" i="37"/>
  <c r="V30" i="37" s="1"/>
  <c r="V31" i="37" s="1"/>
  <c r="V32" i="37" s="1"/>
  <c r="V33" i="37" s="1"/>
  <c r="V34" i="37" s="1"/>
  <c r="V35" i="37" s="1"/>
  <c r="V36" i="37" s="1"/>
  <c r="V37" i="37" s="1"/>
  <c r="V38" i="37" s="1"/>
  <c r="V39" i="37" s="1"/>
  <c r="V40" i="37" s="1"/>
  <c r="V41" i="37" s="1"/>
  <c r="V42" i="37" s="1"/>
  <c r="U29" i="37"/>
  <c r="S29" i="37"/>
  <c r="Q29" i="37"/>
  <c r="O29" i="37"/>
  <c r="J29" i="37"/>
  <c r="T29" i="37" s="1"/>
  <c r="B29" i="37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J28" i="37"/>
  <c r="U28" i="37" s="1"/>
  <c r="W27" i="37"/>
  <c r="U22" i="37"/>
  <c r="S22" i="37"/>
  <c r="Q22" i="37"/>
  <c r="O22" i="37"/>
  <c r="J22" i="37"/>
  <c r="T22" i="37" s="1"/>
  <c r="U21" i="37"/>
  <c r="S21" i="37"/>
  <c r="Q21" i="37"/>
  <c r="O21" i="37"/>
  <c r="J21" i="37"/>
  <c r="T21" i="37" s="1"/>
  <c r="U20" i="37"/>
  <c r="S20" i="37"/>
  <c r="Q20" i="37"/>
  <c r="O20" i="37"/>
  <c r="J20" i="37"/>
  <c r="T20" i="37" s="1"/>
  <c r="U19" i="37"/>
  <c r="S19" i="37"/>
  <c r="Q19" i="37"/>
  <c r="O19" i="37"/>
  <c r="J19" i="37"/>
  <c r="T19" i="37" s="1"/>
  <c r="U18" i="37"/>
  <c r="S18" i="37"/>
  <c r="Q18" i="37"/>
  <c r="O18" i="37"/>
  <c r="J18" i="37"/>
  <c r="T18" i="37" s="1"/>
  <c r="U17" i="37"/>
  <c r="S17" i="37"/>
  <c r="Q17" i="37"/>
  <c r="O17" i="37"/>
  <c r="J17" i="37"/>
  <c r="T17" i="37" s="1"/>
  <c r="U16" i="37"/>
  <c r="S16" i="37"/>
  <c r="Q16" i="37"/>
  <c r="O16" i="37"/>
  <c r="J16" i="37"/>
  <c r="T16" i="37" s="1"/>
  <c r="AB15" i="37"/>
  <c r="U15" i="37"/>
  <c r="S15" i="37"/>
  <c r="Q15" i="37"/>
  <c r="O15" i="37"/>
  <c r="J15" i="37"/>
  <c r="T15" i="37" s="1"/>
  <c r="AB14" i="37"/>
  <c r="U14" i="37"/>
  <c r="S14" i="37"/>
  <c r="Q14" i="37"/>
  <c r="O14" i="37"/>
  <c r="J14" i="37"/>
  <c r="T14" i="37" s="1"/>
  <c r="AB13" i="37"/>
  <c r="U13" i="37"/>
  <c r="S13" i="37"/>
  <c r="Q13" i="37"/>
  <c r="O13" i="37"/>
  <c r="J13" i="37"/>
  <c r="T13" i="37" s="1"/>
  <c r="AB12" i="37"/>
  <c r="U12" i="37"/>
  <c r="S12" i="37"/>
  <c r="Q12" i="37"/>
  <c r="O12" i="37"/>
  <c r="J12" i="37"/>
  <c r="T12" i="37" s="1"/>
  <c r="AB11" i="37"/>
  <c r="U11" i="37"/>
  <c r="S11" i="37"/>
  <c r="Q11" i="37"/>
  <c r="O11" i="37"/>
  <c r="J11" i="37"/>
  <c r="T11" i="37" s="1"/>
  <c r="AB10" i="37"/>
  <c r="J10" i="37"/>
  <c r="T10" i="37" s="1"/>
  <c r="AB9" i="37"/>
  <c r="V9" i="37"/>
  <c r="V10" i="37" s="1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S9" i="37"/>
  <c r="O9" i="37"/>
  <c r="J9" i="37"/>
  <c r="T9" i="37" s="1"/>
  <c r="B9" i="37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AB8" i="37"/>
  <c r="J8" i="37"/>
  <c r="U8" i="37" s="1"/>
  <c r="AB7" i="37"/>
  <c r="W7" i="37"/>
  <c r="I3" i="37"/>
  <c r="Q64" i="3"/>
  <c r="R64" i="3"/>
  <c r="S64" i="3"/>
  <c r="V64" i="3"/>
  <c r="W64" i="3"/>
  <c r="X64" i="3"/>
  <c r="Y64" i="3"/>
  <c r="Z64" i="3"/>
  <c r="AA64" i="3"/>
  <c r="AB64" i="3"/>
  <c r="Q65" i="3"/>
  <c r="R65" i="3"/>
  <c r="Q66" i="3"/>
  <c r="R66" i="3"/>
  <c r="Q67" i="3"/>
  <c r="R67" i="3"/>
  <c r="Q68" i="3"/>
  <c r="R68" i="3"/>
  <c r="Q63" i="3"/>
  <c r="R63" i="3"/>
  <c r="S63" i="3"/>
  <c r="V63" i="3"/>
  <c r="W63" i="3"/>
  <c r="X63" i="3"/>
  <c r="Y63" i="3"/>
  <c r="Z63" i="3"/>
  <c r="AA63" i="3"/>
  <c r="AB63" i="3"/>
  <c r="Q57" i="3"/>
  <c r="R57" i="3"/>
  <c r="S57" i="3"/>
  <c r="V57" i="3"/>
  <c r="W57" i="3"/>
  <c r="X57" i="3"/>
  <c r="Y57" i="3"/>
  <c r="Z57" i="3"/>
  <c r="AA57" i="3"/>
  <c r="AB57" i="3"/>
  <c r="Q58" i="3"/>
  <c r="R58" i="3"/>
  <c r="J69" i="3"/>
  <c r="J64" i="3"/>
  <c r="J63" i="3"/>
  <c r="J52" i="3"/>
  <c r="J60" i="3"/>
  <c r="J112" i="3"/>
  <c r="J57" i="3"/>
  <c r="J55" i="3"/>
  <c r="Q55" i="3"/>
  <c r="R55" i="3"/>
  <c r="S55" i="3"/>
  <c r="Q56" i="3"/>
  <c r="R56" i="3"/>
  <c r="S56" i="3"/>
  <c r="V56" i="3"/>
  <c r="W56" i="3"/>
  <c r="X56" i="3"/>
  <c r="Y56" i="3"/>
  <c r="Z56" i="3"/>
  <c r="AA56" i="3"/>
  <c r="AB56" i="3"/>
  <c r="S182" i="36"/>
  <c r="O182" i="36"/>
  <c r="J182" i="36"/>
  <c r="T182" i="36" s="1"/>
  <c r="J181" i="36"/>
  <c r="S180" i="36"/>
  <c r="O180" i="36"/>
  <c r="J180" i="36"/>
  <c r="T180" i="36" s="1"/>
  <c r="J179" i="36"/>
  <c r="S178" i="36"/>
  <c r="O178" i="36"/>
  <c r="J178" i="36"/>
  <c r="T178" i="36" s="1"/>
  <c r="J177" i="36"/>
  <c r="S176" i="36"/>
  <c r="O176" i="36"/>
  <c r="J176" i="36"/>
  <c r="T176" i="36" s="1"/>
  <c r="J175" i="36"/>
  <c r="S174" i="36"/>
  <c r="O174" i="36"/>
  <c r="J174" i="36"/>
  <c r="T174" i="36" s="1"/>
  <c r="J173" i="36"/>
  <c r="S172" i="36"/>
  <c r="O172" i="36"/>
  <c r="J172" i="36"/>
  <c r="T172" i="36" s="1"/>
  <c r="J171" i="36"/>
  <c r="S170" i="36"/>
  <c r="O170" i="36"/>
  <c r="J170" i="36"/>
  <c r="T170" i="36" s="1"/>
  <c r="B170" i="36"/>
  <c r="B171" i="36" s="1"/>
  <c r="B172" i="36" s="1"/>
  <c r="B173" i="36" s="1"/>
  <c r="B174" i="36" s="1"/>
  <c r="B175" i="36" s="1"/>
  <c r="B176" i="36" s="1"/>
  <c r="B177" i="36" s="1"/>
  <c r="B178" i="36" s="1"/>
  <c r="B179" i="36" s="1"/>
  <c r="B180" i="36" s="1"/>
  <c r="B181" i="36" s="1"/>
  <c r="B182" i="36" s="1"/>
  <c r="V169" i="36"/>
  <c r="V170" i="36" s="1"/>
  <c r="V171" i="36" s="1"/>
  <c r="V172" i="36" s="1"/>
  <c r="V173" i="36" s="1"/>
  <c r="V174" i="36" s="1"/>
  <c r="V175" i="36" s="1"/>
  <c r="V176" i="36" s="1"/>
  <c r="V177" i="36" s="1"/>
  <c r="V178" i="36" s="1"/>
  <c r="V179" i="36" s="1"/>
  <c r="V180" i="36" s="1"/>
  <c r="V181" i="36" s="1"/>
  <c r="V182" i="36" s="1"/>
  <c r="J169" i="36"/>
  <c r="B169" i="36"/>
  <c r="T168" i="36"/>
  <c r="J168" i="36"/>
  <c r="P168" i="36" s="1"/>
  <c r="W167" i="36"/>
  <c r="Q162" i="36"/>
  <c r="J162" i="36"/>
  <c r="S161" i="36"/>
  <c r="O161" i="36"/>
  <c r="J161" i="36"/>
  <c r="T161" i="36" s="1"/>
  <c r="Q160" i="36"/>
  <c r="J160" i="36"/>
  <c r="S159" i="36"/>
  <c r="O159" i="36"/>
  <c r="J159" i="36"/>
  <c r="T159" i="36" s="1"/>
  <c r="Q158" i="36"/>
  <c r="J158" i="36"/>
  <c r="J157" i="36"/>
  <c r="R157" i="36" s="1"/>
  <c r="P156" i="36"/>
  <c r="J156" i="36"/>
  <c r="T156" i="36" s="1"/>
  <c r="R155" i="36"/>
  <c r="J155" i="36"/>
  <c r="J154" i="36"/>
  <c r="P154" i="36" s="1"/>
  <c r="J153" i="36"/>
  <c r="R153" i="36" s="1"/>
  <c r="P152" i="36"/>
  <c r="J152" i="36"/>
  <c r="T152" i="36" s="1"/>
  <c r="R151" i="36"/>
  <c r="J151" i="36"/>
  <c r="J150" i="36"/>
  <c r="P150" i="36" s="1"/>
  <c r="V149" i="36"/>
  <c r="V150" i="36" s="1"/>
  <c r="V151" i="36" s="1"/>
  <c r="V152" i="36" s="1"/>
  <c r="V153" i="36" s="1"/>
  <c r="V154" i="36" s="1"/>
  <c r="V155" i="36" s="1"/>
  <c r="V156" i="36" s="1"/>
  <c r="V157" i="36" s="1"/>
  <c r="V158" i="36" s="1"/>
  <c r="V159" i="36" s="1"/>
  <c r="V160" i="36" s="1"/>
  <c r="V161" i="36" s="1"/>
  <c r="V162" i="36" s="1"/>
  <c r="R149" i="36"/>
  <c r="J149" i="36"/>
  <c r="B149" i="36"/>
  <c r="B150" i="36" s="1"/>
  <c r="B151" i="36" s="1"/>
  <c r="B152" i="36" s="1"/>
  <c r="B153" i="36" s="1"/>
  <c r="B154" i="36" s="1"/>
  <c r="B155" i="36" s="1"/>
  <c r="B156" i="36" s="1"/>
  <c r="B157" i="36" s="1"/>
  <c r="B158" i="36" s="1"/>
  <c r="B159" i="36" s="1"/>
  <c r="B160" i="36" s="1"/>
  <c r="B161" i="36" s="1"/>
  <c r="B162" i="36" s="1"/>
  <c r="S148" i="36"/>
  <c r="O148" i="36"/>
  <c r="J148" i="36"/>
  <c r="T148" i="36" s="1"/>
  <c r="W147" i="36"/>
  <c r="J142" i="36"/>
  <c r="R142" i="36" s="1"/>
  <c r="P141" i="36"/>
  <c r="J141" i="36"/>
  <c r="T141" i="36" s="1"/>
  <c r="R140" i="36"/>
  <c r="J140" i="36"/>
  <c r="T139" i="36"/>
  <c r="J139" i="36"/>
  <c r="P139" i="36" s="1"/>
  <c r="J138" i="36"/>
  <c r="R138" i="36" s="1"/>
  <c r="P137" i="36"/>
  <c r="J137" i="36"/>
  <c r="T137" i="36" s="1"/>
  <c r="R136" i="36"/>
  <c r="J136" i="36"/>
  <c r="J135" i="36"/>
  <c r="P135" i="36" s="1"/>
  <c r="J134" i="36"/>
  <c r="R134" i="36" s="1"/>
  <c r="P133" i="36"/>
  <c r="J133" i="36"/>
  <c r="T133" i="36" s="1"/>
  <c r="R132" i="36"/>
  <c r="J132" i="36"/>
  <c r="T131" i="36"/>
  <c r="J131" i="36"/>
  <c r="P131" i="36" s="1"/>
  <c r="R130" i="36"/>
  <c r="J130" i="36"/>
  <c r="V129" i="36"/>
  <c r="V130" i="36" s="1"/>
  <c r="V131" i="36" s="1"/>
  <c r="V132" i="36" s="1"/>
  <c r="V133" i="36" s="1"/>
  <c r="V134" i="36" s="1"/>
  <c r="V135" i="36" s="1"/>
  <c r="V136" i="36" s="1"/>
  <c r="V137" i="36" s="1"/>
  <c r="V138" i="36" s="1"/>
  <c r="V139" i="36" s="1"/>
  <c r="V140" i="36" s="1"/>
  <c r="V141" i="36" s="1"/>
  <c r="V142" i="36" s="1"/>
  <c r="P129" i="36"/>
  <c r="J129" i="36"/>
  <c r="T129" i="36" s="1"/>
  <c r="B129" i="36"/>
  <c r="B130" i="36" s="1"/>
  <c r="B131" i="36" s="1"/>
  <c r="B132" i="36" s="1"/>
  <c r="B133" i="36" s="1"/>
  <c r="B134" i="36" s="1"/>
  <c r="B135" i="36" s="1"/>
  <c r="B136" i="36" s="1"/>
  <c r="B137" i="36" s="1"/>
  <c r="B138" i="36" s="1"/>
  <c r="B139" i="36" s="1"/>
  <c r="B140" i="36" s="1"/>
  <c r="B141" i="36" s="1"/>
  <c r="B142" i="36" s="1"/>
  <c r="S128" i="36"/>
  <c r="O128" i="36"/>
  <c r="J128" i="36"/>
  <c r="T128" i="36" s="1"/>
  <c r="W127" i="36"/>
  <c r="P122" i="36"/>
  <c r="J122" i="36"/>
  <c r="T122" i="36" s="1"/>
  <c r="J121" i="36"/>
  <c r="P120" i="36"/>
  <c r="J120" i="36"/>
  <c r="T120" i="36" s="1"/>
  <c r="J119" i="36"/>
  <c r="P118" i="36"/>
  <c r="J118" i="36"/>
  <c r="T118" i="36" s="1"/>
  <c r="J117" i="36"/>
  <c r="J116" i="36"/>
  <c r="P116" i="36" s="1"/>
  <c r="J115" i="36"/>
  <c r="J114" i="36"/>
  <c r="P114" i="36" s="1"/>
  <c r="J113" i="36"/>
  <c r="T112" i="36"/>
  <c r="J112" i="36"/>
  <c r="P112" i="36" s="1"/>
  <c r="J111" i="36"/>
  <c r="J110" i="36"/>
  <c r="P110" i="36" s="1"/>
  <c r="V109" i="36"/>
  <c r="V110" i="36" s="1"/>
  <c r="V111" i="36" s="1"/>
  <c r="V112" i="36" s="1"/>
  <c r="V113" i="36" s="1"/>
  <c r="V114" i="36" s="1"/>
  <c r="V115" i="36" s="1"/>
  <c r="V116" i="36" s="1"/>
  <c r="V117" i="36" s="1"/>
  <c r="V118" i="36" s="1"/>
  <c r="V119" i="36" s="1"/>
  <c r="V120" i="36" s="1"/>
  <c r="V121" i="36" s="1"/>
  <c r="V122" i="36" s="1"/>
  <c r="J109" i="36"/>
  <c r="B109" i="36"/>
  <c r="B110" i="36" s="1"/>
  <c r="B111" i="36" s="1"/>
  <c r="B112" i="36" s="1"/>
  <c r="B113" i="36" s="1"/>
  <c r="B114" i="36" s="1"/>
  <c r="B115" i="36" s="1"/>
  <c r="B116" i="36" s="1"/>
  <c r="B117" i="36" s="1"/>
  <c r="B118" i="36" s="1"/>
  <c r="B119" i="36" s="1"/>
  <c r="B120" i="36" s="1"/>
  <c r="B121" i="36" s="1"/>
  <c r="B122" i="36" s="1"/>
  <c r="J108" i="36"/>
  <c r="Q108" i="36" s="1"/>
  <c r="W107" i="36"/>
  <c r="J102" i="36"/>
  <c r="P101" i="36"/>
  <c r="J101" i="36"/>
  <c r="T101" i="36" s="1"/>
  <c r="J100" i="36"/>
  <c r="P99" i="36"/>
  <c r="J99" i="36"/>
  <c r="T99" i="36" s="1"/>
  <c r="J98" i="36"/>
  <c r="P97" i="36"/>
  <c r="J97" i="36"/>
  <c r="T97" i="36" s="1"/>
  <c r="J96" i="36"/>
  <c r="P95" i="36"/>
  <c r="J95" i="36"/>
  <c r="T95" i="36" s="1"/>
  <c r="J94" i="36"/>
  <c r="P93" i="36"/>
  <c r="J93" i="36"/>
  <c r="T93" i="36" s="1"/>
  <c r="J92" i="36"/>
  <c r="P91" i="36"/>
  <c r="J91" i="36"/>
  <c r="T91" i="36" s="1"/>
  <c r="J90" i="36"/>
  <c r="V89" i="36"/>
  <c r="V90" i="36" s="1"/>
  <c r="V91" i="36" s="1"/>
  <c r="V92" i="36" s="1"/>
  <c r="V93" i="36" s="1"/>
  <c r="V94" i="36" s="1"/>
  <c r="V95" i="36" s="1"/>
  <c r="V96" i="36" s="1"/>
  <c r="V97" i="36" s="1"/>
  <c r="V98" i="36" s="1"/>
  <c r="V99" i="36" s="1"/>
  <c r="V100" i="36" s="1"/>
  <c r="V101" i="36" s="1"/>
  <c r="V102" i="36" s="1"/>
  <c r="P89" i="36"/>
  <c r="J89" i="36"/>
  <c r="T89" i="36" s="1"/>
  <c r="B89" i="36"/>
  <c r="B90" i="36" s="1"/>
  <c r="B91" i="36" s="1"/>
  <c r="B92" i="36" s="1"/>
  <c r="B93" i="36" s="1"/>
  <c r="B94" i="36" s="1"/>
  <c r="B95" i="36" s="1"/>
  <c r="B96" i="36" s="1"/>
  <c r="B97" i="36" s="1"/>
  <c r="B98" i="36" s="1"/>
  <c r="B99" i="36" s="1"/>
  <c r="B100" i="36" s="1"/>
  <c r="B101" i="36" s="1"/>
  <c r="B102" i="36" s="1"/>
  <c r="S88" i="36"/>
  <c r="O88" i="36"/>
  <c r="J88" i="36"/>
  <c r="W87" i="36"/>
  <c r="P82" i="36"/>
  <c r="J82" i="36"/>
  <c r="T82" i="36" s="1"/>
  <c r="J81" i="36"/>
  <c r="P80" i="36"/>
  <c r="J80" i="36"/>
  <c r="T80" i="36" s="1"/>
  <c r="J79" i="36"/>
  <c r="P78" i="36"/>
  <c r="J78" i="36"/>
  <c r="T78" i="36" s="1"/>
  <c r="J77" i="36"/>
  <c r="P76" i="36"/>
  <c r="J76" i="36"/>
  <c r="T76" i="36" s="1"/>
  <c r="J75" i="36"/>
  <c r="P74" i="36"/>
  <c r="J74" i="36"/>
  <c r="T74" i="36" s="1"/>
  <c r="J73" i="36"/>
  <c r="P72" i="36"/>
  <c r="J72" i="36"/>
  <c r="T72" i="36" s="1"/>
  <c r="J71" i="36"/>
  <c r="P70" i="36"/>
  <c r="J70" i="36"/>
  <c r="T70" i="36" s="1"/>
  <c r="V69" i="36"/>
  <c r="V70" i="36" s="1"/>
  <c r="V71" i="36" s="1"/>
  <c r="V72" i="36" s="1"/>
  <c r="V73" i="36" s="1"/>
  <c r="V74" i="36" s="1"/>
  <c r="V75" i="36" s="1"/>
  <c r="V76" i="36" s="1"/>
  <c r="V77" i="36" s="1"/>
  <c r="V78" i="36" s="1"/>
  <c r="V79" i="36" s="1"/>
  <c r="V80" i="36" s="1"/>
  <c r="V81" i="36" s="1"/>
  <c r="V82" i="36" s="1"/>
  <c r="J69" i="36"/>
  <c r="B69" i="36"/>
  <c r="B70" i="36" s="1"/>
  <c r="B71" i="36" s="1"/>
  <c r="B72" i="36" s="1"/>
  <c r="B73" i="36" s="1"/>
  <c r="B74" i="36" s="1"/>
  <c r="B75" i="36" s="1"/>
  <c r="B76" i="36" s="1"/>
  <c r="B77" i="36" s="1"/>
  <c r="B78" i="36" s="1"/>
  <c r="B79" i="36" s="1"/>
  <c r="B80" i="36" s="1"/>
  <c r="B81" i="36" s="1"/>
  <c r="B82" i="36" s="1"/>
  <c r="S68" i="36"/>
  <c r="O68" i="36"/>
  <c r="J68" i="36"/>
  <c r="T68" i="36" s="1"/>
  <c r="W67" i="36"/>
  <c r="J62" i="36"/>
  <c r="J61" i="36"/>
  <c r="T61" i="36" s="1"/>
  <c r="J60" i="36"/>
  <c r="J59" i="36"/>
  <c r="T59" i="36" s="1"/>
  <c r="J58" i="36"/>
  <c r="J57" i="36"/>
  <c r="T57" i="36" s="1"/>
  <c r="J56" i="36"/>
  <c r="J55" i="36"/>
  <c r="T55" i="36" s="1"/>
  <c r="J54" i="36"/>
  <c r="J53" i="36"/>
  <c r="T53" i="36" s="1"/>
  <c r="J52" i="36"/>
  <c r="J51" i="36"/>
  <c r="T51" i="36" s="1"/>
  <c r="J50" i="36"/>
  <c r="V49" i="36"/>
  <c r="V50" i="36" s="1"/>
  <c r="V51" i="36" s="1"/>
  <c r="V52" i="36" s="1"/>
  <c r="V53" i="36" s="1"/>
  <c r="V54" i="36" s="1"/>
  <c r="V55" i="36" s="1"/>
  <c r="V56" i="36" s="1"/>
  <c r="V57" i="36" s="1"/>
  <c r="V58" i="36" s="1"/>
  <c r="V59" i="36" s="1"/>
  <c r="V60" i="36" s="1"/>
  <c r="V61" i="36" s="1"/>
  <c r="V62" i="36" s="1"/>
  <c r="J49" i="36"/>
  <c r="T49" i="36" s="1"/>
  <c r="B49" i="36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2" i="36" s="1"/>
  <c r="J48" i="36"/>
  <c r="T48" i="36" s="1"/>
  <c r="W47" i="36"/>
  <c r="J42" i="36"/>
  <c r="T42" i="36" s="1"/>
  <c r="S41" i="36"/>
  <c r="O41" i="36"/>
  <c r="J41" i="36"/>
  <c r="T41" i="36" s="1"/>
  <c r="J40" i="36"/>
  <c r="T40" i="36" s="1"/>
  <c r="S39" i="36"/>
  <c r="O39" i="36"/>
  <c r="J39" i="36"/>
  <c r="T39" i="36" s="1"/>
  <c r="J38" i="36"/>
  <c r="T38" i="36" s="1"/>
  <c r="S37" i="36"/>
  <c r="O37" i="36"/>
  <c r="J37" i="36"/>
  <c r="T37" i="36" s="1"/>
  <c r="J36" i="36"/>
  <c r="T36" i="36" s="1"/>
  <c r="S35" i="36"/>
  <c r="O35" i="36"/>
  <c r="J35" i="36"/>
  <c r="T35" i="36" s="1"/>
  <c r="J34" i="36"/>
  <c r="T34" i="36" s="1"/>
  <c r="S33" i="36"/>
  <c r="O33" i="36"/>
  <c r="J33" i="36"/>
  <c r="T33" i="36" s="1"/>
  <c r="U32" i="36"/>
  <c r="S32" i="36"/>
  <c r="Q32" i="36"/>
  <c r="O32" i="36"/>
  <c r="J32" i="36"/>
  <c r="T32" i="36" s="1"/>
  <c r="U31" i="36"/>
  <c r="S31" i="36"/>
  <c r="Q31" i="36"/>
  <c r="O31" i="36"/>
  <c r="J31" i="36"/>
  <c r="T31" i="36" s="1"/>
  <c r="U30" i="36"/>
  <c r="S30" i="36"/>
  <c r="Q30" i="36"/>
  <c r="O30" i="36"/>
  <c r="J30" i="36"/>
  <c r="T30" i="36" s="1"/>
  <c r="V29" i="36"/>
  <c r="V30" i="36" s="1"/>
  <c r="V31" i="36" s="1"/>
  <c r="V32" i="36" s="1"/>
  <c r="V33" i="36" s="1"/>
  <c r="V34" i="36" s="1"/>
  <c r="V35" i="36" s="1"/>
  <c r="V36" i="36" s="1"/>
  <c r="V37" i="36" s="1"/>
  <c r="V38" i="36" s="1"/>
  <c r="V39" i="36" s="1"/>
  <c r="V40" i="36" s="1"/>
  <c r="V41" i="36" s="1"/>
  <c r="V42" i="36" s="1"/>
  <c r="U29" i="36"/>
  <c r="S29" i="36"/>
  <c r="Q29" i="36"/>
  <c r="O29" i="36"/>
  <c r="J29" i="36"/>
  <c r="T29" i="36" s="1"/>
  <c r="B29" i="36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B41" i="36" s="1"/>
  <c r="B42" i="36" s="1"/>
  <c r="J28" i="36"/>
  <c r="W27" i="36"/>
  <c r="U22" i="36"/>
  <c r="S22" i="36"/>
  <c r="Q22" i="36"/>
  <c r="O22" i="36"/>
  <c r="J22" i="36"/>
  <c r="T22" i="36" s="1"/>
  <c r="U21" i="36"/>
  <c r="S21" i="36"/>
  <c r="Q21" i="36"/>
  <c r="O21" i="36"/>
  <c r="J21" i="36"/>
  <c r="T21" i="36" s="1"/>
  <c r="U20" i="36"/>
  <c r="S20" i="36"/>
  <c r="Q20" i="36"/>
  <c r="O20" i="36"/>
  <c r="J20" i="36"/>
  <c r="T20" i="36" s="1"/>
  <c r="U19" i="36"/>
  <c r="S19" i="36"/>
  <c r="Q19" i="36"/>
  <c r="O19" i="36"/>
  <c r="J19" i="36"/>
  <c r="T19" i="36" s="1"/>
  <c r="U18" i="36"/>
  <c r="S18" i="36"/>
  <c r="Q18" i="36"/>
  <c r="O18" i="36"/>
  <c r="J18" i="36"/>
  <c r="T18" i="36" s="1"/>
  <c r="U17" i="36"/>
  <c r="S17" i="36"/>
  <c r="Q17" i="36"/>
  <c r="O17" i="36"/>
  <c r="J17" i="36"/>
  <c r="T17" i="36" s="1"/>
  <c r="U16" i="36"/>
  <c r="S16" i="36"/>
  <c r="Q16" i="36"/>
  <c r="O16" i="36"/>
  <c r="J16" i="36"/>
  <c r="T16" i="36" s="1"/>
  <c r="AB15" i="36"/>
  <c r="U15" i="36"/>
  <c r="S15" i="36"/>
  <c r="Q15" i="36"/>
  <c r="O15" i="36"/>
  <c r="J15" i="36"/>
  <c r="T15" i="36" s="1"/>
  <c r="AB14" i="36"/>
  <c r="U14" i="36"/>
  <c r="S14" i="36"/>
  <c r="Q14" i="36"/>
  <c r="O14" i="36"/>
  <c r="J14" i="36"/>
  <c r="T14" i="36" s="1"/>
  <c r="AB13" i="36"/>
  <c r="U13" i="36"/>
  <c r="S13" i="36"/>
  <c r="Q13" i="36"/>
  <c r="O13" i="36"/>
  <c r="J13" i="36"/>
  <c r="T13" i="36" s="1"/>
  <c r="AB12" i="36"/>
  <c r="U12" i="36"/>
  <c r="S12" i="36"/>
  <c r="Q12" i="36"/>
  <c r="O12" i="36"/>
  <c r="J12" i="36"/>
  <c r="T12" i="36" s="1"/>
  <c r="AB11" i="36"/>
  <c r="U11" i="36"/>
  <c r="S11" i="36"/>
  <c r="Q11" i="36"/>
  <c r="O11" i="36"/>
  <c r="J11" i="36"/>
  <c r="T11" i="36" s="1"/>
  <c r="AB10" i="36"/>
  <c r="S10" i="36"/>
  <c r="O10" i="36"/>
  <c r="J10" i="36"/>
  <c r="T10" i="36" s="1"/>
  <c r="AB9" i="36"/>
  <c r="V9" i="36"/>
  <c r="V10" i="36" s="1"/>
  <c r="V11" i="36" s="1"/>
  <c r="V12" i="36" s="1"/>
  <c r="V13" i="36" s="1"/>
  <c r="V14" i="36" s="1"/>
  <c r="V15" i="36" s="1"/>
  <c r="V16" i="36" s="1"/>
  <c r="V17" i="36" s="1"/>
  <c r="V18" i="36" s="1"/>
  <c r="V19" i="36" s="1"/>
  <c r="V20" i="36" s="1"/>
  <c r="V21" i="36" s="1"/>
  <c r="V22" i="36" s="1"/>
  <c r="J9" i="36"/>
  <c r="T9" i="36" s="1"/>
  <c r="B9" i="36"/>
  <c r="B10" i="36" s="1"/>
  <c r="B11" i="36" s="1"/>
  <c r="B12" i="36" s="1"/>
  <c r="B13" i="36" s="1"/>
  <c r="B14" i="36" s="1"/>
  <c r="B15" i="36" s="1"/>
  <c r="B16" i="36" s="1"/>
  <c r="B17" i="36" s="1"/>
  <c r="B18" i="36" s="1"/>
  <c r="B19" i="36" s="1"/>
  <c r="B20" i="36" s="1"/>
  <c r="B21" i="36" s="1"/>
  <c r="B22" i="36" s="1"/>
  <c r="AB8" i="36"/>
  <c r="P8" i="36"/>
  <c r="J8" i="36"/>
  <c r="T8" i="36" s="1"/>
  <c r="AB7" i="36"/>
  <c r="W7" i="36"/>
  <c r="I3" i="36"/>
  <c r="S182" i="35"/>
  <c r="O182" i="35"/>
  <c r="J182" i="35"/>
  <c r="T182" i="35" s="1"/>
  <c r="J181" i="35"/>
  <c r="T181" i="35" s="1"/>
  <c r="S180" i="35"/>
  <c r="O180" i="35"/>
  <c r="J180" i="35"/>
  <c r="T180" i="35" s="1"/>
  <c r="J179" i="35"/>
  <c r="T179" i="35" s="1"/>
  <c r="S178" i="35"/>
  <c r="O178" i="35"/>
  <c r="J178" i="35"/>
  <c r="T178" i="35" s="1"/>
  <c r="J177" i="35"/>
  <c r="T177" i="35" s="1"/>
  <c r="S176" i="35"/>
  <c r="O176" i="35"/>
  <c r="J176" i="35"/>
  <c r="T176" i="35" s="1"/>
  <c r="J175" i="35"/>
  <c r="T175" i="35" s="1"/>
  <c r="S174" i="35"/>
  <c r="O174" i="35"/>
  <c r="J174" i="35"/>
  <c r="T174" i="35" s="1"/>
  <c r="J173" i="35"/>
  <c r="T173" i="35" s="1"/>
  <c r="S172" i="35"/>
  <c r="O172" i="35"/>
  <c r="J172" i="35"/>
  <c r="T172" i="35" s="1"/>
  <c r="J171" i="35"/>
  <c r="T171" i="35" s="1"/>
  <c r="S170" i="35"/>
  <c r="O170" i="35"/>
  <c r="J170" i="35"/>
  <c r="T170" i="35" s="1"/>
  <c r="B170" i="35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V169" i="35"/>
  <c r="V170" i="35" s="1"/>
  <c r="V171" i="35" s="1"/>
  <c r="V172" i="35" s="1"/>
  <c r="V173" i="35" s="1"/>
  <c r="V174" i="35" s="1"/>
  <c r="V175" i="35" s="1"/>
  <c r="V176" i="35" s="1"/>
  <c r="V177" i="35" s="1"/>
  <c r="V178" i="35" s="1"/>
  <c r="V179" i="35" s="1"/>
  <c r="V180" i="35" s="1"/>
  <c r="V181" i="35" s="1"/>
  <c r="V182" i="35" s="1"/>
  <c r="J169" i="35"/>
  <c r="T169" i="35" s="1"/>
  <c r="B169" i="35"/>
  <c r="J168" i="35"/>
  <c r="P168" i="35" s="1"/>
  <c r="W167" i="35"/>
  <c r="J162" i="35"/>
  <c r="T162" i="35" s="1"/>
  <c r="S161" i="35"/>
  <c r="O161" i="35"/>
  <c r="J161" i="35"/>
  <c r="T161" i="35" s="1"/>
  <c r="J160" i="35"/>
  <c r="T160" i="35" s="1"/>
  <c r="S159" i="35"/>
  <c r="O159" i="35"/>
  <c r="J159" i="35"/>
  <c r="T159" i="35" s="1"/>
  <c r="J158" i="35"/>
  <c r="T158" i="35" s="1"/>
  <c r="J157" i="35"/>
  <c r="R157" i="35" s="1"/>
  <c r="P156" i="35"/>
  <c r="J156" i="35"/>
  <c r="T156" i="35" s="1"/>
  <c r="R155" i="35"/>
  <c r="J155" i="35"/>
  <c r="J154" i="35"/>
  <c r="P154" i="35" s="1"/>
  <c r="J153" i="35"/>
  <c r="R153" i="35" s="1"/>
  <c r="P152" i="35"/>
  <c r="J152" i="35"/>
  <c r="T152" i="35" s="1"/>
  <c r="R151" i="35"/>
  <c r="J151" i="35"/>
  <c r="J150" i="35"/>
  <c r="P150" i="35" s="1"/>
  <c r="V149" i="35"/>
  <c r="V150" i="35" s="1"/>
  <c r="V151" i="35" s="1"/>
  <c r="V152" i="35" s="1"/>
  <c r="V153" i="35" s="1"/>
  <c r="V154" i="35" s="1"/>
  <c r="V155" i="35" s="1"/>
  <c r="V156" i="35" s="1"/>
  <c r="V157" i="35" s="1"/>
  <c r="V158" i="35" s="1"/>
  <c r="V159" i="35" s="1"/>
  <c r="V160" i="35" s="1"/>
  <c r="V161" i="35" s="1"/>
  <c r="V162" i="35" s="1"/>
  <c r="R149" i="35"/>
  <c r="J149" i="35"/>
  <c r="B149" i="35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S148" i="35"/>
  <c r="O148" i="35"/>
  <c r="J148" i="35"/>
  <c r="T148" i="35" s="1"/>
  <c r="W147" i="35"/>
  <c r="J142" i="35"/>
  <c r="R142" i="35" s="1"/>
  <c r="P141" i="35"/>
  <c r="J141" i="35"/>
  <c r="T141" i="35" s="1"/>
  <c r="R140" i="35"/>
  <c r="J140" i="35"/>
  <c r="J139" i="35"/>
  <c r="P139" i="35" s="1"/>
  <c r="J138" i="35"/>
  <c r="R138" i="35" s="1"/>
  <c r="P137" i="35"/>
  <c r="J137" i="35"/>
  <c r="T137" i="35" s="1"/>
  <c r="R136" i="35"/>
  <c r="J136" i="35"/>
  <c r="J135" i="35"/>
  <c r="P135" i="35" s="1"/>
  <c r="J134" i="35"/>
  <c r="R134" i="35" s="1"/>
  <c r="P133" i="35"/>
  <c r="J133" i="35"/>
  <c r="T133" i="35" s="1"/>
  <c r="R132" i="35"/>
  <c r="J132" i="35"/>
  <c r="J131" i="35"/>
  <c r="P131" i="35" s="1"/>
  <c r="R130" i="35"/>
  <c r="J130" i="35"/>
  <c r="V129" i="35"/>
  <c r="V130" i="35" s="1"/>
  <c r="V131" i="35" s="1"/>
  <c r="V132" i="35" s="1"/>
  <c r="V133" i="35" s="1"/>
  <c r="V134" i="35" s="1"/>
  <c r="V135" i="35" s="1"/>
  <c r="V136" i="35" s="1"/>
  <c r="V137" i="35" s="1"/>
  <c r="V138" i="35" s="1"/>
  <c r="V139" i="35" s="1"/>
  <c r="V140" i="35" s="1"/>
  <c r="V141" i="35" s="1"/>
  <c r="V142" i="35" s="1"/>
  <c r="P129" i="35"/>
  <c r="J129" i="35"/>
  <c r="T129" i="35" s="1"/>
  <c r="B129" i="35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S128" i="35"/>
  <c r="O128" i="35"/>
  <c r="J128" i="35"/>
  <c r="T128" i="35" s="1"/>
  <c r="W127" i="35"/>
  <c r="P122" i="35"/>
  <c r="J122" i="35"/>
  <c r="T122" i="35" s="1"/>
  <c r="J121" i="35"/>
  <c r="P120" i="35"/>
  <c r="J120" i="35"/>
  <c r="T120" i="35" s="1"/>
  <c r="J119" i="35"/>
  <c r="P118" i="35"/>
  <c r="J118" i="35"/>
  <c r="T118" i="35" s="1"/>
  <c r="J117" i="35"/>
  <c r="J116" i="35"/>
  <c r="P116" i="35" s="1"/>
  <c r="J115" i="35"/>
  <c r="J114" i="35"/>
  <c r="P114" i="35" s="1"/>
  <c r="J113" i="35"/>
  <c r="J112" i="35"/>
  <c r="P112" i="35" s="1"/>
  <c r="J111" i="35"/>
  <c r="J110" i="35"/>
  <c r="P110" i="35" s="1"/>
  <c r="V109" i="35"/>
  <c r="V110" i="35" s="1"/>
  <c r="V111" i="35" s="1"/>
  <c r="V112" i="35" s="1"/>
  <c r="V113" i="35" s="1"/>
  <c r="V114" i="35" s="1"/>
  <c r="V115" i="35" s="1"/>
  <c r="V116" i="35" s="1"/>
  <c r="V117" i="35" s="1"/>
  <c r="V118" i="35" s="1"/>
  <c r="V119" i="35" s="1"/>
  <c r="V120" i="35" s="1"/>
  <c r="V121" i="35" s="1"/>
  <c r="V122" i="35" s="1"/>
  <c r="J109" i="35"/>
  <c r="B109" i="35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J108" i="35"/>
  <c r="T108" i="35" s="1"/>
  <c r="W107" i="35"/>
  <c r="J102" i="35"/>
  <c r="P101" i="35"/>
  <c r="J101" i="35"/>
  <c r="T101" i="35" s="1"/>
  <c r="J100" i="35"/>
  <c r="P99" i="35"/>
  <c r="J99" i="35"/>
  <c r="T99" i="35" s="1"/>
  <c r="J98" i="35"/>
  <c r="T97" i="35"/>
  <c r="P97" i="35"/>
  <c r="J97" i="35"/>
  <c r="J96" i="35"/>
  <c r="J95" i="35"/>
  <c r="P95" i="35" s="1"/>
  <c r="J94" i="35"/>
  <c r="J93" i="35"/>
  <c r="P93" i="35" s="1"/>
  <c r="J92" i="35"/>
  <c r="J91" i="35"/>
  <c r="P91" i="35" s="1"/>
  <c r="V90" i="35"/>
  <c r="V91" i="35" s="1"/>
  <c r="V92" i="35" s="1"/>
  <c r="V93" i="35" s="1"/>
  <c r="V94" i="35" s="1"/>
  <c r="V95" i="35" s="1"/>
  <c r="V96" i="35" s="1"/>
  <c r="V97" i="35" s="1"/>
  <c r="V98" i="35" s="1"/>
  <c r="V99" i="35" s="1"/>
  <c r="V100" i="35" s="1"/>
  <c r="V101" i="35" s="1"/>
  <c r="V102" i="35" s="1"/>
  <c r="J90" i="35"/>
  <c r="R90" i="35" s="1"/>
  <c r="V89" i="35"/>
  <c r="J89" i="35"/>
  <c r="P89" i="35" s="1"/>
  <c r="B89" i="35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J88" i="35"/>
  <c r="T88" i="35" s="1"/>
  <c r="W87" i="35"/>
  <c r="J82" i="35"/>
  <c r="P82" i="35" s="1"/>
  <c r="J81" i="35"/>
  <c r="R81" i="35" s="1"/>
  <c r="T80" i="35"/>
  <c r="J80" i="35"/>
  <c r="P80" i="35" s="1"/>
  <c r="J79" i="35"/>
  <c r="J78" i="35"/>
  <c r="P78" i="35" s="1"/>
  <c r="J77" i="35"/>
  <c r="J76" i="35"/>
  <c r="P76" i="35" s="1"/>
  <c r="J75" i="35"/>
  <c r="J74" i="35"/>
  <c r="P74" i="35" s="1"/>
  <c r="J73" i="35"/>
  <c r="J72" i="35"/>
  <c r="P72" i="35" s="1"/>
  <c r="J71" i="35"/>
  <c r="T70" i="35"/>
  <c r="P70" i="35"/>
  <c r="J70" i="35"/>
  <c r="V69" i="35"/>
  <c r="V70" i="35" s="1"/>
  <c r="V71" i="35" s="1"/>
  <c r="V72" i="35" s="1"/>
  <c r="V73" i="35" s="1"/>
  <c r="V74" i="35" s="1"/>
  <c r="V75" i="35" s="1"/>
  <c r="V76" i="35" s="1"/>
  <c r="V77" i="35" s="1"/>
  <c r="V78" i="35" s="1"/>
  <c r="V79" i="35" s="1"/>
  <c r="V80" i="35" s="1"/>
  <c r="V81" i="35" s="1"/>
  <c r="V82" i="35" s="1"/>
  <c r="J69" i="35"/>
  <c r="B69" i="35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J68" i="35"/>
  <c r="T68" i="35" s="1"/>
  <c r="W67" i="35"/>
  <c r="J62" i="35"/>
  <c r="R62" i="35" s="1"/>
  <c r="P61" i="35"/>
  <c r="J61" i="35"/>
  <c r="T61" i="35" s="1"/>
  <c r="J60" i="35"/>
  <c r="P59" i="35"/>
  <c r="J59" i="35"/>
  <c r="T59" i="35" s="1"/>
  <c r="J58" i="35"/>
  <c r="T57" i="35"/>
  <c r="P57" i="35"/>
  <c r="J57" i="35"/>
  <c r="J56" i="35"/>
  <c r="P55" i="35"/>
  <c r="J55" i="35"/>
  <c r="T55" i="35" s="1"/>
  <c r="J54" i="35"/>
  <c r="P53" i="35"/>
  <c r="J53" i="35"/>
  <c r="T53" i="35" s="1"/>
  <c r="J52" i="35"/>
  <c r="P51" i="35"/>
  <c r="J51" i="35"/>
  <c r="T51" i="35" s="1"/>
  <c r="V50" i="35"/>
  <c r="V51" i="35" s="1"/>
  <c r="V52" i="35" s="1"/>
  <c r="V53" i="35" s="1"/>
  <c r="V54" i="35" s="1"/>
  <c r="V55" i="35" s="1"/>
  <c r="V56" i="35" s="1"/>
  <c r="V57" i="35" s="1"/>
  <c r="V58" i="35" s="1"/>
  <c r="V59" i="35" s="1"/>
  <c r="V60" i="35" s="1"/>
  <c r="V61" i="35" s="1"/>
  <c r="V62" i="35" s="1"/>
  <c r="J50" i="35"/>
  <c r="V49" i="35"/>
  <c r="P49" i="35"/>
  <c r="J49" i="35"/>
  <c r="T49" i="35" s="1"/>
  <c r="B49" i="35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J48" i="35"/>
  <c r="U48" i="35" s="1"/>
  <c r="W47" i="35"/>
  <c r="S42" i="35"/>
  <c r="O42" i="35"/>
  <c r="J42" i="35"/>
  <c r="T42" i="35" s="1"/>
  <c r="J41" i="35"/>
  <c r="T41" i="35" s="1"/>
  <c r="S40" i="35"/>
  <c r="O40" i="35"/>
  <c r="J40" i="35"/>
  <c r="T40" i="35" s="1"/>
  <c r="J39" i="35"/>
  <c r="T39" i="35" s="1"/>
  <c r="S38" i="35"/>
  <c r="O38" i="35"/>
  <c r="J38" i="35"/>
  <c r="T38" i="35" s="1"/>
  <c r="J37" i="35"/>
  <c r="T37" i="35" s="1"/>
  <c r="S36" i="35"/>
  <c r="O36" i="35"/>
  <c r="J36" i="35"/>
  <c r="T36" i="35" s="1"/>
  <c r="J35" i="35"/>
  <c r="T35" i="35" s="1"/>
  <c r="S34" i="35"/>
  <c r="O34" i="35"/>
  <c r="J34" i="35"/>
  <c r="T34" i="35" s="1"/>
  <c r="J33" i="35"/>
  <c r="T33" i="35" s="1"/>
  <c r="O32" i="35"/>
  <c r="J32" i="35"/>
  <c r="T32" i="35" s="1"/>
  <c r="J31" i="35"/>
  <c r="T31" i="35" s="1"/>
  <c r="S30" i="35"/>
  <c r="O30" i="35"/>
  <c r="J30" i="35"/>
  <c r="T30" i="35" s="1"/>
  <c r="V29" i="35"/>
  <c r="V30" i="35" s="1"/>
  <c r="V31" i="35" s="1"/>
  <c r="V32" i="35" s="1"/>
  <c r="V33" i="35" s="1"/>
  <c r="V34" i="35" s="1"/>
  <c r="V35" i="35" s="1"/>
  <c r="V36" i="35" s="1"/>
  <c r="V37" i="35" s="1"/>
  <c r="V38" i="35" s="1"/>
  <c r="V39" i="35" s="1"/>
  <c r="V40" i="35" s="1"/>
  <c r="V41" i="35" s="1"/>
  <c r="V42" i="35" s="1"/>
  <c r="S29" i="35"/>
  <c r="O29" i="35"/>
  <c r="J29" i="35"/>
  <c r="T29" i="35" s="1"/>
  <c r="B29" i="35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J28" i="35"/>
  <c r="U28" i="35" s="1"/>
  <c r="W27" i="35"/>
  <c r="U22" i="35"/>
  <c r="S22" i="35"/>
  <c r="Q22" i="35"/>
  <c r="O22" i="35"/>
  <c r="J22" i="35"/>
  <c r="T22" i="35" s="1"/>
  <c r="U21" i="35"/>
  <c r="S21" i="35"/>
  <c r="Q21" i="35"/>
  <c r="O21" i="35"/>
  <c r="J21" i="35"/>
  <c r="T21" i="35" s="1"/>
  <c r="U20" i="35"/>
  <c r="S20" i="35"/>
  <c r="Q20" i="35"/>
  <c r="O20" i="35"/>
  <c r="J20" i="35"/>
  <c r="T20" i="35" s="1"/>
  <c r="J19" i="35"/>
  <c r="T19" i="35" s="1"/>
  <c r="S18" i="35"/>
  <c r="O18" i="35"/>
  <c r="J18" i="35"/>
  <c r="T18" i="35" s="1"/>
  <c r="J17" i="35"/>
  <c r="T17" i="35" s="1"/>
  <c r="S16" i="35"/>
  <c r="O16" i="35"/>
  <c r="J16" i="35"/>
  <c r="T16" i="35" s="1"/>
  <c r="AB15" i="35"/>
  <c r="J15" i="35"/>
  <c r="T15" i="35" s="1"/>
  <c r="AB14" i="35"/>
  <c r="J14" i="35"/>
  <c r="T14" i="35" s="1"/>
  <c r="AB13" i="35"/>
  <c r="J13" i="35"/>
  <c r="T13" i="35" s="1"/>
  <c r="AB12" i="35"/>
  <c r="J12" i="35"/>
  <c r="T12" i="35" s="1"/>
  <c r="AB11" i="35"/>
  <c r="S68" i="3" s="1"/>
  <c r="J11" i="35"/>
  <c r="T11" i="35" s="1"/>
  <c r="AB10" i="35"/>
  <c r="S67" i="3" s="1"/>
  <c r="J10" i="35"/>
  <c r="T10" i="35" s="1"/>
  <c r="AB9" i="35"/>
  <c r="S66" i="3" s="1"/>
  <c r="V9" i="35"/>
  <c r="V10" i="35" s="1"/>
  <c r="V11" i="35" s="1"/>
  <c r="V12" i="35" s="1"/>
  <c r="V13" i="35" s="1"/>
  <c r="V14" i="35" s="1"/>
  <c r="V15" i="35" s="1"/>
  <c r="V16" i="35" s="1"/>
  <c r="V17" i="35" s="1"/>
  <c r="V18" i="35" s="1"/>
  <c r="V19" i="35" s="1"/>
  <c r="V20" i="35" s="1"/>
  <c r="V21" i="35" s="1"/>
  <c r="V22" i="35" s="1"/>
  <c r="S9" i="35"/>
  <c r="O9" i="35"/>
  <c r="J9" i="35"/>
  <c r="T9" i="35" s="1"/>
  <c r="B9" i="35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AB8" i="35"/>
  <c r="S65" i="3" s="1"/>
  <c r="J8" i="35"/>
  <c r="T8" i="35" s="1"/>
  <c r="T7" i="35" s="1"/>
  <c r="AJ7" i="35" s="1"/>
  <c r="AB7" i="35"/>
  <c r="W7" i="35"/>
  <c r="I3" i="35"/>
  <c r="Q182" i="34"/>
  <c r="J182" i="34"/>
  <c r="S181" i="34"/>
  <c r="O181" i="34"/>
  <c r="J181" i="34"/>
  <c r="T181" i="34" s="1"/>
  <c r="Q180" i="34"/>
  <c r="J180" i="34"/>
  <c r="S179" i="34"/>
  <c r="O179" i="34"/>
  <c r="J179" i="34"/>
  <c r="T179" i="34" s="1"/>
  <c r="Q178" i="34"/>
  <c r="J178" i="34"/>
  <c r="S177" i="34"/>
  <c r="O177" i="34"/>
  <c r="J177" i="34"/>
  <c r="T177" i="34" s="1"/>
  <c r="Q176" i="34"/>
  <c r="J176" i="34"/>
  <c r="S175" i="34"/>
  <c r="O175" i="34"/>
  <c r="J175" i="34"/>
  <c r="T175" i="34" s="1"/>
  <c r="Q174" i="34"/>
  <c r="J174" i="34"/>
  <c r="S173" i="34"/>
  <c r="O173" i="34"/>
  <c r="J173" i="34"/>
  <c r="T173" i="34" s="1"/>
  <c r="Q172" i="34"/>
  <c r="J172" i="34"/>
  <c r="S171" i="34"/>
  <c r="O171" i="34"/>
  <c r="J171" i="34"/>
  <c r="T171" i="34" s="1"/>
  <c r="Q170" i="34"/>
  <c r="J170" i="34"/>
  <c r="V169" i="34"/>
  <c r="V170" i="34" s="1"/>
  <c r="V171" i="34" s="1"/>
  <c r="V172" i="34" s="1"/>
  <c r="V173" i="34" s="1"/>
  <c r="V174" i="34" s="1"/>
  <c r="V175" i="34" s="1"/>
  <c r="V176" i="34" s="1"/>
  <c r="V177" i="34" s="1"/>
  <c r="V178" i="34" s="1"/>
  <c r="V179" i="34" s="1"/>
  <c r="V180" i="34" s="1"/>
  <c r="V181" i="34" s="1"/>
  <c r="V182" i="34" s="1"/>
  <c r="S169" i="34"/>
  <c r="O169" i="34"/>
  <c r="J169" i="34"/>
  <c r="T169" i="34" s="1"/>
  <c r="B169" i="34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P168" i="34"/>
  <c r="J168" i="34"/>
  <c r="T168" i="34" s="1"/>
  <c r="W167" i="34"/>
  <c r="S162" i="34"/>
  <c r="O162" i="34"/>
  <c r="J162" i="34"/>
  <c r="T162" i="34" s="1"/>
  <c r="Q161" i="34"/>
  <c r="J161" i="34"/>
  <c r="S160" i="34"/>
  <c r="O160" i="34"/>
  <c r="J160" i="34"/>
  <c r="T160" i="34" s="1"/>
  <c r="Q159" i="34"/>
  <c r="J159" i="34"/>
  <c r="S158" i="34"/>
  <c r="O158" i="34"/>
  <c r="J158" i="34"/>
  <c r="T158" i="34" s="1"/>
  <c r="R157" i="34"/>
  <c r="J157" i="34"/>
  <c r="J156" i="34"/>
  <c r="P156" i="34" s="1"/>
  <c r="J155" i="34"/>
  <c r="R155" i="34" s="1"/>
  <c r="P154" i="34"/>
  <c r="J154" i="34"/>
  <c r="T154" i="34" s="1"/>
  <c r="R153" i="34"/>
  <c r="J153" i="34"/>
  <c r="T152" i="34"/>
  <c r="J152" i="34"/>
  <c r="P152" i="34" s="1"/>
  <c r="J151" i="34"/>
  <c r="R151" i="34" s="1"/>
  <c r="P150" i="34"/>
  <c r="J150" i="34"/>
  <c r="T150" i="34" s="1"/>
  <c r="V149" i="34"/>
  <c r="V150" i="34" s="1"/>
  <c r="V151" i="34" s="1"/>
  <c r="V152" i="34" s="1"/>
  <c r="V153" i="34" s="1"/>
  <c r="V154" i="34" s="1"/>
  <c r="V155" i="34" s="1"/>
  <c r="V156" i="34" s="1"/>
  <c r="V157" i="34" s="1"/>
  <c r="V158" i="34" s="1"/>
  <c r="V159" i="34" s="1"/>
  <c r="V160" i="34" s="1"/>
  <c r="V161" i="34" s="1"/>
  <c r="V162" i="34" s="1"/>
  <c r="J149" i="34"/>
  <c r="R149" i="34" s="1"/>
  <c r="B149" i="34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J148" i="34"/>
  <c r="W147" i="34"/>
  <c r="R142" i="34"/>
  <c r="J142" i="34"/>
  <c r="T141" i="34"/>
  <c r="J141" i="34"/>
  <c r="P141" i="34" s="1"/>
  <c r="J140" i="34"/>
  <c r="R140" i="34" s="1"/>
  <c r="P139" i="34"/>
  <c r="J139" i="34"/>
  <c r="T139" i="34" s="1"/>
  <c r="R138" i="34"/>
  <c r="J138" i="34"/>
  <c r="J137" i="34"/>
  <c r="P137" i="34" s="1"/>
  <c r="J136" i="34"/>
  <c r="R136" i="34" s="1"/>
  <c r="P135" i="34"/>
  <c r="J135" i="34"/>
  <c r="T135" i="34" s="1"/>
  <c r="R134" i="34"/>
  <c r="J134" i="34"/>
  <c r="T133" i="34"/>
  <c r="J133" i="34"/>
  <c r="P133" i="34" s="1"/>
  <c r="J132" i="34"/>
  <c r="R132" i="34" s="1"/>
  <c r="P131" i="34"/>
  <c r="J131" i="34"/>
  <c r="T131" i="34" s="1"/>
  <c r="V130" i="34"/>
  <c r="V131" i="34" s="1"/>
  <c r="V132" i="34" s="1"/>
  <c r="V133" i="34" s="1"/>
  <c r="V134" i="34" s="1"/>
  <c r="V135" i="34" s="1"/>
  <c r="V136" i="34" s="1"/>
  <c r="V137" i="34" s="1"/>
  <c r="V138" i="34" s="1"/>
  <c r="V139" i="34" s="1"/>
  <c r="V140" i="34" s="1"/>
  <c r="V141" i="34" s="1"/>
  <c r="V142" i="34" s="1"/>
  <c r="J130" i="34"/>
  <c r="R130" i="34" s="1"/>
  <c r="V129" i="34"/>
  <c r="T129" i="34"/>
  <c r="J129" i="34"/>
  <c r="P129" i="34" s="1"/>
  <c r="B129" i="34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Q128" i="34"/>
  <c r="J128" i="34"/>
  <c r="W127" i="34"/>
  <c r="J122" i="34"/>
  <c r="P122" i="34" s="1"/>
  <c r="J121" i="34"/>
  <c r="T120" i="34"/>
  <c r="J120" i="34"/>
  <c r="P120" i="34" s="1"/>
  <c r="J119" i="34"/>
  <c r="J118" i="34"/>
  <c r="P118" i="34" s="1"/>
  <c r="J117" i="34"/>
  <c r="P116" i="34"/>
  <c r="J116" i="34"/>
  <c r="J115" i="34"/>
  <c r="P114" i="34"/>
  <c r="J114" i="34"/>
  <c r="T114" i="34" s="1"/>
  <c r="J113" i="34"/>
  <c r="P112" i="34"/>
  <c r="J112" i="34"/>
  <c r="T112" i="34" s="1"/>
  <c r="J111" i="34"/>
  <c r="P110" i="34"/>
  <c r="J110" i="34"/>
  <c r="T110" i="34" s="1"/>
  <c r="V109" i="34"/>
  <c r="V110" i="34" s="1"/>
  <c r="V111" i="34" s="1"/>
  <c r="V112" i="34" s="1"/>
  <c r="V113" i="34" s="1"/>
  <c r="V114" i="34" s="1"/>
  <c r="V115" i="34" s="1"/>
  <c r="V116" i="34" s="1"/>
  <c r="V117" i="34" s="1"/>
  <c r="V118" i="34" s="1"/>
  <c r="V119" i="34" s="1"/>
  <c r="V120" i="34" s="1"/>
  <c r="V121" i="34" s="1"/>
  <c r="V122" i="34" s="1"/>
  <c r="J109" i="34"/>
  <c r="B109" i="34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S108" i="34"/>
  <c r="O108" i="34"/>
  <c r="J108" i="34"/>
  <c r="T108" i="34" s="1"/>
  <c r="W107" i="34"/>
  <c r="J102" i="34"/>
  <c r="J101" i="34"/>
  <c r="P101" i="34" s="1"/>
  <c r="J100" i="34"/>
  <c r="T99" i="34"/>
  <c r="J99" i="34"/>
  <c r="P99" i="34" s="1"/>
  <c r="J98" i="34"/>
  <c r="J97" i="34"/>
  <c r="P97" i="34" s="1"/>
  <c r="J96" i="34"/>
  <c r="T95" i="34"/>
  <c r="J95" i="34"/>
  <c r="P95" i="34" s="1"/>
  <c r="J94" i="34"/>
  <c r="P93" i="34"/>
  <c r="J93" i="34"/>
  <c r="T93" i="34" s="1"/>
  <c r="J92" i="34"/>
  <c r="P91" i="34"/>
  <c r="J91" i="34"/>
  <c r="T91" i="34" s="1"/>
  <c r="J90" i="34"/>
  <c r="V89" i="34"/>
  <c r="V90" i="34" s="1"/>
  <c r="V91" i="34" s="1"/>
  <c r="V92" i="34" s="1"/>
  <c r="V93" i="34" s="1"/>
  <c r="V94" i="34" s="1"/>
  <c r="V95" i="34" s="1"/>
  <c r="V96" i="34" s="1"/>
  <c r="V97" i="34" s="1"/>
  <c r="V98" i="34" s="1"/>
  <c r="V99" i="34" s="1"/>
  <c r="V100" i="34" s="1"/>
  <c r="V101" i="34" s="1"/>
  <c r="V102" i="34" s="1"/>
  <c r="P89" i="34"/>
  <c r="J89" i="34"/>
  <c r="T89" i="34" s="1"/>
  <c r="B89" i="34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S88" i="34"/>
  <c r="O88" i="34"/>
  <c r="J88" i="34"/>
  <c r="T88" i="34" s="1"/>
  <c r="W87" i="34"/>
  <c r="P82" i="34"/>
  <c r="J82" i="34"/>
  <c r="T82" i="34" s="1"/>
  <c r="J81" i="34"/>
  <c r="P80" i="34"/>
  <c r="J80" i="34"/>
  <c r="T80" i="34" s="1"/>
  <c r="J79" i="34"/>
  <c r="P78" i="34"/>
  <c r="J78" i="34"/>
  <c r="T78" i="34" s="1"/>
  <c r="J77" i="34"/>
  <c r="P76" i="34"/>
  <c r="J76" i="34"/>
  <c r="T76" i="34" s="1"/>
  <c r="J75" i="34"/>
  <c r="P74" i="34"/>
  <c r="J74" i="34"/>
  <c r="T74" i="34" s="1"/>
  <c r="J73" i="34"/>
  <c r="P72" i="34"/>
  <c r="J72" i="34"/>
  <c r="T72" i="34" s="1"/>
  <c r="J71" i="34"/>
  <c r="P70" i="34"/>
  <c r="J70" i="34"/>
  <c r="T70" i="34" s="1"/>
  <c r="V69" i="34"/>
  <c r="V70" i="34" s="1"/>
  <c r="V71" i="34" s="1"/>
  <c r="V72" i="34" s="1"/>
  <c r="V73" i="34" s="1"/>
  <c r="V74" i="34" s="1"/>
  <c r="V75" i="34" s="1"/>
  <c r="V76" i="34" s="1"/>
  <c r="V77" i="34" s="1"/>
  <c r="V78" i="34" s="1"/>
  <c r="V79" i="34" s="1"/>
  <c r="V80" i="34" s="1"/>
  <c r="V81" i="34" s="1"/>
  <c r="V82" i="34" s="1"/>
  <c r="J69" i="34"/>
  <c r="B69" i="34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S68" i="34"/>
  <c r="O68" i="34"/>
  <c r="J68" i="34"/>
  <c r="T68" i="34" s="1"/>
  <c r="W67" i="34"/>
  <c r="J62" i="34"/>
  <c r="J61" i="34"/>
  <c r="P61" i="34" s="1"/>
  <c r="J60" i="34"/>
  <c r="J59" i="34"/>
  <c r="P59" i="34" s="1"/>
  <c r="J58" i="34"/>
  <c r="J57" i="34"/>
  <c r="P57" i="34" s="1"/>
  <c r="J56" i="34"/>
  <c r="T55" i="34"/>
  <c r="P55" i="34"/>
  <c r="J55" i="34"/>
  <c r="J54" i="34"/>
  <c r="P53" i="34"/>
  <c r="J53" i="34"/>
  <c r="T53" i="34" s="1"/>
  <c r="J52" i="34"/>
  <c r="P51" i="34"/>
  <c r="J51" i="34"/>
  <c r="T51" i="34" s="1"/>
  <c r="V50" i="34"/>
  <c r="V51" i="34" s="1"/>
  <c r="V52" i="34" s="1"/>
  <c r="V53" i="34" s="1"/>
  <c r="V54" i="34" s="1"/>
  <c r="V55" i="34" s="1"/>
  <c r="V56" i="34" s="1"/>
  <c r="V57" i="34" s="1"/>
  <c r="V58" i="34" s="1"/>
  <c r="V59" i="34" s="1"/>
  <c r="V60" i="34" s="1"/>
  <c r="V61" i="34" s="1"/>
  <c r="V62" i="34" s="1"/>
  <c r="J50" i="34"/>
  <c r="V49" i="34"/>
  <c r="P49" i="34"/>
  <c r="J49" i="34"/>
  <c r="T49" i="34" s="1"/>
  <c r="B49" i="34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J48" i="34"/>
  <c r="U48" i="34" s="1"/>
  <c r="W47" i="34"/>
  <c r="J42" i="34"/>
  <c r="T42" i="34" s="1"/>
  <c r="S41" i="34"/>
  <c r="O41" i="34"/>
  <c r="J41" i="34"/>
  <c r="T41" i="34" s="1"/>
  <c r="J40" i="34"/>
  <c r="T40" i="34" s="1"/>
  <c r="S39" i="34"/>
  <c r="O39" i="34"/>
  <c r="J39" i="34"/>
  <c r="T39" i="34" s="1"/>
  <c r="J38" i="34"/>
  <c r="T38" i="34" s="1"/>
  <c r="S37" i="34"/>
  <c r="O37" i="34"/>
  <c r="J37" i="34"/>
  <c r="T37" i="34" s="1"/>
  <c r="J36" i="34"/>
  <c r="T36" i="34" s="1"/>
  <c r="U35" i="34"/>
  <c r="S35" i="34"/>
  <c r="Q35" i="34"/>
  <c r="O35" i="34"/>
  <c r="J35" i="34"/>
  <c r="T35" i="34" s="1"/>
  <c r="U34" i="34"/>
  <c r="S34" i="34"/>
  <c r="Q34" i="34"/>
  <c r="O34" i="34"/>
  <c r="J34" i="34"/>
  <c r="T34" i="34" s="1"/>
  <c r="J33" i="34"/>
  <c r="T33" i="34" s="1"/>
  <c r="S32" i="34"/>
  <c r="O32" i="34"/>
  <c r="J32" i="34"/>
  <c r="T32" i="34" s="1"/>
  <c r="J31" i="34"/>
  <c r="T31" i="34" s="1"/>
  <c r="S30" i="34"/>
  <c r="O30" i="34"/>
  <c r="J30" i="34"/>
  <c r="T30" i="34" s="1"/>
  <c r="V29" i="34"/>
  <c r="V30" i="34" s="1"/>
  <c r="V31" i="34" s="1"/>
  <c r="V32" i="34" s="1"/>
  <c r="V33" i="34" s="1"/>
  <c r="V34" i="34" s="1"/>
  <c r="V35" i="34" s="1"/>
  <c r="V36" i="34" s="1"/>
  <c r="V37" i="34" s="1"/>
  <c r="V38" i="34" s="1"/>
  <c r="V39" i="34" s="1"/>
  <c r="V40" i="34" s="1"/>
  <c r="V41" i="34" s="1"/>
  <c r="V42" i="34" s="1"/>
  <c r="S29" i="34"/>
  <c r="O29" i="34"/>
  <c r="J29" i="34"/>
  <c r="T29" i="34" s="1"/>
  <c r="B29" i="34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J28" i="34"/>
  <c r="U28" i="34" s="1"/>
  <c r="W27" i="34"/>
  <c r="U22" i="34"/>
  <c r="S22" i="34"/>
  <c r="Q22" i="34"/>
  <c r="O22" i="34"/>
  <c r="J22" i="34"/>
  <c r="T22" i="34" s="1"/>
  <c r="U21" i="34"/>
  <c r="S21" i="34"/>
  <c r="Q21" i="34"/>
  <c r="O21" i="34"/>
  <c r="J21" i="34"/>
  <c r="T21" i="34" s="1"/>
  <c r="S20" i="34"/>
  <c r="O20" i="34"/>
  <c r="J20" i="34"/>
  <c r="T20" i="34" s="1"/>
  <c r="J19" i="34"/>
  <c r="T19" i="34" s="1"/>
  <c r="S18" i="34"/>
  <c r="O18" i="34"/>
  <c r="J18" i="34"/>
  <c r="T18" i="34" s="1"/>
  <c r="J17" i="34"/>
  <c r="T17" i="34" s="1"/>
  <c r="S16" i="34"/>
  <c r="O16" i="34"/>
  <c r="J16" i="34"/>
  <c r="T16" i="34" s="1"/>
  <c r="AB15" i="34"/>
  <c r="J15" i="34"/>
  <c r="T15" i="34" s="1"/>
  <c r="AB14" i="34"/>
  <c r="J14" i="34"/>
  <c r="T14" i="34" s="1"/>
  <c r="AB13" i="34"/>
  <c r="J13" i="34"/>
  <c r="T13" i="34" s="1"/>
  <c r="AB12" i="34"/>
  <c r="J12" i="34"/>
  <c r="T12" i="34" s="1"/>
  <c r="AB11" i="34"/>
  <c r="J11" i="34"/>
  <c r="T11" i="34" s="1"/>
  <c r="AB10" i="34"/>
  <c r="J10" i="34"/>
  <c r="T10" i="34" s="1"/>
  <c r="AB9" i="34"/>
  <c r="S71" i="3" s="1"/>
  <c r="V9" i="34"/>
  <c r="V10" i="34" s="1"/>
  <c r="V11" i="34" s="1"/>
  <c r="V12" i="34" s="1"/>
  <c r="V13" i="34" s="1"/>
  <c r="V14" i="34" s="1"/>
  <c r="V15" i="34" s="1"/>
  <c r="V16" i="34" s="1"/>
  <c r="V17" i="34" s="1"/>
  <c r="V18" i="34" s="1"/>
  <c r="V19" i="34" s="1"/>
  <c r="V20" i="34" s="1"/>
  <c r="V21" i="34" s="1"/>
  <c r="V22" i="34" s="1"/>
  <c r="S9" i="34"/>
  <c r="O9" i="34"/>
  <c r="J9" i="34"/>
  <c r="T9" i="34" s="1"/>
  <c r="B9" i="34"/>
  <c r="B10" i="34" s="1"/>
  <c r="B11" i="34" s="1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AB8" i="34"/>
  <c r="S70" i="3" s="1"/>
  <c r="J8" i="34"/>
  <c r="U8" i="34" s="1"/>
  <c r="AB7" i="34"/>
  <c r="W7" i="34"/>
  <c r="I3" i="34"/>
  <c r="J182" i="33"/>
  <c r="T182" i="33" s="1"/>
  <c r="S181" i="33"/>
  <c r="O181" i="33"/>
  <c r="J181" i="33"/>
  <c r="T181" i="33" s="1"/>
  <c r="J180" i="33"/>
  <c r="T180" i="33" s="1"/>
  <c r="S179" i="33"/>
  <c r="O179" i="33"/>
  <c r="J179" i="33"/>
  <c r="T179" i="33" s="1"/>
  <c r="J178" i="33"/>
  <c r="T178" i="33" s="1"/>
  <c r="S177" i="33"/>
  <c r="O177" i="33"/>
  <c r="J177" i="33"/>
  <c r="T177" i="33" s="1"/>
  <c r="J176" i="33"/>
  <c r="T176" i="33" s="1"/>
  <c r="S175" i="33"/>
  <c r="O175" i="33"/>
  <c r="J175" i="33"/>
  <c r="T175" i="33" s="1"/>
  <c r="J174" i="33"/>
  <c r="T174" i="33" s="1"/>
  <c r="S173" i="33"/>
  <c r="O173" i="33"/>
  <c r="J173" i="33"/>
  <c r="T173" i="33" s="1"/>
  <c r="J172" i="33"/>
  <c r="T172" i="33" s="1"/>
  <c r="S171" i="33"/>
  <c r="O171" i="33"/>
  <c r="J171" i="33"/>
  <c r="T171" i="33" s="1"/>
  <c r="J170" i="33"/>
  <c r="T170" i="33" s="1"/>
  <c r="V169" i="33"/>
  <c r="V170" i="33" s="1"/>
  <c r="V171" i="33" s="1"/>
  <c r="V172" i="33" s="1"/>
  <c r="V173" i="33" s="1"/>
  <c r="V174" i="33" s="1"/>
  <c r="V175" i="33" s="1"/>
  <c r="V176" i="33" s="1"/>
  <c r="V177" i="33" s="1"/>
  <c r="V178" i="33" s="1"/>
  <c r="V179" i="33" s="1"/>
  <c r="V180" i="33" s="1"/>
  <c r="V181" i="33" s="1"/>
  <c r="V182" i="33" s="1"/>
  <c r="S169" i="33"/>
  <c r="O169" i="33"/>
  <c r="J169" i="33"/>
  <c r="T169" i="33" s="1"/>
  <c r="B169" i="33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J168" i="33"/>
  <c r="T168" i="33" s="1"/>
  <c r="T167" i="33" s="1"/>
  <c r="W167" i="33"/>
  <c r="Q162" i="33"/>
  <c r="J162" i="33"/>
  <c r="S161" i="33"/>
  <c r="O161" i="33"/>
  <c r="J161" i="33"/>
  <c r="T161" i="33" s="1"/>
  <c r="Q160" i="33"/>
  <c r="J160" i="33"/>
  <c r="S159" i="33"/>
  <c r="O159" i="33"/>
  <c r="J159" i="33"/>
  <c r="T159" i="33" s="1"/>
  <c r="Q158" i="33"/>
  <c r="J158" i="33"/>
  <c r="J157" i="33"/>
  <c r="R157" i="33" s="1"/>
  <c r="P156" i="33"/>
  <c r="J156" i="33"/>
  <c r="T156" i="33" s="1"/>
  <c r="R155" i="33"/>
  <c r="J155" i="33"/>
  <c r="J154" i="33"/>
  <c r="P154" i="33" s="1"/>
  <c r="J153" i="33"/>
  <c r="R153" i="33" s="1"/>
  <c r="P152" i="33"/>
  <c r="J152" i="33"/>
  <c r="T152" i="33" s="1"/>
  <c r="R151" i="33"/>
  <c r="J151" i="33"/>
  <c r="T150" i="33"/>
  <c r="J150" i="33"/>
  <c r="P150" i="33" s="1"/>
  <c r="V149" i="33"/>
  <c r="V150" i="33" s="1"/>
  <c r="V151" i="33" s="1"/>
  <c r="V152" i="33" s="1"/>
  <c r="V153" i="33" s="1"/>
  <c r="V154" i="33" s="1"/>
  <c r="V155" i="33" s="1"/>
  <c r="V156" i="33" s="1"/>
  <c r="V157" i="33" s="1"/>
  <c r="V158" i="33" s="1"/>
  <c r="V159" i="33" s="1"/>
  <c r="V160" i="33" s="1"/>
  <c r="V161" i="33" s="1"/>
  <c r="V162" i="33" s="1"/>
  <c r="R149" i="33"/>
  <c r="J149" i="33"/>
  <c r="B149" i="33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S148" i="33"/>
  <c r="O148" i="33"/>
  <c r="J148" i="33"/>
  <c r="T148" i="33" s="1"/>
  <c r="W147" i="33"/>
  <c r="J142" i="33"/>
  <c r="R142" i="33" s="1"/>
  <c r="P141" i="33"/>
  <c r="J141" i="33"/>
  <c r="T141" i="33" s="1"/>
  <c r="R140" i="33"/>
  <c r="J140" i="33"/>
  <c r="J139" i="33"/>
  <c r="P139" i="33" s="1"/>
  <c r="J138" i="33"/>
  <c r="R138" i="33" s="1"/>
  <c r="P137" i="33"/>
  <c r="J137" i="33"/>
  <c r="T137" i="33" s="1"/>
  <c r="R136" i="33"/>
  <c r="J136" i="33"/>
  <c r="T135" i="33"/>
  <c r="J135" i="33"/>
  <c r="P135" i="33" s="1"/>
  <c r="J134" i="33"/>
  <c r="R134" i="33" s="1"/>
  <c r="P133" i="33"/>
  <c r="J133" i="33"/>
  <c r="T133" i="33" s="1"/>
  <c r="R132" i="33"/>
  <c r="J132" i="33"/>
  <c r="J131" i="33"/>
  <c r="P131" i="33" s="1"/>
  <c r="R130" i="33"/>
  <c r="J130" i="33"/>
  <c r="V129" i="33"/>
  <c r="V130" i="33" s="1"/>
  <c r="V131" i="33" s="1"/>
  <c r="V132" i="33" s="1"/>
  <c r="V133" i="33" s="1"/>
  <c r="V134" i="33" s="1"/>
  <c r="V135" i="33" s="1"/>
  <c r="V136" i="33" s="1"/>
  <c r="V137" i="33" s="1"/>
  <c r="V138" i="33" s="1"/>
  <c r="V139" i="33" s="1"/>
  <c r="V140" i="33" s="1"/>
  <c r="V141" i="33" s="1"/>
  <c r="V142" i="33" s="1"/>
  <c r="P129" i="33"/>
  <c r="J129" i="33"/>
  <c r="T129" i="33" s="1"/>
  <c r="B129" i="33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S128" i="33"/>
  <c r="O128" i="33"/>
  <c r="J128" i="33"/>
  <c r="T128" i="33" s="1"/>
  <c r="W127" i="33"/>
  <c r="P122" i="33"/>
  <c r="J122" i="33"/>
  <c r="T122" i="33" s="1"/>
  <c r="J121" i="33"/>
  <c r="P120" i="33"/>
  <c r="J120" i="33"/>
  <c r="T120" i="33" s="1"/>
  <c r="J119" i="33"/>
  <c r="P118" i="33"/>
  <c r="J118" i="33"/>
  <c r="T118" i="33" s="1"/>
  <c r="J117" i="33"/>
  <c r="J116" i="33"/>
  <c r="P116" i="33" s="1"/>
  <c r="J115" i="33"/>
  <c r="T114" i="33"/>
  <c r="J114" i="33"/>
  <c r="P114" i="33" s="1"/>
  <c r="J113" i="33"/>
  <c r="J112" i="33"/>
  <c r="P112" i="33" s="1"/>
  <c r="J111" i="33"/>
  <c r="T110" i="33"/>
  <c r="J110" i="33"/>
  <c r="P110" i="33" s="1"/>
  <c r="V109" i="33"/>
  <c r="V110" i="33" s="1"/>
  <c r="V111" i="33" s="1"/>
  <c r="V112" i="33" s="1"/>
  <c r="V113" i="33" s="1"/>
  <c r="V114" i="33" s="1"/>
  <c r="V115" i="33" s="1"/>
  <c r="V116" i="33" s="1"/>
  <c r="V117" i="33" s="1"/>
  <c r="V118" i="33" s="1"/>
  <c r="V119" i="33" s="1"/>
  <c r="V120" i="33" s="1"/>
  <c r="V121" i="33" s="1"/>
  <c r="V122" i="33" s="1"/>
  <c r="J109" i="33"/>
  <c r="B109" i="33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Q108" i="33"/>
  <c r="J108" i="33"/>
  <c r="W107" i="33"/>
  <c r="J102" i="33"/>
  <c r="P101" i="33"/>
  <c r="J101" i="33"/>
  <c r="T101" i="33" s="1"/>
  <c r="J100" i="33"/>
  <c r="P99" i="33"/>
  <c r="J99" i="33"/>
  <c r="T99" i="33" s="1"/>
  <c r="J98" i="33"/>
  <c r="P97" i="33"/>
  <c r="J97" i="33"/>
  <c r="T97" i="33" s="1"/>
  <c r="J96" i="33"/>
  <c r="P95" i="33"/>
  <c r="J95" i="33"/>
  <c r="T95" i="33" s="1"/>
  <c r="J94" i="33"/>
  <c r="P93" i="33"/>
  <c r="J93" i="33"/>
  <c r="T93" i="33" s="1"/>
  <c r="J92" i="33"/>
  <c r="P91" i="33"/>
  <c r="J91" i="33"/>
  <c r="T91" i="33" s="1"/>
  <c r="J90" i="33"/>
  <c r="V89" i="33"/>
  <c r="V90" i="33" s="1"/>
  <c r="V91" i="33" s="1"/>
  <c r="V92" i="33" s="1"/>
  <c r="V93" i="33" s="1"/>
  <c r="V94" i="33" s="1"/>
  <c r="V95" i="33" s="1"/>
  <c r="V96" i="33" s="1"/>
  <c r="V97" i="33" s="1"/>
  <c r="V98" i="33" s="1"/>
  <c r="V99" i="33" s="1"/>
  <c r="V100" i="33" s="1"/>
  <c r="V101" i="33" s="1"/>
  <c r="V102" i="33" s="1"/>
  <c r="P89" i="33"/>
  <c r="J89" i="33"/>
  <c r="T89" i="33" s="1"/>
  <c r="B89" i="33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S88" i="33"/>
  <c r="O88" i="33"/>
  <c r="J88" i="33"/>
  <c r="T88" i="33" s="1"/>
  <c r="W87" i="33"/>
  <c r="P82" i="33"/>
  <c r="J82" i="33"/>
  <c r="T82" i="33" s="1"/>
  <c r="J81" i="33"/>
  <c r="P80" i="33"/>
  <c r="J80" i="33"/>
  <c r="T80" i="33" s="1"/>
  <c r="J79" i="33"/>
  <c r="P78" i="33"/>
  <c r="J78" i="33"/>
  <c r="T78" i="33" s="1"/>
  <c r="J77" i="33"/>
  <c r="P76" i="33"/>
  <c r="J76" i="33"/>
  <c r="T76" i="33" s="1"/>
  <c r="J75" i="33"/>
  <c r="P74" i="33"/>
  <c r="J74" i="33"/>
  <c r="T74" i="33" s="1"/>
  <c r="J73" i="33"/>
  <c r="P72" i="33"/>
  <c r="J72" i="33"/>
  <c r="T72" i="33" s="1"/>
  <c r="J71" i="33"/>
  <c r="P70" i="33"/>
  <c r="J70" i="33"/>
  <c r="T70" i="33" s="1"/>
  <c r="V69" i="33"/>
  <c r="V70" i="33" s="1"/>
  <c r="V71" i="33" s="1"/>
  <c r="V72" i="33" s="1"/>
  <c r="V73" i="33" s="1"/>
  <c r="V74" i="33" s="1"/>
  <c r="V75" i="33" s="1"/>
  <c r="V76" i="33" s="1"/>
  <c r="V77" i="33" s="1"/>
  <c r="V78" i="33" s="1"/>
  <c r="V79" i="33" s="1"/>
  <c r="V80" i="33" s="1"/>
  <c r="V81" i="33" s="1"/>
  <c r="V82" i="33" s="1"/>
  <c r="J69" i="33"/>
  <c r="B69" i="33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J68" i="33"/>
  <c r="W67" i="33"/>
  <c r="J62" i="33"/>
  <c r="P61" i="33"/>
  <c r="J61" i="33"/>
  <c r="T61" i="33" s="1"/>
  <c r="J60" i="33"/>
  <c r="P59" i="33"/>
  <c r="J59" i="33"/>
  <c r="T59" i="33" s="1"/>
  <c r="J58" i="33"/>
  <c r="P57" i="33"/>
  <c r="J57" i="33"/>
  <c r="T57" i="33" s="1"/>
  <c r="J56" i="33"/>
  <c r="P55" i="33"/>
  <c r="J55" i="33"/>
  <c r="T55" i="33" s="1"/>
  <c r="J54" i="33"/>
  <c r="P53" i="33"/>
  <c r="J53" i="33"/>
  <c r="T53" i="33" s="1"/>
  <c r="J52" i="33"/>
  <c r="P51" i="33"/>
  <c r="J51" i="33"/>
  <c r="T51" i="33" s="1"/>
  <c r="J50" i="33"/>
  <c r="V49" i="33"/>
  <c r="V50" i="33" s="1"/>
  <c r="V51" i="33" s="1"/>
  <c r="V52" i="33" s="1"/>
  <c r="V53" i="33" s="1"/>
  <c r="V54" i="33" s="1"/>
  <c r="V55" i="33" s="1"/>
  <c r="V56" i="33" s="1"/>
  <c r="V57" i="33" s="1"/>
  <c r="V58" i="33" s="1"/>
  <c r="V59" i="33" s="1"/>
  <c r="V60" i="33" s="1"/>
  <c r="V61" i="33" s="1"/>
  <c r="V62" i="33" s="1"/>
  <c r="P49" i="33"/>
  <c r="J49" i="33"/>
  <c r="T49" i="33" s="1"/>
  <c r="B49" i="33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J48" i="33"/>
  <c r="U48" i="33" s="1"/>
  <c r="W47" i="33"/>
  <c r="S42" i="33"/>
  <c r="O42" i="33"/>
  <c r="J42" i="33"/>
  <c r="T42" i="33" s="1"/>
  <c r="J41" i="33"/>
  <c r="T41" i="33" s="1"/>
  <c r="S40" i="33"/>
  <c r="O40" i="33"/>
  <c r="J40" i="33"/>
  <c r="T40" i="33" s="1"/>
  <c r="J39" i="33"/>
  <c r="T39" i="33" s="1"/>
  <c r="S38" i="33"/>
  <c r="O38" i="33"/>
  <c r="J38" i="33"/>
  <c r="T38" i="33" s="1"/>
  <c r="J37" i="33"/>
  <c r="T37" i="33" s="1"/>
  <c r="S36" i="33"/>
  <c r="O36" i="33"/>
  <c r="J36" i="33"/>
  <c r="T36" i="33" s="1"/>
  <c r="J35" i="33"/>
  <c r="T35" i="33" s="1"/>
  <c r="S34" i="33"/>
  <c r="O34" i="33"/>
  <c r="J34" i="33"/>
  <c r="T34" i="33" s="1"/>
  <c r="J33" i="33"/>
  <c r="T33" i="33" s="1"/>
  <c r="U32" i="33"/>
  <c r="S32" i="33"/>
  <c r="Q32" i="33"/>
  <c r="O32" i="33"/>
  <c r="J32" i="33"/>
  <c r="T32" i="33" s="1"/>
  <c r="U31" i="33"/>
  <c r="S31" i="33"/>
  <c r="Q31" i="33"/>
  <c r="O31" i="33"/>
  <c r="J31" i="33"/>
  <c r="T31" i="33" s="1"/>
  <c r="S30" i="33"/>
  <c r="O30" i="33"/>
  <c r="J30" i="33"/>
  <c r="T30" i="33" s="1"/>
  <c r="V29" i="33"/>
  <c r="V30" i="33" s="1"/>
  <c r="V31" i="33" s="1"/>
  <c r="V32" i="33" s="1"/>
  <c r="V33" i="33" s="1"/>
  <c r="V34" i="33" s="1"/>
  <c r="V35" i="33" s="1"/>
  <c r="V36" i="33" s="1"/>
  <c r="V37" i="33" s="1"/>
  <c r="V38" i="33" s="1"/>
  <c r="V39" i="33" s="1"/>
  <c r="V40" i="33" s="1"/>
  <c r="V41" i="33" s="1"/>
  <c r="V42" i="33" s="1"/>
  <c r="S29" i="33"/>
  <c r="O29" i="33"/>
  <c r="J29" i="33"/>
  <c r="T29" i="33" s="1"/>
  <c r="B29" i="33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J28" i="33"/>
  <c r="U28" i="33" s="1"/>
  <c r="W27" i="33"/>
  <c r="U22" i="33"/>
  <c r="S22" i="33"/>
  <c r="Q22" i="33"/>
  <c r="O22" i="33"/>
  <c r="J22" i="33"/>
  <c r="T22" i="33" s="1"/>
  <c r="U21" i="33"/>
  <c r="S21" i="33"/>
  <c r="Q21" i="33"/>
  <c r="O21" i="33"/>
  <c r="J21" i="33"/>
  <c r="T21" i="33" s="1"/>
  <c r="U20" i="33"/>
  <c r="S20" i="33"/>
  <c r="Q20" i="33"/>
  <c r="O20" i="33"/>
  <c r="J20" i="33"/>
  <c r="T20" i="33" s="1"/>
  <c r="U19" i="33"/>
  <c r="S19" i="33"/>
  <c r="Q19" i="33"/>
  <c r="O19" i="33"/>
  <c r="J19" i="33"/>
  <c r="T19" i="33" s="1"/>
  <c r="U18" i="33"/>
  <c r="S18" i="33"/>
  <c r="Q18" i="33"/>
  <c r="O18" i="33"/>
  <c r="J18" i="33"/>
  <c r="T18" i="33" s="1"/>
  <c r="U17" i="33"/>
  <c r="S17" i="33"/>
  <c r="Q17" i="33"/>
  <c r="O17" i="33"/>
  <c r="J17" i="33"/>
  <c r="T17" i="33" s="1"/>
  <c r="U16" i="33"/>
  <c r="S16" i="33"/>
  <c r="Q16" i="33"/>
  <c r="O16" i="33"/>
  <c r="J16" i="33"/>
  <c r="T16" i="33" s="1"/>
  <c r="AJ15" i="33"/>
  <c r="AB15" i="33"/>
  <c r="U15" i="33"/>
  <c r="S15" i="33"/>
  <c r="Q15" i="33"/>
  <c r="O15" i="33"/>
  <c r="J15" i="33"/>
  <c r="T15" i="33" s="1"/>
  <c r="AB14" i="33"/>
  <c r="U14" i="33"/>
  <c r="S14" i="33"/>
  <c r="Q14" i="33"/>
  <c r="O14" i="33"/>
  <c r="J14" i="33"/>
  <c r="T14" i="33" s="1"/>
  <c r="AB13" i="33"/>
  <c r="U13" i="33"/>
  <c r="S13" i="33"/>
  <c r="Q13" i="33"/>
  <c r="O13" i="33"/>
  <c r="J13" i="33"/>
  <c r="T13" i="33" s="1"/>
  <c r="AB12" i="33"/>
  <c r="J12" i="33"/>
  <c r="T12" i="33" s="1"/>
  <c r="AB11" i="33"/>
  <c r="J11" i="33"/>
  <c r="T11" i="33" s="1"/>
  <c r="AB10" i="33"/>
  <c r="J10" i="33"/>
  <c r="T10" i="33" s="1"/>
  <c r="AB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S9" i="33"/>
  <c r="O9" i="33"/>
  <c r="J9" i="33"/>
  <c r="T9" i="33" s="1"/>
  <c r="B9" i="33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AB8" i="33"/>
  <c r="S58" i="3" s="1"/>
  <c r="J8" i="33"/>
  <c r="U8" i="33" s="1"/>
  <c r="AB7" i="33"/>
  <c r="W7" i="33"/>
  <c r="I3" i="33"/>
  <c r="Q182" i="32"/>
  <c r="J182" i="32"/>
  <c r="S181" i="32"/>
  <c r="O181" i="32"/>
  <c r="J181" i="32"/>
  <c r="T181" i="32" s="1"/>
  <c r="Q180" i="32"/>
  <c r="J180" i="32"/>
  <c r="S179" i="32"/>
  <c r="O179" i="32"/>
  <c r="J179" i="32"/>
  <c r="T179" i="32" s="1"/>
  <c r="Q178" i="32"/>
  <c r="J178" i="32"/>
  <c r="S177" i="32"/>
  <c r="O177" i="32"/>
  <c r="J177" i="32"/>
  <c r="T177" i="32" s="1"/>
  <c r="Q176" i="32"/>
  <c r="J176" i="32"/>
  <c r="S175" i="32"/>
  <c r="O175" i="32"/>
  <c r="J175" i="32"/>
  <c r="T175" i="32" s="1"/>
  <c r="Q174" i="32"/>
  <c r="J174" i="32"/>
  <c r="S173" i="32"/>
  <c r="O173" i="32"/>
  <c r="J173" i="32"/>
  <c r="T173" i="32" s="1"/>
  <c r="Q172" i="32"/>
  <c r="J172" i="32"/>
  <c r="S171" i="32"/>
  <c r="O171" i="32"/>
  <c r="J171" i="32"/>
  <c r="T171" i="32" s="1"/>
  <c r="Q170" i="32"/>
  <c r="J170" i="32"/>
  <c r="V169" i="32"/>
  <c r="V170" i="32" s="1"/>
  <c r="V171" i="32" s="1"/>
  <c r="V172" i="32" s="1"/>
  <c r="V173" i="32" s="1"/>
  <c r="V174" i="32" s="1"/>
  <c r="V175" i="32" s="1"/>
  <c r="V176" i="32" s="1"/>
  <c r="V177" i="32" s="1"/>
  <c r="V178" i="32" s="1"/>
  <c r="V179" i="32" s="1"/>
  <c r="V180" i="32" s="1"/>
  <c r="V181" i="32" s="1"/>
  <c r="V182" i="32" s="1"/>
  <c r="S169" i="32"/>
  <c r="O169" i="32"/>
  <c r="J169" i="32"/>
  <c r="T169" i="32" s="1"/>
  <c r="B169" i="32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P168" i="32"/>
  <c r="J168" i="32"/>
  <c r="T168" i="32" s="1"/>
  <c r="W167" i="32"/>
  <c r="S162" i="32"/>
  <c r="O162" i="32"/>
  <c r="J162" i="32"/>
  <c r="T162" i="32" s="1"/>
  <c r="Q161" i="32"/>
  <c r="J161" i="32"/>
  <c r="S160" i="32"/>
  <c r="O160" i="32"/>
  <c r="J160" i="32"/>
  <c r="T160" i="32" s="1"/>
  <c r="Q159" i="32"/>
  <c r="J159" i="32"/>
  <c r="S158" i="32"/>
  <c r="O158" i="32"/>
  <c r="J158" i="32"/>
  <c r="T158" i="32" s="1"/>
  <c r="R157" i="32"/>
  <c r="J157" i="32"/>
  <c r="J156" i="32"/>
  <c r="P156" i="32" s="1"/>
  <c r="J155" i="32"/>
  <c r="R155" i="32" s="1"/>
  <c r="P154" i="32"/>
  <c r="J154" i="32"/>
  <c r="T154" i="32" s="1"/>
  <c r="R153" i="32"/>
  <c r="J153" i="32"/>
  <c r="T152" i="32"/>
  <c r="J152" i="32"/>
  <c r="P152" i="32" s="1"/>
  <c r="J151" i="32"/>
  <c r="R151" i="32" s="1"/>
  <c r="P150" i="32"/>
  <c r="J150" i="32"/>
  <c r="T150" i="32" s="1"/>
  <c r="V149" i="32"/>
  <c r="V150" i="32" s="1"/>
  <c r="V151" i="32" s="1"/>
  <c r="V152" i="32" s="1"/>
  <c r="V153" i="32" s="1"/>
  <c r="V154" i="32" s="1"/>
  <c r="V155" i="32" s="1"/>
  <c r="V156" i="32" s="1"/>
  <c r="V157" i="32" s="1"/>
  <c r="V158" i="32" s="1"/>
  <c r="V159" i="32" s="1"/>
  <c r="V160" i="32" s="1"/>
  <c r="V161" i="32" s="1"/>
  <c r="V162" i="32" s="1"/>
  <c r="J149" i="32"/>
  <c r="R149" i="32" s="1"/>
  <c r="B149" i="32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J148" i="32"/>
  <c r="W147" i="32"/>
  <c r="R142" i="32"/>
  <c r="J142" i="32"/>
  <c r="T141" i="32"/>
  <c r="J141" i="32"/>
  <c r="P141" i="32" s="1"/>
  <c r="J140" i="32"/>
  <c r="R140" i="32" s="1"/>
  <c r="P139" i="32"/>
  <c r="J139" i="32"/>
  <c r="T139" i="32" s="1"/>
  <c r="R138" i="32"/>
  <c r="J138" i="32"/>
  <c r="J137" i="32"/>
  <c r="P137" i="32" s="1"/>
  <c r="J136" i="32"/>
  <c r="R136" i="32" s="1"/>
  <c r="P135" i="32"/>
  <c r="J135" i="32"/>
  <c r="T135" i="32" s="1"/>
  <c r="R134" i="32"/>
  <c r="J134" i="32"/>
  <c r="T133" i="32"/>
  <c r="J133" i="32"/>
  <c r="P133" i="32" s="1"/>
  <c r="J132" i="32"/>
  <c r="R132" i="32" s="1"/>
  <c r="P131" i="32"/>
  <c r="J131" i="32"/>
  <c r="T131" i="32" s="1"/>
  <c r="V130" i="32"/>
  <c r="V131" i="32" s="1"/>
  <c r="V132" i="32" s="1"/>
  <c r="V133" i="32" s="1"/>
  <c r="V134" i="32" s="1"/>
  <c r="V135" i="32" s="1"/>
  <c r="V136" i="32" s="1"/>
  <c r="V137" i="32" s="1"/>
  <c r="V138" i="32" s="1"/>
  <c r="V139" i="32" s="1"/>
  <c r="V140" i="32" s="1"/>
  <c r="V141" i="32" s="1"/>
  <c r="V142" i="32" s="1"/>
  <c r="J130" i="32"/>
  <c r="R130" i="32" s="1"/>
  <c r="V129" i="32"/>
  <c r="T129" i="32"/>
  <c r="J129" i="32"/>
  <c r="P129" i="32" s="1"/>
  <c r="B129" i="32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Q128" i="32"/>
  <c r="J128" i="32"/>
  <c r="W127" i="32"/>
  <c r="J122" i="32"/>
  <c r="P122" i="32" s="1"/>
  <c r="J121" i="32"/>
  <c r="T120" i="32"/>
  <c r="J120" i="32"/>
  <c r="P120" i="32" s="1"/>
  <c r="J119" i="32"/>
  <c r="J118" i="32"/>
  <c r="P118" i="32" s="1"/>
  <c r="J117" i="32"/>
  <c r="P116" i="32"/>
  <c r="J116" i="32"/>
  <c r="J115" i="32"/>
  <c r="P114" i="32"/>
  <c r="J114" i="32"/>
  <c r="T114" i="32" s="1"/>
  <c r="J113" i="32"/>
  <c r="P112" i="32"/>
  <c r="J112" i="32"/>
  <c r="T112" i="32" s="1"/>
  <c r="J111" i="32"/>
  <c r="P110" i="32"/>
  <c r="J110" i="32"/>
  <c r="T110" i="32" s="1"/>
  <c r="V109" i="32"/>
  <c r="V110" i="32" s="1"/>
  <c r="V111" i="32" s="1"/>
  <c r="V112" i="32" s="1"/>
  <c r="V113" i="32" s="1"/>
  <c r="V114" i="32" s="1"/>
  <c r="V115" i="32" s="1"/>
  <c r="V116" i="32" s="1"/>
  <c r="V117" i="32" s="1"/>
  <c r="V118" i="32" s="1"/>
  <c r="V119" i="32" s="1"/>
  <c r="V120" i="32" s="1"/>
  <c r="V121" i="32" s="1"/>
  <c r="V122" i="32" s="1"/>
  <c r="J109" i="32"/>
  <c r="B109" i="32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S108" i="32"/>
  <c r="O108" i="32"/>
  <c r="J108" i="32"/>
  <c r="T108" i="32" s="1"/>
  <c r="W107" i="32"/>
  <c r="J102" i="32"/>
  <c r="J101" i="32"/>
  <c r="P101" i="32" s="1"/>
  <c r="J100" i="32"/>
  <c r="T99" i="32"/>
  <c r="J99" i="32"/>
  <c r="P99" i="32" s="1"/>
  <c r="J98" i="32"/>
  <c r="J97" i="32"/>
  <c r="P97" i="32" s="1"/>
  <c r="J96" i="32"/>
  <c r="T95" i="32"/>
  <c r="J95" i="32"/>
  <c r="P95" i="32" s="1"/>
  <c r="J94" i="32"/>
  <c r="J93" i="32"/>
  <c r="P93" i="32" s="1"/>
  <c r="J92" i="32"/>
  <c r="T91" i="32"/>
  <c r="J91" i="32"/>
  <c r="P91" i="32" s="1"/>
  <c r="J90" i="32"/>
  <c r="V89" i="32"/>
  <c r="V90" i="32" s="1"/>
  <c r="V91" i="32" s="1"/>
  <c r="V92" i="32" s="1"/>
  <c r="V93" i="32" s="1"/>
  <c r="V94" i="32" s="1"/>
  <c r="V95" i="32" s="1"/>
  <c r="V96" i="32" s="1"/>
  <c r="V97" i="32" s="1"/>
  <c r="V98" i="32" s="1"/>
  <c r="V99" i="32" s="1"/>
  <c r="V100" i="32" s="1"/>
  <c r="V101" i="32" s="1"/>
  <c r="V102" i="32" s="1"/>
  <c r="T89" i="32"/>
  <c r="J89" i="32"/>
  <c r="P89" i="32" s="1"/>
  <c r="B89" i="32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S88" i="32"/>
  <c r="O88" i="32"/>
  <c r="J88" i="32"/>
  <c r="T88" i="32" s="1"/>
  <c r="W87" i="32"/>
  <c r="P82" i="32"/>
  <c r="J82" i="32"/>
  <c r="T82" i="32" s="1"/>
  <c r="J81" i="32"/>
  <c r="P80" i="32"/>
  <c r="J80" i="32"/>
  <c r="T80" i="32" s="1"/>
  <c r="J79" i="32"/>
  <c r="P78" i="32"/>
  <c r="J78" i="32"/>
  <c r="T78" i="32" s="1"/>
  <c r="J77" i="32"/>
  <c r="P76" i="32"/>
  <c r="J76" i="32"/>
  <c r="T76" i="32" s="1"/>
  <c r="J75" i="32"/>
  <c r="P74" i="32"/>
  <c r="J74" i="32"/>
  <c r="T74" i="32" s="1"/>
  <c r="J73" i="32"/>
  <c r="P72" i="32"/>
  <c r="J72" i="32"/>
  <c r="T72" i="32" s="1"/>
  <c r="J71" i="32"/>
  <c r="P70" i="32"/>
  <c r="J70" i="32"/>
  <c r="T70" i="32" s="1"/>
  <c r="V69" i="32"/>
  <c r="V70" i="32" s="1"/>
  <c r="V71" i="32" s="1"/>
  <c r="V72" i="32" s="1"/>
  <c r="V73" i="32" s="1"/>
  <c r="V74" i="32" s="1"/>
  <c r="V75" i="32" s="1"/>
  <c r="V76" i="32" s="1"/>
  <c r="V77" i="32" s="1"/>
  <c r="V78" i="32" s="1"/>
  <c r="V79" i="32" s="1"/>
  <c r="V80" i="32" s="1"/>
  <c r="V81" i="32" s="1"/>
  <c r="V82" i="32" s="1"/>
  <c r="J69" i="32"/>
  <c r="B69" i="32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S68" i="32"/>
  <c r="O68" i="32"/>
  <c r="J68" i="32"/>
  <c r="T68" i="32" s="1"/>
  <c r="W67" i="32"/>
  <c r="J62" i="32"/>
  <c r="J61" i="32"/>
  <c r="P61" i="32" s="1"/>
  <c r="J60" i="32"/>
  <c r="J59" i="32"/>
  <c r="P59" i="32" s="1"/>
  <c r="J58" i="32"/>
  <c r="J57" i="32"/>
  <c r="P57" i="32" s="1"/>
  <c r="J56" i="32"/>
  <c r="J55" i="32"/>
  <c r="P55" i="32" s="1"/>
  <c r="J54" i="32"/>
  <c r="J53" i="32"/>
  <c r="P53" i="32" s="1"/>
  <c r="J52" i="32"/>
  <c r="J51" i="32"/>
  <c r="P51" i="32" s="1"/>
  <c r="J50" i="32"/>
  <c r="V49" i="32"/>
  <c r="V50" i="32" s="1"/>
  <c r="V51" i="32" s="1"/>
  <c r="V52" i="32" s="1"/>
  <c r="V53" i="32" s="1"/>
  <c r="V54" i="32" s="1"/>
  <c r="V55" i="32" s="1"/>
  <c r="V56" i="32" s="1"/>
  <c r="V57" i="32" s="1"/>
  <c r="V58" i="32" s="1"/>
  <c r="V59" i="32" s="1"/>
  <c r="V60" i="32" s="1"/>
  <c r="V61" i="32" s="1"/>
  <c r="V62" i="32" s="1"/>
  <c r="J49" i="32"/>
  <c r="P49" i="32" s="1"/>
  <c r="B49" i="32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J48" i="32"/>
  <c r="P48" i="32" s="1"/>
  <c r="W47" i="32"/>
  <c r="J42" i="32"/>
  <c r="T42" i="32" s="1"/>
  <c r="S41" i="32"/>
  <c r="O41" i="32"/>
  <c r="J41" i="32"/>
  <c r="T41" i="32" s="1"/>
  <c r="J40" i="32"/>
  <c r="T40" i="32" s="1"/>
  <c r="S39" i="32"/>
  <c r="O39" i="32"/>
  <c r="J39" i="32"/>
  <c r="T39" i="32" s="1"/>
  <c r="J38" i="32"/>
  <c r="T38" i="32" s="1"/>
  <c r="S37" i="32"/>
  <c r="O37" i="32"/>
  <c r="J37" i="32"/>
  <c r="T37" i="32" s="1"/>
  <c r="J36" i="32"/>
  <c r="T36" i="32" s="1"/>
  <c r="S35" i="32"/>
  <c r="O35" i="32"/>
  <c r="J35" i="32"/>
  <c r="T35" i="32" s="1"/>
  <c r="J34" i="32"/>
  <c r="T34" i="32" s="1"/>
  <c r="S33" i="32"/>
  <c r="O33" i="32"/>
  <c r="J33" i="32"/>
  <c r="T33" i="32" s="1"/>
  <c r="U32" i="32"/>
  <c r="S32" i="32"/>
  <c r="Q32" i="32"/>
  <c r="O32" i="32"/>
  <c r="J32" i="32"/>
  <c r="T32" i="32" s="1"/>
  <c r="U31" i="32"/>
  <c r="S31" i="32"/>
  <c r="Q31" i="32"/>
  <c r="O31" i="32"/>
  <c r="J31" i="32"/>
  <c r="T31" i="32" s="1"/>
  <c r="S30" i="32"/>
  <c r="O30" i="32"/>
  <c r="J30" i="32"/>
  <c r="T30" i="32" s="1"/>
  <c r="V29" i="32"/>
  <c r="V30" i="32" s="1"/>
  <c r="V31" i="32" s="1"/>
  <c r="V32" i="32" s="1"/>
  <c r="V33" i="32" s="1"/>
  <c r="V34" i="32" s="1"/>
  <c r="V35" i="32" s="1"/>
  <c r="V36" i="32" s="1"/>
  <c r="V37" i="32" s="1"/>
  <c r="V38" i="32" s="1"/>
  <c r="V39" i="32" s="1"/>
  <c r="V40" i="32" s="1"/>
  <c r="V41" i="32" s="1"/>
  <c r="V42" i="32" s="1"/>
  <c r="S29" i="32"/>
  <c r="O29" i="32"/>
  <c r="J29" i="32"/>
  <c r="T29" i="32" s="1"/>
  <c r="B29" i="32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J28" i="32"/>
  <c r="W27" i="32"/>
  <c r="U22" i="32"/>
  <c r="S22" i="32"/>
  <c r="Q22" i="32"/>
  <c r="O22" i="32"/>
  <c r="J22" i="32"/>
  <c r="T22" i="32" s="1"/>
  <c r="U21" i="32"/>
  <c r="S21" i="32"/>
  <c r="Q21" i="32"/>
  <c r="O21" i="32"/>
  <c r="J21" i="32"/>
  <c r="T21" i="32" s="1"/>
  <c r="U20" i="32"/>
  <c r="S20" i="32"/>
  <c r="Q20" i="32"/>
  <c r="O20" i="32"/>
  <c r="J20" i="32"/>
  <c r="T20" i="32" s="1"/>
  <c r="U19" i="32"/>
  <c r="S19" i="32"/>
  <c r="Q19" i="32"/>
  <c r="O19" i="32"/>
  <c r="J19" i="32"/>
  <c r="T19" i="32" s="1"/>
  <c r="U18" i="32"/>
  <c r="S18" i="32"/>
  <c r="Q18" i="32"/>
  <c r="O18" i="32"/>
  <c r="J18" i="32"/>
  <c r="T18" i="32" s="1"/>
  <c r="U17" i="32"/>
  <c r="S17" i="32"/>
  <c r="Q17" i="32"/>
  <c r="O17" i="32"/>
  <c r="J17" i="32"/>
  <c r="T17" i="32" s="1"/>
  <c r="U16" i="32"/>
  <c r="S16" i="32"/>
  <c r="Q16" i="32"/>
  <c r="O16" i="32"/>
  <c r="J16" i="32"/>
  <c r="T16" i="32" s="1"/>
  <c r="AB15" i="32"/>
  <c r="U15" i="32"/>
  <c r="S15" i="32"/>
  <c r="Q15" i="32"/>
  <c r="O15" i="32"/>
  <c r="J15" i="32"/>
  <c r="T15" i="32" s="1"/>
  <c r="AB14" i="32"/>
  <c r="U14" i="32"/>
  <c r="S14" i="32"/>
  <c r="Q14" i="32"/>
  <c r="O14" i="32"/>
  <c r="J14" i="32"/>
  <c r="T14" i="32" s="1"/>
  <c r="AB13" i="32"/>
  <c r="U13" i="32"/>
  <c r="S13" i="32"/>
  <c r="Q13" i="32"/>
  <c r="O13" i="32"/>
  <c r="J13" i="32"/>
  <c r="T13" i="32" s="1"/>
  <c r="AB12" i="32"/>
  <c r="U12" i="32"/>
  <c r="S12" i="32"/>
  <c r="Q12" i="32"/>
  <c r="O12" i="32"/>
  <c r="J12" i="32"/>
  <c r="T12" i="32" s="1"/>
  <c r="AB11" i="32"/>
  <c r="U11" i="32"/>
  <c r="S11" i="32"/>
  <c r="Q11" i="32"/>
  <c r="O11" i="32"/>
  <c r="J11" i="32"/>
  <c r="T11" i="32" s="1"/>
  <c r="AB10" i="32"/>
  <c r="J10" i="32"/>
  <c r="T10" i="32" s="1"/>
  <c r="AB9" i="32"/>
  <c r="V9" i="32"/>
  <c r="V10" i="32" s="1"/>
  <c r="V11" i="32" s="1"/>
  <c r="V12" i="32" s="1"/>
  <c r="V13" i="32" s="1"/>
  <c r="V14" i="32" s="1"/>
  <c r="V15" i="32" s="1"/>
  <c r="V16" i="32" s="1"/>
  <c r="V17" i="32" s="1"/>
  <c r="V18" i="32" s="1"/>
  <c r="V19" i="32" s="1"/>
  <c r="V20" i="32" s="1"/>
  <c r="V21" i="32" s="1"/>
  <c r="V22" i="32" s="1"/>
  <c r="J9" i="32"/>
  <c r="T9" i="32" s="1"/>
  <c r="B9" i="32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AB8" i="32"/>
  <c r="S113" i="3" s="1"/>
  <c r="J8" i="32"/>
  <c r="P8" i="32" s="1"/>
  <c r="AB7" i="32"/>
  <c r="W7" i="32"/>
  <c r="I3" i="32"/>
  <c r="S182" i="31"/>
  <c r="O182" i="31"/>
  <c r="J182" i="31"/>
  <c r="T182" i="31" s="1"/>
  <c r="Q181" i="31"/>
  <c r="J181" i="31"/>
  <c r="S180" i="31"/>
  <c r="O180" i="31"/>
  <c r="J180" i="31"/>
  <c r="T180" i="31" s="1"/>
  <c r="Q179" i="31"/>
  <c r="J179" i="31"/>
  <c r="S178" i="31"/>
  <c r="O178" i="31"/>
  <c r="J178" i="31"/>
  <c r="T178" i="31" s="1"/>
  <c r="Q177" i="31"/>
  <c r="J177" i="31"/>
  <c r="S176" i="31"/>
  <c r="O176" i="31"/>
  <c r="J176" i="31"/>
  <c r="T176" i="31" s="1"/>
  <c r="Q175" i="31"/>
  <c r="J175" i="31"/>
  <c r="S174" i="31"/>
  <c r="O174" i="31"/>
  <c r="J174" i="31"/>
  <c r="T174" i="31" s="1"/>
  <c r="Q173" i="31"/>
  <c r="J173" i="31"/>
  <c r="S172" i="31"/>
  <c r="O172" i="31"/>
  <c r="J172" i="31"/>
  <c r="T172" i="31" s="1"/>
  <c r="Q171" i="31"/>
  <c r="J171" i="31"/>
  <c r="S170" i="31"/>
  <c r="O170" i="31"/>
  <c r="J170" i="31"/>
  <c r="T170" i="31" s="1"/>
  <c r="B170" i="3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V169" i="31"/>
  <c r="V170" i="31" s="1"/>
  <c r="V171" i="31" s="1"/>
  <c r="V172" i="31" s="1"/>
  <c r="V173" i="31" s="1"/>
  <c r="V174" i="31" s="1"/>
  <c r="V175" i="31" s="1"/>
  <c r="V176" i="31" s="1"/>
  <c r="V177" i="31" s="1"/>
  <c r="V178" i="31" s="1"/>
  <c r="V179" i="31" s="1"/>
  <c r="V180" i="31" s="1"/>
  <c r="V181" i="31" s="1"/>
  <c r="V182" i="31" s="1"/>
  <c r="Q169" i="31"/>
  <c r="J169" i="31"/>
  <c r="B169" i="31"/>
  <c r="J168" i="31"/>
  <c r="P168" i="31" s="1"/>
  <c r="W167" i="31"/>
  <c r="J162" i="31"/>
  <c r="S161" i="31"/>
  <c r="O161" i="31"/>
  <c r="J161" i="31"/>
  <c r="T161" i="31" s="1"/>
  <c r="J160" i="31"/>
  <c r="S159" i="31"/>
  <c r="O159" i="31"/>
  <c r="J159" i="31"/>
  <c r="T159" i="31" s="1"/>
  <c r="J158" i="31"/>
  <c r="J157" i="31"/>
  <c r="R157" i="31" s="1"/>
  <c r="P156" i="31"/>
  <c r="J156" i="31"/>
  <c r="T156" i="31" s="1"/>
  <c r="R155" i="31"/>
  <c r="J155" i="31"/>
  <c r="T154" i="31"/>
  <c r="J154" i="31"/>
  <c r="P154" i="31" s="1"/>
  <c r="J153" i="31"/>
  <c r="R153" i="31" s="1"/>
  <c r="P152" i="31"/>
  <c r="J152" i="31"/>
  <c r="T152" i="31" s="1"/>
  <c r="R151" i="31"/>
  <c r="J151" i="31"/>
  <c r="J150" i="31"/>
  <c r="P150" i="31" s="1"/>
  <c r="V149" i="31"/>
  <c r="V150" i="31" s="1"/>
  <c r="V151" i="31" s="1"/>
  <c r="V152" i="31" s="1"/>
  <c r="V153" i="31" s="1"/>
  <c r="V154" i="31" s="1"/>
  <c r="V155" i="31" s="1"/>
  <c r="V156" i="31" s="1"/>
  <c r="V157" i="31" s="1"/>
  <c r="V158" i="31" s="1"/>
  <c r="V159" i="31" s="1"/>
  <c r="V160" i="31" s="1"/>
  <c r="V161" i="31" s="1"/>
  <c r="V162" i="31" s="1"/>
  <c r="R149" i="31"/>
  <c r="J149" i="31"/>
  <c r="B149" i="3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S148" i="31"/>
  <c r="O148" i="31"/>
  <c r="J148" i="31"/>
  <c r="T148" i="31" s="1"/>
  <c r="W147" i="31"/>
  <c r="J142" i="31"/>
  <c r="R142" i="31" s="1"/>
  <c r="P141" i="31"/>
  <c r="J141" i="31"/>
  <c r="T141" i="31" s="1"/>
  <c r="R140" i="31"/>
  <c r="J140" i="31"/>
  <c r="T139" i="31"/>
  <c r="J139" i="31"/>
  <c r="P139" i="31" s="1"/>
  <c r="J138" i="31"/>
  <c r="R138" i="31" s="1"/>
  <c r="P137" i="31"/>
  <c r="J137" i="31"/>
  <c r="T137" i="31" s="1"/>
  <c r="R136" i="31"/>
  <c r="J136" i="31"/>
  <c r="J135" i="31"/>
  <c r="P135" i="31" s="1"/>
  <c r="J134" i="31"/>
  <c r="R134" i="31" s="1"/>
  <c r="P133" i="31"/>
  <c r="J133" i="31"/>
  <c r="T133" i="31" s="1"/>
  <c r="R132" i="31"/>
  <c r="J132" i="31"/>
  <c r="T131" i="31"/>
  <c r="J131" i="31"/>
  <c r="P131" i="31" s="1"/>
  <c r="R130" i="31"/>
  <c r="J130" i="31"/>
  <c r="V129" i="31"/>
  <c r="V130" i="31" s="1"/>
  <c r="V131" i="31" s="1"/>
  <c r="V132" i="31" s="1"/>
  <c r="V133" i="31" s="1"/>
  <c r="V134" i="31" s="1"/>
  <c r="V135" i="31" s="1"/>
  <c r="V136" i="31" s="1"/>
  <c r="V137" i="31" s="1"/>
  <c r="V138" i="31" s="1"/>
  <c r="V139" i="31" s="1"/>
  <c r="V140" i="31" s="1"/>
  <c r="V141" i="31" s="1"/>
  <c r="V142" i="31" s="1"/>
  <c r="P129" i="31"/>
  <c r="J129" i="31"/>
  <c r="T129" i="31" s="1"/>
  <c r="B129" i="3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S128" i="31"/>
  <c r="O128" i="31"/>
  <c r="J128" i="31"/>
  <c r="T128" i="31" s="1"/>
  <c r="W127" i="31"/>
  <c r="P122" i="31"/>
  <c r="J122" i="31"/>
  <c r="T122" i="31" s="1"/>
  <c r="J121" i="31"/>
  <c r="P120" i="31"/>
  <c r="J120" i="31"/>
  <c r="T120" i="31" s="1"/>
  <c r="J119" i="31"/>
  <c r="P118" i="31"/>
  <c r="J118" i="31"/>
  <c r="T118" i="31" s="1"/>
  <c r="J117" i="31"/>
  <c r="J116" i="31"/>
  <c r="P116" i="31" s="1"/>
  <c r="J115" i="31"/>
  <c r="J114" i="31"/>
  <c r="P114" i="31" s="1"/>
  <c r="J113" i="31"/>
  <c r="T112" i="31"/>
  <c r="J112" i="31"/>
  <c r="P112" i="31" s="1"/>
  <c r="J111" i="31"/>
  <c r="J110" i="31"/>
  <c r="P110" i="31" s="1"/>
  <c r="V109" i="31"/>
  <c r="V110" i="31" s="1"/>
  <c r="V111" i="31" s="1"/>
  <c r="V112" i="31" s="1"/>
  <c r="V113" i="31" s="1"/>
  <c r="V114" i="31" s="1"/>
  <c r="V115" i="31" s="1"/>
  <c r="V116" i="31" s="1"/>
  <c r="V117" i="31" s="1"/>
  <c r="V118" i="31" s="1"/>
  <c r="V119" i="31" s="1"/>
  <c r="V120" i="31" s="1"/>
  <c r="V121" i="31" s="1"/>
  <c r="V122" i="31" s="1"/>
  <c r="J109" i="31"/>
  <c r="B109" i="3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J108" i="31"/>
  <c r="W107" i="31"/>
  <c r="J102" i="31"/>
  <c r="P101" i="31"/>
  <c r="J101" i="31"/>
  <c r="T101" i="31" s="1"/>
  <c r="J100" i="31"/>
  <c r="P99" i="31"/>
  <c r="J99" i="31"/>
  <c r="T99" i="31" s="1"/>
  <c r="J98" i="31"/>
  <c r="P97" i="31"/>
  <c r="J97" i="31"/>
  <c r="T97" i="31" s="1"/>
  <c r="J96" i="31"/>
  <c r="P95" i="31"/>
  <c r="J95" i="31"/>
  <c r="T95" i="31" s="1"/>
  <c r="J94" i="31"/>
  <c r="P93" i="31"/>
  <c r="J93" i="31"/>
  <c r="T93" i="31" s="1"/>
  <c r="J92" i="31"/>
  <c r="P91" i="31"/>
  <c r="J91" i="31"/>
  <c r="T91" i="31" s="1"/>
  <c r="J90" i="31"/>
  <c r="V89" i="31"/>
  <c r="V90" i="31" s="1"/>
  <c r="V91" i="31" s="1"/>
  <c r="V92" i="31" s="1"/>
  <c r="V93" i="31" s="1"/>
  <c r="V94" i="31" s="1"/>
  <c r="V95" i="31" s="1"/>
  <c r="V96" i="31" s="1"/>
  <c r="V97" i="31" s="1"/>
  <c r="V98" i="31" s="1"/>
  <c r="V99" i="31" s="1"/>
  <c r="V100" i="31" s="1"/>
  <c r="V101" i="31" s="1"/>
  <c r="V102" i="31" s="1"/>
  <c r="P89" i="31"/>
  <c r="J89" i="31"/>
  <c r="T89" i="31" s="1"/>
  <c r="B89" i="3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S88" i="31"/>
  <c r="O88" i="31"/>
  <c r="J88" i="31"/>
  <c r="T88" i="31" s="1"/>
  <c r="W87" i="31"/>
  <c r="P82" i="31"/>
  <c r="J82" i="31"/>
  <c r="T82" i="31" s="1"/>
  <c r="J81" i="31"/>
  <c r="J80" i="31"/>
  <c r="T80" i="31" s="1"/>
  <c r="J79" i="31"/>
  <c r="J78" i="31"/>
  <c r="P78" i="31" s="1"/>
  <c r="J77" i="31"/>
  <c r="J76" i="31"/>
  <c r="P76" i="31" s="1"/>
  <c r="T74" i="31"/>
  <c r="P74" i="31"/>
  <c r="P72" i="31"/>
  <c r="P70" i="31"/>
  <c r="V69" i="31"/>
  <c r="V70" i="31" s="1"/>
  <c r="V71" i="31" s="1"/>
  <c r="V72" i="31" s="1"/>
  <c r="V73" i="31" s="1"/>
  <c r="V74" i="31" s="1"/>
  <c r="V75" i="31" s="1"/>
  <c r="V76" i="31" s="1"/>
  <c r="V77" i="31" s="1"/>
  <c r="V78" i="31" s="1"/>
  <c r="V79" i="31" s="1"/>
  <c r="V80" i="31" s="1"/>
  <c r="V81" i="31" s="1"/>
  <c r="V82" i="31" s="1"/>
  <c r="B69" i="3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T68" i="31"/>
  <c r="W67" i="31"/>
  <c r="J62" i="31"/>
  <c r="J61" i="31"/>
  <c r="P61" i="31" s="1"/>
  <c r="J60" i="31"/>
  <c r="J59" i="31"/>
  <c r="P59" i="31" s="1"/>
  <c r="J58" i="31"/>
  <c r="T57" i="31"/>
  <c r="P57" i="31"/>
  <c r="T55" i="31"/>
  <c r="P55" i="31"/>
  <c r="T53" i="31"/>
  <c r="P53" i="31"/>
  <c r="T51" i="31"/>
  <c r="P51" i="31"/>
  <c r="V50" i="31"/>
  <c r="V51" i="31" s="1"/>
  <c r="V52" i="31" s="1"/>
  <c r="V53" i="31" s="1"/>
  <c r="V54" i="31" s="1"/>
  <c r="V55" i="31" s="1"/>
  <c r="V56" i="31" s="1"/>
  <c r="V57" i="31" s="1"/>
  <c r="V58" i="31" s="1"/>
  <c r="V59" i="31" s="1"/>
  <c r="V60" i="31" s="1"/>
  <c r="V61" i="31" s="1"/>
  <c r="V62" i="31" s="1"/>
  <c r="V49" i="31"/>
  <c r="T49" i="31"/>
  <c r="B49" i="3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U48" i="31"/>
  <c r="W47" i="31"/>
  <c r="J42" i="31"/>
  <c r="T42" i="31" s="1"/>
  <c r="S41" i="31"/>
  <c r="O41" i="31"/>
  <c r="J41" i="31"/>
  <c r="T41" i="31" s="1"/>
  <c r="J40" i="31"/>
  <c r="T40" i="31" s="1"/>
  <c r="S39" i="31"/>
  <c r="O39" i="31"/>
  <c r="J39" i="31"/>
  <c r="T39" i="31" s="1"/>
  <c r="J38" i="31"/>
  <c r="T38" i="31" s="1"/>
  <c r="S37" i="31"/>
  <c r="O37" i="31"/>
  <c r="J37" i="31"/>
  <c r="T37" i="31" s="1"/>
  <c r="U36" i="31"/>
  <c r="S36" i="31"/>
  <c r="Q36" i="31"/>
  <c r="O36" i="31"/>
  <c r="J36" i="31"/>
  <c r="T36" i="31" s="1"/>
  <c r="U35" i="31"/>
  <c r="S35" i="31"/>
  <c r="Q35" i="31"/>
  <c r="O35" i="31"/>
  <c r="J35" i="31"/>
  <c r="T35" i="31" s="1"/>
  <c r="U34" i="31"/>
  <c r="S34" i="31"/>
  <c r="Q34" i="31"/>
  <c r="O34" i="31"/>
  <c r="T34" i="31"/>
  <c r="U33" i="31"/>
  <c r="S33" i="31"/>
  <c r="Q33" i="31"/>
  <c r="O33" i="31"/>
  <c r="T33" i="31"/>
  <c r="U32" i="31"/>
  <c r="S32" i="31"/>
  <c r="Q32" i="31"/>
  <c r="O32" i="31"/>
  <c r="T32" i="31"/>
  <c r="U31" i="31"/>
  <c r="S31" i="31"/>
  <c r="Q31" i="31"/>
  <c r="O31" i="31"/>
  <c r="T31" i="31"/>
  <c r="S30" i="31"/>
  <c r="O30" i="31"/>
  <c r="T30" i="31"/>
  <c r="V29" i="31"/>
  <c r="V30" i="31" s="1"/>
  <c r="V31" i="31" s="1"/>
  <c r="V32" i="31" s="1"/>
  <c r="V33" i="31" s="1"/>
  <c r="V34" i="31" s="1"/>
  <c r="V35" i="31" s="1"/>
  <c r="V36" i="31" s="1"/>
  <c r="V37" i="31" s="1"/>
  <c r="V38" i="31" s="1"/>
  <c r="V39" i="31" s="1"/>
  <c r="V40" i="31" s="1"/>
  <c r="V41" i="31" s="1"/>
  <c r="V42" i="31" s="1"/>
  <c r="S29" i="31"/>
  <c r="O29" i="31"/>
  <c r="T29" i="31"/>
  <c r="B29" i="3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U28" i="31"/>
  <c r="W27" i="31"/>
  <c r="U22" i="31"/>
  <c r="S22" i="31"/>
  <c r="Q22" i="31"/>
  <c r="O22" i="31"/>
  <c r="J22" i="31"/>
  <c r="T22" i="31" s="1"/>
  <c r="U21" i="31"/>
  <c r="S21" i="31"/>
  <c r="Q21" i="31"/>
  <c r="O21" i="31"/>
  <c r="J21" i="31"/>
  <c r="T21" i="31" s="1"/>
  <c r="U20" i="31"/>
  <c r="S20" i="31"/>
  <c r="Q20" i="31"/>
  <c r="O20" i="31"/>
  <c r="J20" i="31"/>
  <c r="T20" i="31" s="1"/>
  <c r="U19" i="31"/>
  <c r="S19" i="31"/>
  <c r="Q19" i="31"/>
  <c r="O19" i="31"/>
  <c r="J19" i="31"/>
  <c r="T19" i="31" s="1"/>
  <c r="U18" i="31"/>
  <c r="S18" i="31"/>
  <c r="Q18" i="31"/>
  <c r="O18" i="31"/>
  <c r="J18" i="31"/>
  <c r="T18" i="31" s="1"/>
  <c r="U17" i="31"/>
  <c r="S17" i="31"/>
  <c r="Q17" i="31"/>
  <c r="O17" i="31"/>
  <c r="T17" i="31"/>
  <c r="U16" i="31"/>
  <c r="S16" i="31"/>
  <c r="Q16" i="31"/>
  <c r="O16" i="31"/>
  <c r="T16" i="31"/>
  <c r="AB15" i="31"/>
  <c r="U15" i="31"/>
  <c r="S15" i="31"/>
  <c r="Q15" i="31"/>
  <c r="O15" i="31"/>
  <c r="T15" i="31"/>
  <c r="AB14" i="31"/>
  <c r="U14" i="31"/>
  <c r="S14" i="31"/>
  <c r="Q14" i="31"/>
  <c r="O14" i="31"/>
  <c r="T14" i="31"/>
  <c r="AB13" i="31"/>
  <c r="U13" i="31"/>
  <c r="S13" i="31"/>
  <c r="Q13" i="31"/>
  <c r="O13" i="31"/>
  <c r="T13" i="31"/>
  <c r="AB12" i="31"/>
  <c r="U12" i="31"/>
  <c r="S12" i="31"/>
  <c r="Q12" i="31"/>
  <c r="O12" i="31"/>
  <c r="T12" i="31"/>
  <c r="AB11" i="31"/>
  <c r="U11" i="31"/>
  <c r="S11" i="31"/>
  <c r="Q11" i="31"/>
  <c r="O11" i="31"/>
  <c r="T11" i="31"/>
  <c r="AB10" i="31"/>
  <c r="J10" i="31"/>
  <c r="T10" i="31" s="1"/>
  <c r="AB9" i="31"/>
  <c r="S62" i="3" s="1"/>
  <c r="V9" i="31"/>
  <c r="V10" i="31" s="1"/>
  <c r="V11" i="31" s="1"/>
  <c r="V12" i="31" s="1"/>
  <c r="V13" i="31" s="1"/>
  <c r="V14" i="31" s="1"/>
  <c r="V15" i="31" s="1"/>
  <c r="V16" i="31" s="1"/>
  <c r="V17" i="31" s="1"/>
  <c r="V18" i="31" s="1"/>
  <c r="V19" i="31" s="1"/>
  <c r="V20" i="31" s="1"/>
  <c r="V21" i="31" s="1"/>
  <c r="V22" i="31" s="1"/>
  <c r="S9" i="31"/>
  <c r="O9" i="31"/>
  <c r="J9" i="31"/>
  <c r="T9" i="31" s="1"/>
  <c r="B9" i="3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AB8" i="31"/>
  <c r="S61" i="3" s="1"/>
  <c r="J8" i="31"/>
  <c r="U8" i="31" s="1"/>
  <c r="AB7" i="31"/>
  <c r="W7" i="31"/>
  <c r="I3" i="31"/>
  <c r="J182" i="30"/>
  <c r="S181" i="30"/>
  <c r="O181" i="30"/>
  <c r="J181" i="30"/>
  <c r="T181" i="30" s="1"/>
  <c r="J180" i="30"/>
  <c r="S179" i="30"/>
  <c r="O179" i="30"/>
  <c r="J179" i="30"/>
  <c r="T179" i="30" s="1"/>
  <c r="J178" i="30"/>
  <c r="S177" i="30"/>
  <c r="O177" i="30"/>
  <c r="J177" i="30"/>
  <c r="T177" i="30" s="1"/>
  <c r="J176" i="30"/>
  <c r="S175" i="30"/>
  <c r="O175" i="30"/>
  <c r="J175" i="30"/>
  <c r="T175" i="30" s="1"/>
  <c r="J174" i="30"/>
  <c r="S173" i="30"/>
  <c r="O173" i="30"/>
  <c r="J173" i="30"/>
  <c r="T173" i="30" s="1"/>
  <c r="J172" i="30"/>
  <c r="S171" i="30"/>
  <c r="O171" i="30"/>
  <c r="J171" i="30"/>
  <c r="T171" i="30" s="1"/>
  <c r="J170" i="30"/>
  <c r="V169" i="30"/>
  <c r="V170" i="30" s="1"/>
  <c r="V171" i="30" s="1"/>
  <c r="V172" i="30" s="1"/>
  <c r="V173" i="30" s="1"/>
  <c r="V174" i="30" s="1"/>
  <c r="V175" i="30" s="1"/>
  <c r="V176" i="30" s="1"/>
  <c r="V177" i="30" s="1"/>
  <c r="V178" i="30" s="1"/>
  <c r="V179" i="30" s="1"/>
  <c r="V180" i="30" s="1"/>
  <c r="V181" i="30" s="1"/>
  <c r="V182" i="30" s="1"/>
  <c r="S169" i="30"/>
  <c r="O169" i="30"/>
  <c r="J169" i="30"/>
  <c r="T169" i="30" s="1"/>
  <c r="B169" i="30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P168" i="30"/>
  <c r="J168" i="30"/>
  <c r="T168" i="30" s="1"/>
  <c r="W167" i="30"/>
  <c r="S162" i="30"/>
  <c r="O162" i="30"/>
  <c r="J162" i="30"/>
  <c r="T162" i="30" s="1"/>
  <c r="J161" i="30"/>
  <c r="S160" i="30"/>
  <c r="O160" i="30"/>
  <c r="J160" i="30"/>
  <c r="T160" i="30" s="1"/>
  <c r="J159" i="30"/>
  <c r="S158" i="30"/>
  <c r="O158" i="30"/>
  <c r="J158" i="30"/>
  <c r="T158" i="30" s="1"/>
  <c r="R157" i="30"/>
  <c r="J157" i="30"/>
  <c r="T156" i="30"/>
  <c r="J156" i="30"/>
  <c r="P156" i="30" s="1"/>
  <c r="J155" i="30"/>
  <c r="R155" i="30" s="1"/>
  <c r="P154" i="30"/>
  <c r="J154" i="30"/>
  <c r="T154" i="30" s="1"/>
  <c r="R153" i="30"/>
  <c r="J153" i="30"/>
  <c r="J152" i="30"/>
  <c r="P152" i="30" s="1"/>
  <c r="J151" i="30"/>
  <c r="R151" i="30" s="1"/>
  <c r="P150" i="30"/>
  <c r="J150" i="30"/>
  <c r="T150" i="30" s="1"/>
  <c r="V149" i="30"/>
  <c r="V150" i="30" s="1"/>
  <c r="V151" i="30" s="1"/>
  <c r="V152" i="30" s="1"/>
  <c r="V153" i="30" s="1"/>
  <c r="V154" i="30" s="1"/>
  <c r="V155" i="30" s="1"/>
  <c r="V156" i="30" s="1"/>
  <c r="V157" i="30" s="1"/>
  <c r="V158" i="30" s="1"/>
  <c r="V159" i="30" s="1"/>
  <c r="V160" i="30" s="1"/>
  <c r="V161" i="30" s="1"/>
  <c r="V162" i="30" s="1"/>
  <c r="J149" i="30"/>
  <c r="R149" i="30" s="1"/>
  <c r="B149" i="30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Q148" i="30"/>
  <c r="J148" i="30"/>
  <c r="W147" i="30"/>
  <c r="R142" i="30"/>
  <c r="J142" i="30"/>
  <c r="J141" i="30"/>
  <c r="P141" i="30" s="1"/>
  <c r="J140" i="30"/>
  <c r="R140" i="30" s="1"/>
  <c r="P139" i="30"/>
  <c r="J139" i="30"/>
  <c r="T139" i="30" s="1"/>
  <c r="R138" i="30"/>
  <c r="J138" i="30"/>
  <c r="T137" i="30"/>
  <c r="J137" i="30"/>
  <c r="P137" i="30" s="1"/>
  <c r="J136" i="30"/>
  <c r="R136" i="30" s="1"/>
  <c r="P135" i="30"/>
  <c r="J135" i="30"/>
  <c r="T135" i="30" s="1"/>
  <c r="R134" i="30"/>
  <c r="J134" i="30"/>
  <c r="J133" i="30"/>
  <c r="P133" i="30" s="1"/>
  <c r="J132" i="30"/>
  <c r="R132" i="30" s="1"/>
  <c r="P131" i="30"/>
  <c r="J131" i="30"/>
  <c r="T131" i="30" s="1"/>
  <c r="V130" i="30"/>
  <c r="V131" i="30" s="1"/>
  <c r="V132" i="30" s="1"/>
  <c r="V133" i="30" s="1"/>
  <c r="V134" i="30" s="1"/>
  <c r="V135" i="30" s="1"/>
  <c r="V136" i="30" s="1"/>
  <c r="V137" i="30" s="1"/>
  <c r="V138" i="30" s="1"/>
  <c r="V139" i="30" s="1"/>
  <c r="V140" i="30" s="1"/>
  <c r="V141" i="30" s="1"/>
  <c r="V142" i="30" s="1"/>
  <c r="J130" i="30"/>
  <c r="R130" i="30" s="1"/>
  <c r="V129" i="30"/>
  <c r="J129" i="30"/>
  <c r="P129" i="30" s="1"/>
  <c r="B129" i="30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J128" i="30"/>
  <c r="W127" i="30"/>
  <c r="T122" i="30"/>
  <c r="J122" i="30"/>
  <c r="P122" i="30" s="1"/>
  <c r="J121" i="30"/>
  <c r="J120" i="30"/>
  <c r="P120" i="30" s="1"/>
  <c r="J119" i="30"/>
  <c r="T118" i="30"/>
  <c r="J118" i="30"/>
  <c r="P118" i="30" s="1"/>
  <c r="J117" i="30"/>
  <c r="P116" i="30"/>
  <c r="J116" i="30"/>
  <c r="J115" i="30"/>
  <c r="P114" i="30"/>
  <c r="J114" i="30"/>
  <c r="T114" i="30" s="1"/>
  <c r="J113" i="30"/>
  <c r="P112" i="30"/>
  <c r="J112" i="30"/>
  <c r="T112" i="30" s="1"/>
  <c r="J111" i="30"/>
  <c r="P110" i="30"/>
  <c r="J110" i="30"/>
  <c r="T110" i="30" s="1"/>
  <c r="V109" i="30"/>
  <c r="V110" i="30" s="1"/>
  <c r="V111" i="30" s="1"/>
  <c r="V112" i="30" s="1"/>
  <c r="V113" i="30" s="1"/>
  <c r="V114" i="30" s="1"/>
  <c r="V115" i="30" s="1"/>
  <c r="V116" i="30" s="1"/>
  <c r="V117" i="30" s="1"/>
  <c r="V118" i="30" s="1"/>
  <c r="V119" i="30" s="1"/>
  <c r="V120" i="30" s="1"/>
  <c r="V121" i="30" s="1"/>
  <c r="V122" i="30" s="1"/>
  <c r="J109" i="30"/>
  <c r="B109" i="30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S108" i="30"/>
  <c r="O108" i="30"/>
  <c r="J108" i="30"/>
  <c r="T108" i="30" s="1"/>
  <c r="W107" i="30"/>
  <c r="J102" i="30"/>
  <c r="T101" i="30"/>
  <c r="J101" i="30"/>
  <c r="P101" i="30" s="1"/>
  <c r="J100" i="30"/>
  <c r="J99" i="30"/>
  <c r="P99" i="30" s="1"/>
  <c r="J98" i="30"/>
  <c r="T97" i="30"/>
  <c r="J97" i="30"/>
  <c r="P97" i="30" s="1"/>
  <c r="J96" i="30"/>
  <c r="J95" i="30"/>
  <c r="P95" i="30" s="1"/>
  <c r="J94" i="30"/>
  <c r="T93" i="30"/>
  <c r="J93" i="30"/>
  <c r="P93" i="30" s="1"/>
  <c r="J92" i="30"/>
  <c r="J91" i="30"/>
  <c r="P91" i="30" s="1"/>
  <c r="J90" i="30"/>
  <c r="V89" i="30"/>
  <c r="V90" i="30" s="1"/>
  <c r="V91" i="30" s="1"/>
  <c r="V92" i="30" s="1"/>
  <c r="V93" i="30" s="1"/>
  <c r="V94" i="30" s="1"/>
  <c r="V95" i="30" s="1"/>
  <c r="V96" i="30" s="1"/>
  <c r="V97" i="30" s="1"/>
  <c r="V98" i="30" s="1"/>
  <c r="V99" i="30" s="1"/>
  <c r="V100" i="30" s="1"/>
  <c r="V101" i="30" s="1"/>
  <c r="V102" i="30" s="1"/>
  <c r="J89" i="30"/>
  <c r="P89" i="30" s="1"/>
  <c r="B89" i="30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U88" i="30"/>
  <c r="O88" i="30"/>
  <c r="J88" i="30"/>
  <c r="W87" i="30"/>
  <c r="P82" i="30"/>
  <c r="J82" i="30"/>
  <c r="T82" i="30" s="1"/>
  <c r="J81" i="30"/>
  <c r="P80" i="30"/>
  <c r="J80" i="30"/>
  <c r="T80" i="30" s="1"/>
  <c r="J79" i="30"/>
  <c r="P78" i="30"/>
  <c r="J78" i="30"/>
  <c r="T78" i="30" s="1"/>
  <c r="J77" i="30"/>
  <c r="P76" i="30"/>
  <c r="J76" i="30"/>
  <c r="T76" i="30" s="1"/>
  <c r="J75" i="30"/>
  <c r="P74" i="30"/>
  <c r="J74" i="30"/>
  <c r="T74" i="30" s="1"/>
  <c r="J73" i="30"/>
  <c r="P72" i="30"/>
  <c r="J72" i="30"/>
  <c r="T72" i="30" s="1"/>
  <c r="J71" i="30"/>
  <c r="P70" i="30"/>
  <c r="J70" i="30"/>
  <c r="T70" i="30" s="1"/>
  <c r="V69" i="30"/>
  <c r="V70" i="30" s="1"/>
  <c r="V71" i="30" s="1"/>
  <c r="V72" i="30" s="1"/>
  <c r="V73" i="30" s="1"/>
  <c r="V74" i="30" s="1"/>
  <c r="V75" i="30" s="1"/>
  <c r="V76" i="30" s="1"/>
  <c r="V77" i="30" s="1"/>
  <c r="V78" i="30" s="1"/>
  <c r="V79" i="30" s="1"/>
  <c r="V80" i="30" s="1"/>
  <c r="V81" i="30" s="1"/>
  <c r="V82" i="30" s="1"/>
  <c r="J69" i="30"/>
  <c r="B69" i="30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S68" i="30"/>
  <c r="O68" i="30"/>
  <c r="J68" i="30"/>
  <c r="T68" i="30" s="1"/>
  <c r="W67" i="30"/>
  <c r="J62" i="30"/>
  <c r="J61" i="30"/>
  <c r="P61" i="30" s="1"/>
  <c r="J60" i="30"/>
  <c r="J59" i="30"/>
  <c r="P59" i="30" s="1"/>
  <c r="J58" i="30"/>
  <c r="J57" i="30"/>
  <c r="P57" i="30" s="1"/>
  <c r="J56" i="30"/>
  <c r="J55" i="30"/>
  <c r="P55" i="30" s="1"/>
  <c r="J54" i="30"/>
  <c r="J53" i="30"/>
  <c r="P53" i="30" s="1"/>
  <c r="J52" i="30"/>
  <c r="T51" i="30"/>
  <c r="P51" i="30"/>
  <c r="J51" i="30"/>
  <c r="V50" i="30"/>
  <c r="V51" i="30" s="1"/>
  <c r="V52" i="30" s="1"/>
  <c r="V53" i="30" s="1"/>
  <c r="V54" i="30" s="1"/>
  <c r="V55" i="30" s="1"/>
  <c r="V56" i="30" s="1"/>
  <c r="V57" i="30" s="1"/>
  <c r="V58" i="30" s="1"/>
  <c r="V59" i="30" s="1"/>
  <c r="V60" i="30" s="1"/>
  <c r="V61" i="30" s="1"/>
  <c r="V62" i="30" s="1"/>
  <c r="V49" i="30"/>
  <c r="T49" i="30"/>
  <c r="P49" i="30"/>
  <c r="B49" i="30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W47" i="30"/>
  <c r="S42" i="30"/>
  <c r="O42" i="30"/>
  <c r="J42" i="30"/>
  <c r="T42" i="30" s="1"/>
  <c r="J41" i="30"/>
  <c r="T41" i="30" s="1"/>
  <c r="S40" i="30"/>
  <c r="O40" i="30"/>
  <c r="J40" i="30"/>
  <c r="T40" i="30" s="1"/>
  <c r="J39" i="30"/>
  <c r="T39" i="30" s="1"/>
  <c r="S38" i="30"/>
  <c r="O38" i="30"/>
  <c r="J38" i="30"/>
  <c r="T38" i="30" s="1"/>
  <c r="U37" i="30"/>
  <c r="S37" i="30"/>
  <c r="Q37" i="30"/>
  <c r="O37" i="30"/>
  <c r="T37" i="30"/>
  <c r="U36" i="30"/>
  <c r="S36" i="30"/>
  <c r="Q36" i="30"/>
  <c r="O36" i="30"/>
  <c r="T36" i="30"/>
  <c r="T35" i="30"/>
  <c r="S34" i="30"/>
  <c r="O34" i="30"/>
  <c r="T34" i="30"/>
  <c r="T33" i="30"/>
  <c r="S32" i="30"/>
  <c r="O32" i="30"/>
  <c r="T32" i="30"/>
  <c r="T31" i="30"/>
  <c r="S30" i="30"/>
  <c r="O30" i="30"/>
  <c r="T30" i="30"/>
  <c r="V29" i="30"/>
  <c r="V30" i="30" s="1"/>
  <c r="V31" i="30" s="1"/>
  <c r="V32" i="30" s="1"/>
  <c r="V33" i="30" s="1"/>
  <c r="V34" i="30" s="1"/>
  <c r="V35" i="30" s="1"/>
  <c r="V36" i="30" s="1"/>
  <c r="V37" i="30" s="1"/>
  <c r="V38" i="30" s="1"/>
  <c r="V39" i="30" s="1"/>
  <c r="V40" i="30" s="1"/>
  <c r="V41" i="30" s="1"/>
  <c r="V42" i="30" s="1"/>
  <c r="S29" i="30"/>
  <c r="O29" i="30"/>
  <c r="T29" i="30"/>
  <c r="B29" i="30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T28" i="30"/>
  <c r="W27" i="30"/>
  <c r="U22" i="30"/>
  <c r="S22" i="30"/>
  <c r="Q22" i="30"/>
  <c r="O22" i="30"/>
  <c r="J22" i="30"/>
  <c r="T22" i="30" s="1"/>
  <c r="U21" i="30"/>
  <c r="S21" i="30"/>
  <c r="Q21" i="30"/>
  <c r="O21" i="30"/>
  <c r="J21" i="30"/>
  <c r="T21" i="30" s="1"/>
  <c r="U20" i="30"/>
  <c r="S20" i="30"/>
  <c r="Q20" i="30"/>
  <c r="O20" i="30"/>
  <c r="J20" i="30"/>
  <c r="T20" i="30" s="1"/>
  <c r="U19" i="30"/>
  <c r="S19" i="30"/>
  <c r="Q19" i="30"/>
  <c r="O19" i="30"/>
  <c r="J19" i="30"/>
  <c r="T19" i="30" s="1"/>
  <c r="U18" i="30"/>
  <c r="S18" i="30"/>
  <c r="Q18" i="30"/>
  <c r="O18" i="30"/>
  <c r="J18" i="30"/>
  <c r="T18" i="30" s="1"/>
  <c r="U17" i="30"/>
  <c r="S17" i="30"/>
  <c r="Q17" i="30"/>
  <c r="O17" i="30"/>
  <c r="J17" i="30"/>
  <c r="T17" i="30" s="1"/>
  <c r="U16" i="30"/>
  <c r="S16" i="30"/>
  <c r="Q16" i="30"/>
  <c r="O16" i="30"/>
  <c r="J16" i="30"/>
  <c r="T16" i="30" s="1"/>
  <c r="AB15" i="30"/>
  <c r="U15" i="30"/>
  <c r="S15" i="30"/>
  <c r="Q15" i="30"/>
  <c r="O15" i="30"/>
  <c r="J15" i="30"/>
  <c r="T15" i="30" s="1"/>
  <c r="AB14" i="30"/>
  <c r="U14" i="30"/>
  <c r="S14" i="30"/>
  <c r="Q14" i="30"/>
  <c r="O14" i="30"/>
  <c r="J14" i="30"/>
  <c r="T14" i="30" s="1"/>
  <c r="AB13" i="30"/>
  <c r="J13" i="30"/>
  <c r="T13" i="30" s="1"/>
  <c r="AB12" i="30"/>
  <c r="J12" i="30"/>
  <c r="T12" i="30" s="1"/>
  <c r="AB11" i="30"/>
  <c r="J11" i="30"/>
  <c r="T11" i="30" s="1"/>
  <c r="AB10" i="30"/>
  <c r="J10" i="30"/>
  <c r="T10" i="30" s="1"/>
  <c r="AB9" i="30"/>
  <c r="S54" i="3" s="1"/>
  <c r="V9" i="30"/>
  <c r="V10" i="30" s="1"/>
  <c r="V11" i="30" s="1"/>
  <c r="V12" i="30" s="1"/>
  <c r="V13" i="30" s="1"/>
  <c r="V14" i="30" s="1"/>
  <c r="V15" i="30" s="1"/>
  <c r="V16" i="30" s="1"/>
  <c r="V17" i="30" s="1"/>
  <c r="V18" i="30" s="1"/>
  <c r="V19" i="30" s="1"/>
  <c r="V20" i="30" s="1"/>
  <c r="V21" i="30" s="1"/>
  <c r="V22" i="30" s="1"/>
  <c r="S9" i="30"/>
  <c r="O9" i="30"/>
  <c r="J9" i="30"/>
  <c r="T9" i="30" s="1"/>
  <c r="B9" i="30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AB8" i="30"/>
  <c r="S53" i="3" s="1"/>
  <c r="T8" i="30"/>
  <c r="P8" i="30"/>
  <c r="J8" i="30"/>
  <c r="AB7" i="30"/>
  <c r="W7" i="30"/>
  <c r="I3" i="30"/>
  <c r="J51" i="3"/>
  <c r="Q51" i="3"/>
  <c r="R51" i="3"/>
  <c r="S51" i="3"/>
  <c r="V51" i="3"/>
  <c r="W51" i="3"/>
  <c r="X51" i="3"/>
  <c r="Y51" i="3"/>
  <c r="Z51" i="3"/>
  <c r="AA51" i="3"/>
  <c r="AB51" i="3"/>
  <c r="J48" i="3"/>
  <c r="J45" i="3"/>
  <c r="J44" i="3"/>
  <c r="J182" i="29"/>
  <c r="S181" i="29"/>
  <c r="O181" i="29"/>
  <c r="J181" i="29"/>
  <c r="T181" i="29" s="1"/>
  <c r="J180" i="29"/>
  <c r="S179" i="29"/>
  <c r="O179" i="29"/>
  <c r="J179" i="29"/>
  <c r="T179" i="29" s="1"/>
  <c r="J178" i="29"/>
  <c r="S177" i="29"/>
  <c r="O177" i="29"/>
  <c r="J177" i="29"/>
  <c r="T177" i="29" s="1"/>
  <c r="J176" i="29"/>
  <c r="S175" i="29"/>
  <c r="O175" i="29"/>
  <c r="J175" i="29"/>
  <c r="T175" i="29" s="1"/>
  <c r="J174" i="29"/>
  <c r="S173" i="29"/>
  <c r="O173" i="29"/>
  <c r="J173" i="29"/>
  <c r="T173" i="29" s="1"/>
  <c r="J172" i="29"/>
  <c r="S171" i="29"/>
  <c r="O171" i="29"/>
  <c r="J171" i="29"/>
  <c r="T171" i="29" s="1"/>
  <c r="J170" i="29"/>
  <c r="V169" i="29"/>
  <c r="V170" i="29" s="1"/>
  <c r="V171" i="29" s="1"/>
  <c r="V172" i="29" s="1"/>
  <c r="V173" i="29" s="1"/>
  <c r="V174" i="29" s="1"/>
  <c r="V175" i="29" s="1"/>
  <c r="V176" i="29" s="1"/>
  <c r="V177" i="29" s="1"/>
  <c r="V178" i="29" s="1"/>
  <c r="V179" i="29" s="1"/>
  <c r="V180" i="29" s="1"/>
  <c r="V181" i="29" s="1"/>
  <c r="V182" i="29" s="1"/>
  <c r="S169" i="29"/>
  <c r="O169" i="29"/>
  <c r="J169" i="29"/>
  <c r="T169" i="29" s="1"/>
  <c r="B169" i="29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P168" i="29"/>
  <c r="J168" i="29"/>
  <c r="T168" i="29" s="1"/>
  <c r="W167" i="29"/>
  <c r="S162" i="29"/>
  <c r="O162" i="29"/>
  <c r="J162" i="29"/>
  <c r="T162" i="29" s="1"/>
  <c r="J161" i="29"/>
  <c r="S160" i="29"/>
  <c r="O160" i="29"/>
  <c r="J160" i="29"/>
  <c r="T160" i="29" s="1"/>
  <c r="J159" i="29"/>
  <c r="S158" i="29"/>
  <c r="O158" i="29"/>
  <c r="J158" i="29"/>
  <c r="T158" i="29" s="1"/>
  <c r="R157" i="29"/>
  <c r="J157" i="29"/>
  <c r="T156" i="29"/>
  <c r="J156" i="29"/>
  <c r="P156" i="29" s="1"/>
  <c r="J155" i="29"/>
  <c r="R155" i="29" s="1"/>
  <c r="P154" i="29"/>
  <c r="J154" i="29"/>
  <c r="T154" i="29" s="1"/>
  <c r="R153" i="29"/>
  <c r="J153" i="29"/>
  <c r="J152" i="29"/>
  <c r="P152" i="29" s="1"/>
  <c r="J151" i="29"/>
  <c r="R151" i="29" s="1"/>
  <c r="P150" i="29"/>
  <c r="J150" i="29"/>
  <c r="T150" i="29" s="1"/>
  <c r="V149" i="29"/>
  <c r="V150" i="29" s="1"/>
  <c r="V151" i="29" s="1"/>
  <c r="V152" i="29" s="1"/>
  <c r="V153" i="29" s="1"/>
  <c r="V154" i="29" s="1"/>
  <c r="V155" i="29" s="1"/>
  <c r="V156" i="29" s="1"/>
  <c r="V157" i="29" s="1"/>
  <c r="V158" i="29" s="1"/>
  <c r="V159" i="29" s="1"/>
  <c r="V160" i="29" s="1"/>
  <c r="V161" i="29" s="1"/>
  <c r="V162" i="29" s="1"/>
  <c r="J149" i="29"/>
  <c r="R149" i="29" s="1"/>
  <c r="B149" i="29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Q148" i="29"/>
  <c r="J148" i="29"/>
  <c r="W147" i="29"/>
  <c r="R142" i="29"/>
  <c r="J142" i="29"/>
  <c r="J141" i="29"/>
  <c r="P141" i="29" s="1"/>
  <c r="J140" i="29"/>
  <c r="R140" i="29" s="1"/>
  <c r="P139" i="29"/>
  <c r="J139" i="29"/>
  <c r="T139" i="29" s="1"/>
  <c r="R138" i="29"/>
  <c r="J138" i="29"/>
  <c r="T137" i="29"/>
  <c r="J137" i="29"/>
  <c r="P137" i="29" s="1"/>
  <c r="J136" i="29"/>
  <c r="R136" i="29" s="1"/>
  <c r="P135" i="29"/>
  <c r="J135" i="29"/>
  <c r="T135" i="29" s="1"/>
  <c r="R134" i="29"/>
  <c r="J134" i="29"/>
  <c r="J133" i="29"/>
  <c r="P133" i="29" s="1"/>
  <c r="J132" i="29"/>
  <c r="R132" i="29" s="1"/>
  <c r="P131" i="29"/>
  <c r="J131" i="29"/>
  <c r="T131" i="29" s="1"/>
  <c r="V130" i="29"/>
  <c r="V131" i="29" s="1"/>
  <c r="V132" i="29" s="1"/>
  <c r="V133" i="29" s="1"/>
  <c r="V134" i="29" s="1"/>
  <c r="V135" i="29" s="1"/>
  <c r="V136" i="29" s="1"/>
  <c r="V137" i="29" s="1"/>
  <c r="V138" i="29" s="1"/>
  <c r="V139" i="29" s="1"/>
  <c r="V140" i="29" s="1"/>
  <c r="V141" i="29" s="1"/>
  <c r="V142" i="29" s="1"/>
  <c r="J130" i="29"/>
  <c r="R130" i="29" s="1"/>
  <c r="V129" i="29"/>
  <c r="J129" i="29"/>
  <c r="P129" i="29" s="1"/>
  <c r="B129" i="29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J128" i="29"/>
  <c r="W127" i="29"/>
  <c r="T122" i="29"/>
  <c r="J122" i="29"/>
  <c r="P122" i="29" s="1"/>
  <c r="J121" i="29"/>
  <c r="J120" i="29"/>
  <c r="P120" i="29" s="1"/>
  <c r="J119" i="29"/>
  <c r="T118" i="29"/>
  <c r="J118" i="29"/>
  <c r="P118" i="29" s="1"/>
  <c r="J117" i="29"/>
  <c r="P116" i="29"/>
  <c r="J116" i="29"/>
  <c r="J115" i="29"/>
  <c r="P114" i="29"/>
  <c r="J114" i="29"/>
  <c r="T114" i="29" s="1"/>
  <c r="J113" i="29"/>
  <c r="P112" i="29"/>
  <c r="J112" i="29"/>
  <c r="T112" i="29" s="1"/>
  <c r="J111" i="29"/>
  <c r="P110" i="29"/>
  <c r="J110" i="29"/>
  <c r="T110" i="29" s="1"/>
  <c r="V109" i="29"/>
  <c r="V110" i="29" s="1"/>
  <c r="V111" i="29" s="1"/>
  <c r="V112" i="29" s="1"/>
  <c r="V113" i="29" s="1"/>
  <c r="V114" i="29" s="1"/>
  <c r="V115" i="29" s="1"/>
  <c r="V116" i="29" s="1"/>
  <c r="V117" i="29" s="1"/>
  <c r="V118" i="29" s="1"/>
  <c r="V119" i="29" s="1"/>
  <c r="V120" i="29" s="1"/>
  <c r="V121" i="29" s="1"/>
  <c r="V122" i="29" s="1"/>
  <c r="J109" i="29"/>
  <c r="B109" i="29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S108" i="29"/>
  <c r="O108" i="29"/>
  <c r="J108" i="29"/>
  <c r="T108" i="29" s="1"/>
  <c r="W107" i="29"/>
  <c r="J102" i="29"/>
  <c r="T101" i="29"/>
  <c r="J101" i="29"/>
  <c r="P101" i="29" s="1"/>
  <c r="J100" i="29"/>
  <c r="J99" i="29"/>
  <c r="P99" i="29" s="1"/>
  <c r="J98" i="29"/>
  <c r="T97" i="29"/>
  <c r="J97" i="29"/>
  <c r="P97" i="29" s="1"/>
  <c r="J96" i="29"/>
  <c r="J95" i="29"/>
  <c r="P95" i="29" s="1"/>
  <c r="J94" i="29"/>
  <c r="T93" i="29"/>
  <c r="J93" i="29"/>
  <c r="P93" i="29" s="1"/>
  <c r="J92" i="29"/>
  <c r="J91" i="29"/>
  <c r="P91" i="29" s="1"/>
  <c r="J90" i="29"/>
  <c r="V89" i="29"/>
  <c r="V90" i="29" s="1"/>
  <c r="V91" i="29" s="1"/>
  <c r="V92" i="29" s="1"/>
  <c r="V93" i="29" s="1"/>
  <c r="V94" i="29" s="1"/>
  <c r="V95" i="29" s="1"/>
  <c r="V96" i="29" s="1"/>
  <c r="V97" i="29" s="1"/>
  <c r="V98" i="29" s="1"/>
  <c r="V99" i="29" s="1"/>
  <c r="V100" i="29" s="1"/>
  <c r="V101" i="29" s="1"/>
  <c r="V102" i="29" s="1"/>
  <c r="J89" i="29"/>
  <c r="P89" i="29" s="1"/>
  <c r="B89" i="29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J88" i="29"/>
  <c r="T88" i="29" s="1"/>
  <c r="W87" i="29"/>
  <c r="J82" i="29"/>
  <c r="P82" i="29" s="1"/>
  <c r="J81" i="29"/>
  <c r="J80" i="29"/>
  <c r="P80" i="29" s="1"/>
  <c r="J79" i="29"/>
  <c r="J78" i="29"/>
  <c r="P78" i="29" s="1"/>
  <c r="J77" i="29"/>
  <c r="J76" i="29"/>
  <c r="P76" i="29" s="1"/>
  <c r="J75" i="29"/>
  <c r="J74" i="29"/>
  <c r="P74" i="29" s="1"/>
  <c r="J73" i="29"/>
  <c r="J72" i="29"/>
  <c r="P72" i="29" s="1"/>
  <c r="J71" i="29"/>
  <c r="J70" i="29"/>
  <c r="P70" i="29" s="1"/>
  <c r="V69" i="29"/>
  <c r="V70" i="29" s="1"/>
  <c r="V71" i="29" s="1"/>
  <c r="V72" i="29" s="1"/>
  <c r="V73" i="29" s="1"/>
  <c r="V74" i="29" s="1"/>
  <c r="V75" i="29" s="1"/>
  <c r="V76" i="29" s="1"/>
  <c r="V77" i="29" s="1"/>
  <c r="V78" i="29" s="1"/>
  <c r="V79" i="29" s="1"/>
  <c r="V80" i="29" s="1"/>
  <c r="V81" i="29" s="1"/>
  <c r="V82" i="29" s="1"/>
  <c r="J69" i="29"/>
  <c r="B69" i="29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J68" i="29"/>
  <c r="T68" i="29" s="1"/>
  <c r="W67" i="29"/>
  <c r="J62" i="29"/>
  <c r="P61" i="29"/>
  <c r="J61" i="29"/>
  <c r="T61" i="29" s="1"/>
  <c r="J60" i="29"/>
  <c r="P59" i="29"/>
  <c r="J59" i="29"/>
  <c r="T59" i="29" s="1"/>
  <c r="J58" i="29"/>
  <c r="P57" i="29"/>
  <c r="J57" i="29"/>
  <c r="T57" i="29" s="1"/>
  <c r="J56" i="29"/>
  <c r="P55" i="29"/>
  <c r="J55" i="29"/>
  <c r="T55" i="29" s="1"/>
  <c r="J54" i="29"/>
  <c r="P53" i="29"/>
  <c r="J53" i="29"/>
  <c r="T53" i="29" s="1"/>
  <c r="J52" i="29"/>
  <c r="R52" i="29" s="1"/>
  <c r="P51" i="29"/>
  <c r="J51" i="29"/>
  <c r="T51" i="29" s="1"/>
  <c r="J50" i="29"/>
  <c r="V49" i="29"/>
  <c r="V50" i="29" s="1"/>
  <c r="V51" i="29" s="1"/>
  <c r="V52" i="29" s="1"/>
  <c r="V53" i="29" s="1"/>
  <c r="V54" i="29" s="1"/>
  <c r="V55" i="29" s="1"/>
  <c r="V56" i="29" s="1"/>
  <c r="V57" i="29" s="1"/>
  <c r="V58" i="29" s="1"/>
  <c r="V59" i="29" s="1"/>
  <c r="V60" i="29" s="1"/>
  <c r="V61" i="29" s="1"/>
  <c r="V62" i="29" s="1"/>
  <c r="P49" i="29"/>
  <c r="J49" i="29"/>
  <c r="T49" i="29" s="1"/>
  <c r="B49" i="29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J48" i="29"/>
  <c r="U48" i="29" s="1"/>
  <c r="W47" i="29"/>
  <c r="U42" i="29"/>
  <c r="S42" i="29"/>
  <c r="Q42" i="29"/>
  <c r="O42" i="29"/>
  <c r="J42" i="29"/>
  <c r="T42" i="29" s="1"/>
  <c r="U41" i="29"/>
  <c r="S41" i="29"/>
  <c r="Q41" i="29"/>
  <c r="O41" i="29"/>
  <c r="J41" i="29"/>
  <c r="T41" i="29" s="1"/>
  <c r="U40" i="29"/>
  <c r="S40" i="29"/>
  <c r="Q40" i="29"/>
  <c r="O40" i="29"/>
  <c r="J40" i="29"/>
  <c r="T40" i="29" s="1"/>
  <c r="U39" i="29"/>
  <c r="S39" i="29"/>
  <c r="Q39" i="29"/>
  <c r="O39" i="29"/>
  <c r="J39" i="29"/>
  <c r="T39" i="29" s="1"/>
  <c r="S38" i="29"/>
  <c r="O38" i="29"/>
  <c r="J38" i="29"/>
  <c r="T38" i="29" s="1"/>
  <c r="J37" i="29"/>
  <c r="T37" i="29" s="1"/>
  <c r="S36" i="29"/>
  <c r="O36" i="29"/>
  <c r="J36" i="29"/>
  <c r="T36" i="29" s="1"/>
  <c r="J35" i="29"/>
  <c r="T35" i="29" s="1"/>
  <c r="S34" i="29"/>
  <c r="O34" i="29"/>
  <c r="J34" i="29"/>
  <c r="T34" i="29" s="1"/>
  <c r="J33" i="29"/>
  <c r="T33" i="29" s="1"/>
  <c r="S32" i="29"/>
  <c r="O32" i="29"/>
  <c r="J32" i="29"/>
  <c r="T32" i="29" s="1"/>
  <c r="J31" i="29"/>
  <c r="T31" i="29" s="1"/>
  <c r="S30" i="29"/>
  <c r="O30" i="29"/>
  <c r="J30" i="29"/>
  <c r="T30" i="29" s="1"/>
  <c r="V29" i="29"/>
  <c r="V30" i="29" s="1"/>
  <c r="V31" i="29" s="1"/>
  <c r="V32" i="29" s="1"/>
  <c r="V33" i="29" s="1"/>
  <c r="V34" i="29" s="1"/>
  <c r="V35" i="29" s="1"/>
  <c r="V36" i="29" s="1"/>
  <c r="V37" i="29" s="1"/>
  <c r="V38" i="29" s="1"/>
  <c r="V39" i="29" s="1"/>
  <c r="V40" i="29" s="1"/>
  <c r="V41" i="29" s="1"/>
  <c r="V42" i="29" s="1"/>
  <c r="S29" i="29"/>
  <c r="O29" i="29"/>
  <c r="J29" i="29"/>
  <c r="T29" i="29" s="1"/>
  <c r="B29" i="29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J28" i="29"/>
  <c r="U28" i="29" s="1"/>
  <c r="W27" i="29"/>
  <c r="U22" i="29"/>
  <c r="S22" i="29"/>
  <c r="Q22" i="29"/>
  <c r="O22" i="29"/>
  <c r="J22" i="29"/>
  <c r="T22" i="29" s="1"/>
  <c r="U21" i="29"/>
  <c r="S21" i="29"/>
  <c r="Q21" i="29"/>
  <c r="O21" i="29"/>
  <c r="J21" i="29"/>
  <c r="T21" i="29" s="1"/>
  <c r="U20" i="29"/>
  <c r="S20" i="29"/>
  <c r="Q20" i="29"/>
  <c r="O20" i="29"/>
  <c r="J20" i="29"/>
  <c r="T20" i="29" s="1"/>
  <c r="J19" i="29"/>
  <c r="T19" i="29" s="1"/>
  <c r="S18" i="29"/>
  <c r="O18" i="29"/>
  <c r="J18" i="29"/>
  <c r="T18" i="29" s="1"/>
  <c r="J17" i="29"/>
  <c r="T17" i="29" s="1"/>
  <c r="J16" i="29"/>
  <c r="T16" i="29" s="1"/>
  <c r="AB15" i="29"/>
  <c r="J15" i="29"/>
  <c r="T15" i="29" s="1"/>
  <c r="AB14" i="29"/>
  <c r="J14" i="29"/>
  <c r="T14" i="29" s="1"/>
  <c r="AB13" i="29"/>
  <c r="J13" i="29"/>
  <c r="T13" i="29" s="1"/>
  <c r="AB12" i="29"/>
  <c r="J12" i="29"/>
  <c r="T12" i="29" s="1"/>
  <c r="AB11" i="29"/>
  <c r="J11" i="29"/>
  <c r="T11" i="29" s="1"/>
  <c r="AB10" i="29"/>
  <c r="J10" i="29"/>
  <c r="T10" i="29" s="1"/>
  <c r="AB9" i="29"/>
  <c r="V9" i="29"/>
  <c r="V10" i="29" s="1"/>
  <c r="V11" i="29" s="1"/>
  <c r="V12" i="29" s="1"/>
  <c r="V13" i="29" s="1"/>
  <c r="V14" i="29" s="1"/>
  <c r="V15" i="29" s="1"/>
  <c r="V16" i="29" s="1"/>
  <c r="V17" i="29" s="1"/>
  <c r="V18" i="29" s="1"/>
  <c r="V19" i="29" s="1"/>
  <c r="V20" i="29" s="1"/>
  <c r="V21" i="29" s="1"/>
  <c r="V22" i="29" s="1"/>
  <c r="S9" i="29"/>
  <c r="O9" i="29"/>
  <c r="J9" i="29"/>
  <c r="T9" i="29" s="1"/>
  <c r="B9" i="29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AB8" i="29"/>
  <c r="J8" i="29"/>
  <c r="U8" i="29" s="1"/>
  <c r="AB7" i="29"/>
  <c r="W7" i="29"/>
  <c r="I3" i="29"/>
  <c r="J182" i="28"/>
  <c r="Q182" i="28" s="1"/>
  <c r="S181" i="28"/>
  <c r="O181" i="28"/>
  <c r="J181" i="28"/>
  <c r="T181" i="28" s="1"/>
  <c r="J180" i="28"/>
  <c r="Q180" i="28" s="1"/>
  <c r="S179" i="28"/>
  <c r="O179" i="28"/>
  <c r="J179" i="28"/>
  <c r="T179" i="28" s="1"/>
  <c r="J178" i="28"/>
  <c r="Q178" i="28" s="1"/>
  <c r="S177" i="28"/>
  <c r="O177" i="28"/>
  <c r="J177" i="28"/>
  <c r="T177" i="28" s="1"/>
  <c r="J176" i="28"/>
  <c r="Q176" i="28" s="1"/>
  <c r="S175" i="28"/>
  <c r="O175" i="28"/>
  <c r="J175" i="28"/>
  <c r="T175" i="28" s="1"/>
  <c r="J174" i="28"/>
  <c r="Q174" i="28" s="1"/>
  <c r="S173" i="28"/>
  <c r="O173" i="28"/>
  <c r="J173" i="28"/>
  <c r="T173" i="28" s="1"/>
  <c r="J172" i="28"/>
  <c r="Q172" i="28" s="1"/>
  <c r="S171" i="28"/>
  <c r="O171" i="28"/>
  <c r="J171" i="28"/>
  <c r="T171" i="28" s="1"/>
  <c r="J170" i="28"/>
  <c r="Q170" i="28" s="1"/>
  <c r="V169" i="28"/>
  <c r="V170" i="28" s="1"/>
  <c r="V171" i="28" s="1"/>
  <c r="V172" i="28" s="1"/>
  <c r="V173" i="28" s="1"/>
  <c r="V174" i="28" s="1"/>
  <c r="V175" i="28" s="1"/>
  <c r="V176" i="28" s="1"/>
  <c r="V177" i="28" s="1"/>
  <c r="V178" i="28" s="1"/>
  <c r="V179" i="28" s="1"/>
  <c r="V180" i="28" s="1"/>
  <c r="V181" i="28" s="1"/>
  <c r="V182" i="28" s="1"/>
  <c r="S169" i="28"/>
  <c r="O169" i="28"/>
  <c r="J169" i="28"/>
  <c r="T169" i="28" s="1"/>
  <c r="B169" i="28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P168" i="28"/>
  <c r="J168" i="28"/>
  <c r="T168" i="28" s="1"/>
  <c r="W167" i="28"/>
  <c r="S162" i="28"/>
  <c r="O162" i="28"/>
  <c r="J162" i="28"/>
  <c r="T162" i="28" s="1"/>
  <c r="J161" i="28"/>
  <c r="Q161" i="28" s="1"/>
  <c r="S160" i="28"/>
  <c r="O160" i="28"/>
  <c r="J160" i="28"/>
  <c r="T160" i="28" s="1"/>
  <c r="J159" i="28"/>
  <c r="Q159" i="28" s="1"/>
  <c r="S158" i="28"/>
  <c r="O158" i="28"/>
  <c r="J158" i="28"/>
  <c r="T158" i="28" s="1"/>
  <c r="R157" i="28"/>
  <c r="J157" i="28"/>
  <c r="T156" i="28"/>
  <c r="J156" i="28"/>
  <c r="P156" i="28" s="1"/>
  <c r="J155" i="28"/>
  <c r="R155" i="28" s="1"/>
  <c r="P154" i="28"/>
  <c r="J154" i="28"/>
  <c r="T154" i="28" s="1"/>
  <c r="R153" i="28"/>
  <c r="J153" i="28"/>
  <c r="J152" i="28"/>
  <c r="P152" i="28" s="1"/>
  <c r="J151" i="28"/>
  <c r="R151" i="28" s="1"/>
  <c r="P150" i="28"/>
  <c r="J150" i="28"/>
  <c r="T150" i="28" s="1"/>
  <c r="V149" i="28"/>
  <c r="V150" i="28" s="1"/>
  <c r="V151" i="28" s="1"/>
  <c r="V152" i="28" s="1"/>
  <c r="V153" i="28" s="1"/>
  <c r="V154" i="28" s="1"/>
  <c r="V155" i="28" s="1"/>
  <c r="V156" i="28" s="1"/>
  <c r="V157" i="28" s="1"/>
  <c r="V158" i="28" s="1"/>
  <c r="V159" i="28" s="1"/>
  <c r="V160" i="28" s="1"/>
  <c r="V161" i="28" s="1"/>
  <c r="V162" i="28" s="1"/>
  <c r="J149" i="28"/>
  <c r="R149" i="28" s="1"/>
  <c r="B149" i="28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Q148" i="28"/>
  <c r="J148" i="28"/>
  <c r="W147" i="28"/>
  <c r="R142" i="28"/>
  <c r="J142" i="28"/>
  <c r="J141" i="28"/>
  <c r="P141" i="28" s="1"/>
  <c r="J140" i="28"/>
  <c r="R140" i="28" s="1"/>
  <c r="P139" i="28"/>
  <c r="J139" i="28"/>
  <c r="T139" i="28" s="1"/>
  <c r="R138" i="28"/>
  <c r="J138" i="28"/>
  <c r="T137" i="28"/>
  <c r="J137" i="28"/>
  <c r="P137" i="28" s="1"/>
  <c r="J136" i="28"/>
  <c r="R136" i="28" s="1"/>
  <c r="P135" i="28"/>
  <c r="J135" i="28"/>
  <c r="T135" i="28" s="1"/>
  <c r="R134" i="28"/>
  <c r="J134" i="28"/>
  <c r="J133" i="28"/>
  <c r="P133" i="28" s="1"/>
  <c r="J132" i="28"/>
  <c r="R132" i="28" s="1"/>
  <c r="P131" i="28"/>
  <c r="J131" i="28"/>
  <c r="T131" i="28" s="1"/>
  <c r="V130" i="28"/>
  <c r="V131" i="28" s="1"/>
  <c r="V132" i="28" s="1"/>
  <c r="V133" i="28" s="1"/>
  <c r="V134" i="28" s="1"/>
  <c r="V135" i="28" s="1"/>
  <c r="V136" i="28" s="1"/>
  <c r="V137" i="28" s="1"/>
  <c r="V138" i="28" s="1"/>
  <c r="V139" i="28" s="1"/>
  <c r="V140" i="28" s="1"/>
  <c r="V141" i="28" s="1"/>
  <c r="V142" i="28" s="1"/>
  <c r="J130" i="28"/>
  <c r="R130" i="28" s="1"/>
  <c r="V129" i="28"/>
  <c r="J129" i="28"/>
  <c r="P129" i="28" s="1"/>
  <c r="B129" i="28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J128" i="28"/>
  <c r="Q128" i="28" s="1"/>
  <c r="W127" i="28"/>
  <c r="T122" i="28"/>
  <c r="J122" i="28"/>
  <c r="P122" i="28" s="1"/>
  <c r="J121" i="28"/>
  <c r="J120" i="28"/>
  <c r="P120" i="28" s="1"/>
  <c r="J119" i="28"/>
  <c r="T118" i="28"/>
  <c r="J118" i="28"/>
  <c r="P118" i="28" s="1"/>
  <c r="J117" i="28"/>
  <c r="P116" i="28"/>
  <c r="J116" i="28"/>
  <c r="J115" i="28"/>
  <c r="P114" i="28"/>
  <c r="J114" i="28"/>
  <c r="T114" i="28" s="1"/>
  <c r="J113" i="28"/>
  <c r="P112" i="28"/>
  <c r="J112" i="28"/>
  <c r="T112" i="28" s="1"/>
  <c r="J111" i="28"/>
  <c r="P110" i="28"/>
  <c r="J110" i="28"/>
  <c r="T110" i="28" s="1"/>
  <c r="V109" i="28"/>
  <c r="V110" i="28" s="1"/>
  <c r="V111" i="28" s="1"/>
  <c r="V112" i="28" s="1"/>
  <c r="V113" i="28" s="1"/>
  <c r="V114" i="28" s="1"/>
  <c r="V115" i="28" s="1"/>
  <c r="V116" i="28" s="1"/>
  <c r="V117" i="28" s="1"/>
  <c r="V118" i="28" s="1"/>
  <c r="V119" i="28" s="1"/>
  <c r="V120" i="28" s="1"/>
  <c r="V121" i="28" s="1"/>
  <c r="V122" i="28" s="1"/>
  <c r="J109" i="28"/>
  <c r="B109" i="28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S108" i="28"/>
  <c r="O108" i="28"/>
  <c r="J108" i="28"/>
  <c r="T108" i="28" s="1"/>
  <c r="W107" i="28"/>
  <c r="J102" i="28"/>
  <c r="T101" i="28"/>
  <c r="J101" i="28"/>
  <c r="P101" i="28" s="1"/>
  <c r="J100" i="28"/>
  <c r="J99" i="28"/>
  <c r="P99" i="28" s="1"/>
  <c r="J98" i="28"/>
  <c r="T97" i="28"/>
  <c r="J97" i="28"/>
  <c r="P97" i="28" s="1"/>
  <c r="J96" i="28"/>
  <c r="J95" i="28"/>
  <c r="P95" i="28" s="1"/>
  <c r="J94" i="28"/>
  <c r="T93" i="28"/>
  <c r="J93" i="28"/>
  <c r="P93" i="28" s="1"/>
  <c r="J92" i="28"/>
  <c r="J91" i="28"/>
  <c r="P91" i="28" s="1"/>
  <c r="J90" i="28"/>
  <c r="V89" i="28"/>
  <c r="V90" i="28" s="1"/>
  <c r="V91" i="28" s="1"/>
  <c r="V92" i="28" s="1"/>
  <c r="V93" i="28" s="1"/>
  <c r="V94" i="28" s="1"/>
  <c r="V95" i="28" s="1"/>
  <c r="V96" i="28" s="1"/>
  <c r="V97" i="28" s="1"/>
  <c r="V98" i="28" s="1"/>
  <c r="V99" i="28" s="1"/>
  <c r="V100" i="28" s="1"/>
  <c r="V101" i="28" s="1"/>
  <c r="V102" i="28" s="1"/>
  <c r="P89" i="28"/>
  <c r="J89" i="28"/>
  <c r="T89" i="28" s="1"/>
  <c r="B89" i="28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S88" i="28"/>
  <c r="O88" i="28"/>
  <c r="J88" i="28"/>
  <c r="T88" i="28" s="1"/>
  <c r="W87" i="28"/>
  <c r="P82" i="28"/>
  <c r="J82" i="28"/>
  <c r="T82" i="28" s="1"/>
  <c r="J81" i="28"/>
  <c r="P80" i="28"/>
  <c r="J80" i="28"/>
  <c r="T80" i="28" s="1"/>
  <c r="J79" i="28"/>
  <c r="P78" i="28"/>
  <c r="J78" i="28"/>
  <c r="T78" i="28" s="1"/>
  <c r="J77" i="28"/>
  <c r="P76" i="28"/>
  <c r="J76" i="28"/>
  <c r="T76" i="28" s="1"/>
  <c r="J75" i="28"/>
  <c r="P74" i="28"/>
  <c r="J74" i="28"/>
  <c r="T74" i="28" s="1"/>
  <c r="J73" i="28"/>
  <c r="P72" i="28"/>
  <c r="J72" i="28"/>
  <c r="T72" i="28" s="1"/>
  <c r="J71" i="28"/>
  <c r="P70" i="28"/>
  <c r="J70" i="28"/>
  <c r="T70" i="28" s="1"/>
  <c r="V69" i="28"/>
  <c r="V70" i="28" s="1"/>
  <c r="V71" i="28" s="1"/>
  <c r="V72" i="28" s="1"/>
  <c r="V73" i="28" s="1"/>
  <c r="V74" i="28" s="1"/>
  <c r="V75" i="28" s="1"/>
  <c r="V76" i="28" s="1"/>
  <c r="V77" i="28" s="1"/>
  <c r="V78" i="28" s="1"/>
  <c r="V79" i="28" s="1"/>
  <c r="V80" i="28" s="1"/>
  <c r="V81" i="28" s="1"/>
  <c r="V82" i="28" s="1"/>
  <c r="J69" i="28"/>
  <c r="B69" i="28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S68" i="28"/>
  <c r="O68" i="28"/>
  <c r="J68" i="28"/>
  <c r="T68" i="28" s="1"/>
  <c r="W67" i="28"/>
  <c r="J62" i="28"/>
  <c r="J61" i="28"/>
  <c r="T61" i="28" s="1"/>
  <c r="J60" i="28"/>
  <c r="J59" i="28"/>
  <c r="T59" i="28" s="1"/>
  <c r="J58" i="28"/>
  <c r="J57" i="28"/>
  <c r="T57" i="28" s="1"/>
  <c r="J56" i="28"/>
  <c r="J55" i="28"/>
  <c r="T55" i="28" s="1"/>
  <c r="J54" i="28"/>
  <c r="J53" i="28"/>
  <c r="T53" i="28" s="1"/>
  <c r="J52" i="28"/>
  <c r="J51" i="28"/>
  <c r="T51" i="28" s="1"/>
  <c r="J50" i="28"/>
  <c r="V49" i="28"/>
  <c r="V50" i="28" s="1"/>
  <c r="V51" i="28" s="1"/>
  <c r="V52" i="28" s="1"/>
  <c r="V53" i="28" s="1"/>
  <c r="V54" i="28" s="1"/>
  <c r="V55" i="28" s="1"/>
  <c r="V56" i="28" s="1"/>
  <c r="V57" i="28" s="1"/>
  <c r="V58" i="28" s="1"/>
  <c r="V59" i="28" s="1"/>
  <c r="V60" i="28" s="1"/>
  <c r="V61" i="28" s="1"/>
  <c r="V62" i="28" s="1"/>
  <c r="J49" i="28"/>
  <c r="T49" i="28" s="1"/>
  <c r="B49" i="28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J48" i="28"/>
  <c r="U48" i="28" s="1"/>
  <c r="W47" i="28"/>
  <c r="J42" i="28"/>
  <c r="T42" i="28" s="1"/>
  <c r="S41" i="28"/>
  <c r="O41" i="28"/>
  <c r="J41" i="28"/>
  <c r="T41" i="28" s="1"/>
  <c r="J40" i="28"/>
  <c r="T40" i="28" s="1"/>
  <c r="S39" i="28"/>
  <c r="O39" i="28"/>
  <c r="J39" i="28"/>
  <c r="T39" i="28" s="1"/>
  <c r="J38" i="28"/>
  <c r="T38" i="28" s="1"/>
  <c r="S37" i="28"/>
  <c r="O37" i="28"/>
  <c r="J37" i="28"/>
  <c r="T37" i="28" s="1"/>
  <c r="J36" i="28"/>
  <c r="T36" i="28" s="1"/>
  <c r="S35" i="28"/>
  <c r="O35" i="28"/>
  <c r="J35" i="28"/>
  <c r="T35" i="28" s="1"/>
  <c r="J34" i="28"/>
  <c r="T34" i="28" s="1"/>
  <c r="S33" i="28"/>
  <c r="O33" i="28"/>
  <c r="J33" i="28"/>
  <c r="T33" i="28" s="1"/>
  <c r="U32" i="28"/>
  <c r="S32" i="28"/>
  <c r="Q32" i="28"/>
  <c r="O32" i="28"/>
  <c r="J32" i="28"/>
  <c r="T32" i="28" s="1"/>
  <c r="U31" i="28"/>
  <c r="S31" i="28"/>
  <c r="Q31" i="28"/>
  <c r="O31" i="28"/>
  <c r="J31" i="28"/>
  <c r="T31" i="28" s="1"/>
  <c r="U30" i="28"/>
  <c r="S30" i="28"/>
  <c r="Q30" i="28"/>
  <c r="O30" i="28"/>
  <c r="J30" i="28"/>
  <c r="T30" i="28" s="1"/>
  <c r="V29" i="28"/>
  <c r="V30" i="28" s="1"/>
  <c r="V31" i="28" s="1"/>
  <c r="V32" i="28" s="1"/>
  <c r="V33" i="28" s="1"/>
  <c r="V34" i="28" s="1"/>
  <c r="V35" i="28" s="1"/>
  <c r="V36" i="28" s="1"/>
  <c r="V37" i="28" s="1"/>
  <c r="V38" i="28" s="1"/>
  <c r="V39" i="28" s="1"/>
  <c r="V40" i="28" s="1"/>
  <c r="V41" i="28" s="1"/>
  <c r="V42" i="28" s="1"/>
  <c r="U29" i="28"/>
  <c r="S29" i="28"/>
  <c r="Q29" i="28"/>
  <c r="O29" i="28"/>
  <c r="J29" i="28"/>
  <c r="T29" i="28" s="1"/>
  <c r="B29" i="28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J28" i="28"/>
  <c r="U28" i="28" s="1"/>
  <c r="W27" i="28"/>
  <c r="U22" i="28"/>
  <c r="S22" i="28"/>
  <c r="Q22" i="28"/>
  <c r="O22" i="28"/>
  <c r="J22" i="28"/>
  <c r="T22" i="28" s="1"/>
  <c r="U21" i="28"/>
  <c r="S21" i="28"/>
  <c r="Q21" i="28"/>
  <c r="O21" i="28"/>
  <c r="J21" i="28"/>
  <c r="T21" i="28" s="1"/>
  <c r="U20" i="28"/>
  <c r="S20" i="28"/>
  <c r="Q20" i="28"/>
  <c r="O20" i="28"/>
  <c r="J20" i="28"/>
  <c r="T20" i="28" s="1"/>
  <c r="U19" i="28"/>
  <c r="S19" i="28"/>
  <c r="Q19" i="28"/>
  <c r="O19" i="28"/>
  <c r="J19" i="28"/>
  <c r="T19" i="28" s="1"/>
  <c r="U18" i="28"/>
  <c r="S18" i="28"/>
  <c r="Q18" i="28"/>
  <c r="O18" i="28"/>
  <c r="J18" i="28"/>
  <c r="T18" i="28" s="1"/>
  <c r="U17" i="28"/>
  <c r="S17" i="28"/>
  <c r="Q17" i="28"/>
  <c r="O17" i="28"/>
  <c r="J17" i="28"/>
  <c r="T17" i="28" s="1"/>
  <c r="U16" i="28"/>
  <c r="S16" i="28"/>
  <c r="Q16" i="28"/>
  <c r="O16" i="28"/>
  <c r="J16" i="28"/>
  <c r="T16" i="28" s="1"/>
  <c r="AB15" i="28"/>
  <c r="U15" i="28"/>
  <c r="S15" i="28"/>
  <c r="Q15" i="28"/>
  <c r="O15" i="28"/>
  <c r="J15" i="28"/>
  <c r="T15" i="28" s="1"/>
  <c r="AB14" i="28"/>
  <c r="U14" i="28"/>
  <c r="S14" i="28"/>
  <c r="Q14" i="28"/>
  <c r="O14" i="28"/>
  <c r="J14" i="28"/>
  <c r="T14" i="28" s="1"/>
  <c r="AB13" i="28"/>
  <c r="U13" i="28"/>
  <c r="S13" i="28"/>
  <c r="Q13" i="28"/>
  <c r="O13" i="28"/>
  <c r="J13" i="28"/>
  <c r="T13" i="28" s="1"/>
  <c r="AB12" i="28"/>
  <c r="U12" i="28"/>
  <c r="S12" i="28"/>
  <c r="Q12" i="28"/>
  <c r="O12" i="28"/>
  <c r="J12" i="28"/>
  <c r="T12" i="28" s="1"/>
  <c r="AB11" i="28"/>
  <c r="U11" i="28"/>
  <c r="S11" i="28"/>
  <c r="Q11" i="28"/>
  <c r="O11" i="28"/>
  <c r="J11" i="28"/>
  <c r="T11" i="28" s="1"/>
  <c r="AB10" i="28"/>
  <c r="J10" i="28"/>
  <c r="T10" i="28" s="1"/>
  <c r="AB9" i="28"/>
  <c r="V9" i="28"/>
  <c r="V10" i="28" s="1"/>
  <c r="V11" i="28" s="1"/>
  <c r="V12" i="28" s="1"/>
  <c r="V13" i="28" s="1"/>
  <c r="V14" i="28" s="1"/>
  <c r="V15" i="28" s="1"/>
  <c r="V16" i="28" s="1"/>
  <c r="V17" i="28" s="1"/>
  <c r="V18" i="28" s="1"/>
  <c r="V19" i="28" s="1"/>
  <c r="V20" i="28" s="1"/>
  <c r="V21" i="28" s="1"/>
  <c r="V22" i="28" s="1"/>
  <c r="S9" i="28"/>
  <c r="O9" i="28"/>
  <c r="J9" i="28"/>
  <c r="T9" i="28" s="1"/>
  <c r="B9" i="28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AB8" i="28"/>
  <c r="J8" i="28"/>
  <c r="U8" i="28" s="1"/>
  <c r="AB7" i="28"/>
  <c r="W7" i="28"/>
  <c r="I3" i="28"/>
  <c r="J182" i="27"/>
  <c r="T182" i="27" s="1"/>
  <c r="S181" i="27"/>
  <c r="O181" i="27"/>
  <c r="J181" i="27"/>
  <c r="T181" i="27" s="1"/>
  <c r="J180" i="27"/>
  <c r="S179" i="27"/>
  <c r="O179" i="27"/>
  <c r="J179" i="27"/>
  <c r="T179" i="27" s="1"/>
  <c r="J178" i="27"/>
  <c r="S177" i="27"/>
  <c r="O177" i="27"/>
  <c r="J177" i="27"/>
  <c r="T177" i="27" s="1"/>
  <c r="J176" i="27"/>
  <c r="S175" i="27"/>
  <c r="O175" i="27"/>
  <c r="J175" i="27"/>
  <c r="T175" i="27" s="1"/>
  <c r="J174" i="27"/>
  <c r="S173" i="27"/>
  <c r="O173" i="27"/>
  <c r="J173" i="27"/>
  <c r="T173" i="27" s="1"/>
  <c r="J172" i="27"/>
  <c r="S171" i="27"/>
  <c r="O171" i="27"/>
  <c r="J171" i="27"/>
  <c r="T171" i="27" s="1"/>
  <c r="J170" i="27"/>
  <c r="V169" i="27"/>
  <c r="V170" i="27" s="1"/>
  <c r="V171" i="27" s="1"/>
  <c r="V172" i="27" s="1"/>
  <c r="V173" i="27" s="1"/>
  <c r="V174" i="27" s="1"/>
  <c r="V175" i="27" s="1"/>
  <c r="V176" i="27" s="1"/>
  <c r="V177" i="27" s="1"/>
  <c r="V178" i="27" s="1"/>
  <c r="V179" i="27" s="1"/>
  <c r="V180" i="27" s="1"/>
  <c r="V181" i="27" s="1"/>
  <c r="V182" i="27" s="1"/>
  <c r="S169" i="27"/>
  <c r="O169" i="27"/>
  <c r="J169" i="27"/>
  <c r="T169" i="27" s="1"/>
  <c r="B169" i="27"/>
  <c r="B170" i="27" s="1"/>
  <c r="B171" i="27" s="1"/>
  <c r="B172" i="27" s="1"/>
  <c r="B173" i="27" s="1"/>
  <c r="B174" i="27" s="1"/>
  <c r="B175" i="27" s="1"/>
  <c r="B176" i="27" s="1"/>
  <c r="B177" i="27" s="1"/>
  <c r="B178" i="27" s="1"/>
  <c r="B179" i="27" s="1"/>
  <c r="B180" i="27" s="1"/>
  <c r="B181" i="27" s="1"/>
  <c r="B182" i="27" s="1"/>
  <c r="P168" i="27"/>
  <c r="J168" i="27"/>
  <c r="T168" i="27" s="1"/>
  <c r="W167" i="27"/>
  <c r="S162" i="27"/>
  <c r="O162" i="27"/>
  <c r="J162" i="27"/>
  <c r="T162" i="27" s="1"/>
  <c r="J161" i="27"/>
  <c r="S160" i="27"/>
  <c r="O160" i="27"/>
  <c r="J160" i="27"/>
  <c r="T160" i="27" s="1"/>
  <c r="J159" i="27"/>
  <c r="S158" i="27"/>
  <c r="O158" i="27"/>
  <c r="J158" i="27"/>
  <c r="T158" i="27" s="1"/>
  <c r="R157" i="27"/>
  <c r="J157" i="27"/>
  <c r="T156" i="27"/>
  <c r="J156" i="27"/>
  <c r="P156" i="27" s="1"/>
  <c r="J155" i="27"/>
  <c r="R155" i="27" s="1"/>
  <c r="P154" i="27"/>
  <c r="J154" i="27"/>
  <c r="T154" i="27" s="1"/>
  <c r="R153" i="27"/>
  <c r="J153" i="27"/>
  <c r="J152" i="27"/>
  <c r="P152" i="27" s="1"/>
  <c r="J151" i="27"/>
  <c r="R151" i="27" s="1"/>
  <c r="P150" i="27"/>
  <c r="J150" i="27"/>
  <c r="T150" i="27" s="1"/>
  <c r="V149" i="27"/>
  <c r="V150" i="27" s="1"/>
  <c r="V151" i="27" s="1"/>
  <c r="V152" i="27" s="1"/>
  <c r="V153" i="27" s="1"/>
  <c r="V154" i="27" s="1"/>
  <c r="V155" i="27" s="1"/>
  <c r="V156" i="27" s="1"/>
  <c r="V157" i="27" s="1"/>
  <c r="V158" i="27" s="1"/>
  <c r="V159" i="27" s="1"/>
  <c r="V160" i="27" s="1"/>
  <c r="V161" i="27" s="1"/>
  <c r="V162" i="27" s="1"/>
  <c r="J149" i="27"/>
  <c r="R149" i="27" s="1"/>
  <c r="B149" i="27"/>
  <c r="B150" i="27" s="1"/>
  <c r="B151" i="27" s="1"/>
  <c r="B152" i="27" s="1"/>
  <c r="B153" i="27" s="1"/>
  <c r="B154" i="27" s="1"/>
  <c r="B155" i="27" s="1"/>
  <c r="B156" i="27" s="1"/>
  <c r="B157" i="27" s="1"/>
  <c r="B158" i="27" s="1"/>
  <c r="B159" i="27" s="1"/>
  <c r="B160" i="27" s="1"/>
  <c r="B161" i="27" s="1"/>
  <c r="B162" i="27" s="1"/>
  <c r="Q148" i="27"/>
  <c r="J148" i="27"/>
  <c r="W147" i="27"/>
  <c r="R142" i="27"/>
  <c r="J142" i="27"/>
  <c r="J141" i="27"/>
  <c r="P141" i="27" s="1"/>
  <c r="J140" i="27"/>
  <c r="R140" i="27" s="1"/>
  <c r="P139" i="27"/>
  <c r="J139" i="27"/>
  <c r="T139" i="27" s="1"/>
  <c r="R138" i="27"/>
  <c r="J138" i="27"/>
  <c r="T137" i="27"/>
  <c r="J137" i="27"/>
  <c r="P137" i="27" s="1"/>
  <c r="J136" i="27"/>
  <c r="R136" i="27" s="1"/>
  <c r="P135" i="27"/>
  <c r="J135" i="27"/>
  <c r="T135" i="27" s="1"/>
  <c r="R134" i="27"/>
  <c r="J134" i="27"/>
  <c r="J133" i="27"/>
  <c r="P133" i="27" s="1"/>
  <c r="J132" i="27"/>
  <c r="R132" i="27" s="1"/>
  <c r="P131" i="27"/>
  <c r="J131" i="27"/>
  <c r="T131" i="27" s="1"/>
  <c r="V130" i="27"/>
  <c r="V131" i="27" s="1"/>
  <c r="V132" i="27" s="1"/>
  <c r="V133" i="27" s="1"/>
  <c r="V134" i="27" s="1"/>
  <c r="V135" i="27" s="1"/>
  <c r="V136" i="27" s="1"/>
  <c r="V137" i="27" s="1"/>
  <c r="V138" i="27" s="1"/>
  <c r="V139" i="27" s="1"/>
  <c r="V140" i="27" s="1"/>
  <c r="V141" i="27" s="1"/>
  <c r="V142" i="27" s="1"/>
  <c r="J130" i="27"/>
  <c r="R130" i="27" s="1"/>
  <c r="V129" i="27"/>
  <c r="J129" i="27"/>
  <c r="P129" i="27" s="1"/>
  <c r="B129" i="27"/>
  <c r="B130" i="27" s="1"/>
  <c r="B131" i="27" s="1"/>
  <c r="B132" i="27" s="1"/>
  <c r="B133" i="27" s="1"/>
  <c r="B134" i="27" s="1"/>
  <c r="B135" i="27" s="1"/>
  <c r="B136" i="27" s="1"/>
  <c r="B137" i="27" s="1"/>
  <c r="B138" i="27" s="1"/>
  <c r="B139" i="27" s="1"/>
  <c r="B140" i="27" s="1"/>
  <c r="B141" i="27" s="1"/>
  <c r="B142" i="27" s="1"/>
  <c r="J128" i="27"/>
  <c r="W127" i="27"/>
  <c r="T122" i="27"/>
  <c r="J122" i="27"/>
  <c r="P122" i="27" s="1"/>
  <c r="J121" i="27"/>
  <c r="J120" i="27"/>
  <c r="P120" i="27" s="1"/>
  <c r="J119" i="27"/>
  <c r="T118" i="27"/>
  <c r="J118" i="27"/>
  <c r="P118" i="27" s="1"/>
  <c r="J117" i="27"/>
  <c r="P116" i="27"/>
  <c r="J116" i="27"/>
  <c r="J115" i="27"/>
  <c r="P114" i="27"/>
  <c r="J114" i="27"/>
  <c r="T114" i="27" s="1"/>
  <c r="J113" i="27"/>
  <c r="P112" i="27"/>
  <c r="J112" i="27"/>
  <c r="T112" i="27" s="1"/>
  <c r="J111" i="27"/>
  <c r="P110" i="27"/>
  <c r="J110" i="27"/>
  <c r="T110" i="27" s="1"/>
  <c r="V109" i="27"/>
  <c r="V110" i="27" s="1"/>
  <c r="V111" i="27" s="1"/>
  <c r="V112" i="27" s="1"/>
  <c r="V113" i="27" s="1"/>
  <c r="V114" i="27" s="1"/>
  <c r="V115" i="27" s="1"/>
  <c r="V116" i="27" s="1"/>
  <c r="V117" i="27" s="1"/>
  <c r="V118" i="27" s="1"/>
  <c r="V119" i="27" s="1"/>
  <c r="V120" i="27" s="1"/>
  <c r="V121" i="27" s="1"/>
  <c r="V122" i="27" s="1"/>
  <c r="J109" i="27"/>
  <c r="B109" i="27"/>
  <c r="B110" i="27" s="1"/>
  <c r="B111" i="27" s="1"/>
  <c r="B112" i="27" s="1"/>
  <c r="B113" i="27" s="1"/>
  <c r="B114" i="27" s="1"/>
  <c r="B115" i="27" s="1"/>
  <c r="B116" i="27" s="1"/>
  <c r="B117" i="27" s="1"/>
  <c r="B118" i="27" s="1"/>
  <c r="B119" i="27" s="1"/>
  <c r="B120" i="27" s="1"/>
  <c r="B121" i="27" s="1"/>
  <c r="B122" i="27" s="1"/>
  <c r="S108" i="27"/>
  <c r="O108" i="27"/>
  <c r="J108" i="27"/>
  <c r="T108" i="27" s="1"/>
  <c r="W107" i="27"/>
  <c r="J102" i="27"/>
  <c r="T101" i="27"/>
  <c r="J101" i="27"/>
  <c r="P101" i="27" s="1"/>
  <c r="J100" i="27"/>
  <c r="J99" i="27"/>
  <c r="P99" i="27" s="1"/>
  <c r="J98" i="27"/>
  <c r="T97" i="27"/>
  <c r="J97" i="27"/>
  <c r="P97" i="27" s="1"/>
  <c r="J96" i="27"/>
  <c r="J95" i="27"/>
  <c r="P95" i="27" s="1"/>
  <c r="J94" i="27"/>
  <c r="T93" i="27"/>
  <c r="J93" i="27"/>
  <c r="P93" i="27" s="1"/>
  <c r="J92" i="27"/>
  <c r="J91" i="27"/>
  <c r="P91" i="27" s="1"/>
  <c r="J90" i="27"/>
  <c r="V89" i="27"/>
  <c r="V90" i="27" s="1"/>
  <c r="V91" i="27" s="1"/>
  <c r="V92" i="27" s="1"/>
  <c r="V93" i="27" s="1"/>
  <c r="V94" i="27" s="1"/>
  <c r="V95" i="27" s="1"/>
  <c r="V96" i="27" s="1"/>
  <c r="V97" i="27" s="1"/>
  <c r="V98" i="27" s="1"/>
  <c r="V99" i="27" s="1"/>
  <c r="V100" i="27" s="1"/>
  <c r="V101" i="27" s="1"/>
  <c r="V102" i="27" s="1"/>
  <c r="J89" i="27"/>
  <c r="P89" i="27" s="1"/>
  <c r="B89" i="27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U88" i="27"/>
  <c r="O88" i="27"/>
  <c r="J88" i="27"/>
  <c r="W87" i="27"/>
  <c r="P82" i="27"/>
  <c r="J82" i="27"/>
  <c r="T82" i="27" s="1"/>
  <c r="J81" i="27"/>
  <c r="P80" i="27"/>
  <c r="J80" i="27"/>
  <c r="T80" i="27" s="1"/>
  <c r="J79" i="27"/>
  <c r="P78" i="27"/>
  <c r="J78" i="27"/>
  <c r="T78" i="27" s="1"/>
  <c r="J77" i="27"/>
  <c r="P76" i="27"/>
  <c r="J76" i="27"/>
  <c r="T76" i="27" s="1"/>
  <c r="J75" i="27"/>
  <c r="P74" i="27"/>
  <c r="J74" i="27"/>
  <c r="T74" i="27" s="1"/>
  <c r="J73" i="27"/>
  <c r="P72" i="27"/>
  <c r="J72" i="27"/>
  <c r="T72" i="27" s="1"/>
  <c r="J71" i="27"/>
  <c r="P70" i="27"/>
  <c r="J70" i="27"/>
  <c r="T70" i="27" s="1"/>
  <c r="V69" i="27"/>
  <c r="V70" i="27" s="1"/>
  <c r="V71" i="27" s="1"/>
  <c r="V72" i="27" s="1"/>
  <c r="V73" i="27" s="1"/>
  <c r="V74" i="27" s="1"/>
  <c r="V75" i="27" s="1"/>
  <c r="V76" i="27" s="1"/>
  <c r="V77" i="27" s="1"/>
  <c r="V78" i="27" s="1"/>
  <c r="V79" i="27" s="1"/>
  <c r="V80" i="27" s="1"/>
  <c r="V81" i="27" s="1"/>
  <c r="V82" i="27" s="1"/>
  <c r="J69" i="27"/>
  <c r="B69" i="27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S68" i="27"/>
  <c r="O68" i="27"/>
  <c r="J68" i="27"/>
  <c r="T68" i="27" s="1"/>
  <c r="W67" i="27"/>
  <c r="J62" i="27"/>
  <c r="J61" i="27"/>
  <c r="P61" i="27" s="1"/>
  <c r="J60" i="27"/>
  <c r="J59" i="27"/>
  <c r="P59" i="27" s="1"/>
  <c r="J58" i="27"/>
  <c r="J57" i="27"/>
  <c r="P57" i="27" s="1"/>
  <c r="J56" i="27"/>
  <c r="J55" i="27"/>
  <c r="P55" i="27" s="1"/>
  <c r="J54" i="27"/>
  <c r="J53" i="27"/>
  <c r="P53" i="27" s="1"/>
  <c r="J52" i="27"/>
  <c r="T51" i="27"/>
  <c r="P51" i="27"/>
  <c r="J51" i="27"/>
  <c r="V50" i="27"/>
  <c r="V51" i="27" s="1"/>
  <c r="V52" i="27" s="1"/>
  <c r="V53" i="27" s="1"/>
  <c r="V54" i="27" s="1"/>
  <c r="V55" i="27" s="1"/>
  <c r="V56" i="27" s="1"/>
  <c r="V57" i="27" s="1"/>
  <c r="V58" i="27" s="1"/>
  <c r="V59" i="27" s="1"/>
  <c r="V60" i="27" s="1"/>
  <c r="V61" i="27" s="1"/>
  <c r="V62" i="27" s="1"/>
  <c r="J50" i="27"/>
  <c r="V49" i="27"/>
  <c r="T49" i="27"/>
  <c r="P49" i="27"/>
  <c r="B49" i="27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U48" i="27"/>
  <c r="W47" i="27"/>
  <c r="J42" i="27"/>
  <c r="T42" i="27" s="1"/>
  <c r="S41" i="27"/>
  <c r="O41" i="27"/>
  <c r="J41" i="27"/>
  <c r="T41" i="27" s="1"/>
  <c r="J40" i="27"/>
  <c r="T40" i="27" s="1"/>
  <c r="S39" i="27"/>
  <c r="O39" i="27"/>
  <c r="J39" i="27"/>
  <c r="T39" i="27" s="1"/>
  <c r="J38" i="27"/>
  <c r="T38" i="27" s="1"/>
  <c r="S37" i="27"/>
  <c r="O37" i="27"/>
  <c r="J37" i="27"/>
  <c r="T37" i="27" s="1"/>
  <c r="J36" i="27"/>
  <c r="T36" i="27" s="1"/>
  <c r="S35" i="27"/>
  <c r="O35" i="27"/>
  <c r="J35" i="27"/>
  <c r="T35" i="27" s="1"/>
  <c r="J34" i="27"/>
  <c r="T34" i="27" s="1"/>
  <c r="U33" i="27"/>
  <c r="S33" i="27"/>
  <c r="Q33" i="27"/>
  <c r="O33" i="27"/>
  <c r="T33" i="27"/>
  <c r="U32" i="27"/>
  <c r="S32" i="27"/>
  <c r="Q32" i="27"/>
  <c r="O32" i="27"/>
  <c r="T32" i="27"/>
  <c r="S31" i="27"/>
  <c r="O31" i="27"/>
  <c r="T31" i="27"/>
  <c r="T30" i="27"/>
  <c r="V29" i="27"/>
  <c r="V30" i="27" s="1"/>
  <c r="V31" i="27" s="1"/>
  <c r="V32" i="27" s="1"/>
  <c r="V33" i="27" s="1"/>
  <c r="V34" i="27" s="1"/>
  <c r="V35" i="27" s="1"/>
  <c r="V36" i="27" s="1"/>
  <c r="V37" i="27" s="1"/>
  <c r="V38" i="27" s="1"/>
  <c r="V39" i="27" s="1"/>
  <c r="V40" i="27" s="1"/>
  <c r="V41" i="27" s="1"/>
  <c r="V42" i="27" s="1"/>
  <c r="J29" i="27"/>
  <c r="T29" i="27" s="1"/>
  <c r="B29" i="27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J28" i="27"/>
  <c r="U28" i="27" s="1"/>
  <c r="W27" i="27"/>
  <c r="U22" i="27"/>
  <c r="S22" i="27"/>
  <c r="Q22" i="27"/>
  <c r="O22" i="27"/>
  <c r="J22" i="27"/>
  <c r="T22" i="27" s="1"/>
  <c r="U21" i="27"/>
  <c r="S21" i="27"/>
  <c r="Q21" i="27"/>
  <c r="O21" i="27"/>
  <c r="J21" i="27"/>
  <c r="T21" i="27" s="1"/>
  <c r="U20" i="27"/>
  <c r="S20" i="27"/>
  <c r="Q20" i="27"/>
  <c r="O20" i="27"/>
  <c r="J20" i="27"/>
  <c r="T20" i="27" s="1"/>
  <c r="U19" i="27"/>
  <c r="S19" i="27"/>
  <c r="Q19" i="27"/>
  <c r="O19" i="27"/>
  <c r="J19" i="27"/>
  <c r="T19" i="27" s="1"/>
  <c r="U18" i="27"/>
  <c r="S18" i="27"/>
  <c r="Q18" i="27"/>
  <c r="O18" i="27"/>
  <c r="J18" i="27"/>
  <c r="T18" i="27" s="1"/>
  <c r="U17" i="27"/>
  <c r="S17" i="27"/>
  <c r="Q17" i="27"/>
  <c r="O17" i="27"/>
  <c r="J17" i="27"/>
  <c r="T17" i="27" s="1"/>
  <c r="U16" i="27"/>
  <c r="S16" i="27"/>
  <c r="Q16" i="27"/>
  <c r="O16" i="27"/>
  <c r="J16" i="27"/>
  <c r="T16" i="27" s="1"/>
  <c r="AB15" i="27"/>
  <c r="O15" i="27"/>
  <c r="J15" i="27"/>
  <c r="T15" i="27" s="1"/>
  <c r="AB14" i="27"/>
  <c r="O14" i="27"/>
  <c r="J14" i="27"/>
  <c r="T14" i="27" s="1"/>
  <c r="AB13" i="27"/>
  <c r="O13" i="27"/>
  <c r="J13" i="27"/>
  <c r="T13" i="27" s="1"/>
  <c r="AB12" i="27"/>
  <c r="O12" i="27"/>
  <c r="J12" i="27"/>
  <c r="T12" i="27" s="1"/>
  <c r="AB11" i="27"/>
  <c r="O11" i="27"/>
  <c r="J11" i="27"/>
  <c r="T11" i="27" s="1"/>
  <c r="AB10" i="27"/>
  <c r="S10" i="27"/>
  <c r="O10" i="27"/>
  <c r="J10" i="27"/>
  <c r="T10" i="27" s="1"/>
  <c r="AB9" i="27"/>
  <c r="S50" i="3" s="1"/>
  <c r="V9" i="27"/>
  <c r="V10" i="27" s="1"/>
  <c r="V11" i="27" s="1"/>
  <c r="V12" i="27" s="1"/>
  <c r="V13" i="27" s="1"/>
  <c r="V14" i="27" s="1"/>
  <c r="V15" i="27" s="1"/>
  <c r="V16" i="27" s="1"/>
  <c r="V17" i="27" s="1"/>
  <c r="V18" i="27" s="1"/>
  <c r="V19" i="27" s="1"/>
  <c r="V20" i="27" s="1"/>
  <c r="V21" i="27" s="1"/>
  <c r="V22" i="27" s="1"/>
  <c r="J9" i="27"/>
  <c r="T9" i="27" s="1"/>
  <c r="B9" i="27"/>
  <c r="B10" i="27" s="1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AB8" i="27"/>
  <c r="S49" i="3" s="1"/>
  <c r="J8" i="27"/>
  <c r="U8" i="27" s="1"/>
  <c r="AB7" i="27"/>
  <c r="W7" i="27"/>
  <c r="I3" i="27"/>
  <c r="T182" i="26"/>
  <c r="J182" i="26"/>
  <c r="P182" i="26" s="1"/>
  <c r="J181" i="26"/>
  <c r="J180" i="26"/>
  <c r="P180" i="26" s="1"/>
  <c r="J179" i="26"/>
  <c r="T178" i="26"/>
  <c r="J178" i="26"/>
  <c r="P178" i="26" s="1"/>
  <c r="J177" i="26"/>
  <c r="J176" i="26"/>
  <c r="P176" i="26" s="1"/>
  <c r="J175" i="26"/>
  <c r="T174" i="26"/>
  <c r="J174" i="26"/>
  <c r="P174" i="26" s="1"/>
  <c r="J173" i="26"/>
  <c r="P172" i="26"/>
  <c r="J172" i="26"/>
  <c r="T172" i="26" s="1"/>
  <c r="J171" i="26"/>
  <c r="P170" i="26"/>
  <c r="J170" i="26"/>
  <c r="T170" i="26" s="1"/>
  <c r="V169" i="26"/>
  <c r="V170" i="26" s="1"/>
  <c r="V171" i="26" s="1"/>
  <c r="V172" i="26" s="1"/>
  <c r="V173" i="26" s="1"/>
  <c r="V174" i="26" s="1"/>
  <c r="V175" i="26" s="1"/>
  <c r="V176" i="26" s="1"/>
  <c r="V177" i="26" s="1"/>
  <c r="V178" i="26" s="1"/>
  <c r="V179" i="26" s="1"/>
  <c r="V180" i="26" s="1"/>
  <c r="V181" i="26" s="1"/>
  <c r="V182" i="26" s="1"/>
  <c r="J169" i="26"/>
  <c r="B169" i="26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82" i="26" s="1"/>
  <c r="S168" i="26"/>
  <c r="O168" i="26"/>
  <c r="J168" i="26"/>
  <c r="T168" i="26" s="1"/>
  <c r="W167" i="26"/>
  <c r="J162" i="26"/>
  <c r="P161" i="26"/>
  <c r="J161" i="26"/>
  <c r="J160" i="26"/>
  <c r="P159" i="26"/>
  <c r="J159" i="26"/>
  <c r="T159" i="26" s="1"/>
  <c r="J158" i="26"/>
  <c r="P157" i="26"/>
  <c r="J157" i="26"/>
  <c r="T157" i="26" s="1"/>
  <c r="J156" i="26"/>
  <c r="P155" i="26"/>
  <c r="J155" i="26"/>
  <c r="T155" i="26" s="1"/>
  <c r="J154" i="26"/>
  <c r="P153" i="26"/>
  <c r="J153" i="26"/>
  <c r="T153" i="26" s="1"/>
  <c r="V152" i="26"/>
  <c r="V153" i="26" s="1"/>
  <c r="V154" i="26" s="1"/>
  <c r="V155" i="26" s="1"/>
  <c r="V156" i="26" s="1"/>
  <c r="V157" i="26" s="1"/>
  <c r="V158" i="26" s="1"/>
  <c r="V159" i="26" s="1"/>
  <c r="V160" i="26" s="1"/>
  <c r="V161" i="26" s="1"/>
  <c r="V162" i="26" s="1"/>
  <c r="J152" i="26"/>
  <c r="J151" i="26"/>
  <c r="S150" i="26"/>
  <c r="O150" i="26"/>
  <c r="J150" i="26"/>
  <c r="T150" i="26" s="1"/>
  <c r="B150" i="26"/>
  <c r="B151" i="26" s="1"/>
  <c r="B152" i="26" s="1"/>
  <c r="B153" i="26" s="1"/>
  <c r="B154" i="26" s="1"/>
  <c r="B155" i="26" s="1"/>
  <c r="B156" i="26" s="1"/>
  <c r="B157" i="26" s="1"/>
  <c r="B158" i="26" s="1"/>
  <c r="B159" i="26" s="1"/>
  <c r="B160" i="26" s="1"/>
  <c r="B161" i="26" s="1"/>
  <c r="B162" i="26" s="1"/>
  <c r="V149" i="26"/>
  <c r="V150" i="26" s="1"/>
  <c r="V151" i="26" s="1"/>
  <c r="J149" i="26"/>
  <c r="B149" i="26"/>
  <c r="T148" i="26"/>
  <c r="J148" i="26"/>
  <c r="P148" i="26" s="1"/>
  <c r="W147" i="26"/>
  <c r="Q142" i="26"/>
  <c r="J142" i="26"/>
  <c r="S141" i="26"/>
  <c r="O141" i="26"/>
  <c r="J141" i="26"/>
  <c r="T141" i="26" s="1"/>
  <c r="Q140" i="26"/>
  <c r="J140" i="26"/>
  <c r="S139" i="26"/>
  <c r="O139" i="26"/>
  <c r="J139" i="26"/>
  <c r="T139" i="26" s="1"/>
  <c r="Q138" i="26"/>
  <c r="J138" i="26"/>
  <c r="S137" i="26"/>
  <c r="O137" i="26"/>
  <c r="J137" i="26"/>
  <c r="T137" i="26" s="1"/>
  <c r="Q136" i="26"/>
  <c r="J136" i="26"/>
  <c r="S135" i="26"/>
  <c r="O135" i="26"/>
  <c r="J135" i="26"/>
  <c r="T135" i="26" s="1"/>
  <c r="Q134" i="26"/>
  <c r="J134" i="26"/>
  <c r="S133" i="26"/>
  <c r="O133" i="26"/>
  <c r="J133" i="26"/>
  <c r="T133" i="26" s="1"/>
  <c r="Q132" i="26"/>
  <c r="J132" i="26"/>
  <c r="S131" i="26"/>
  <c r="O131" i="26"/>
  <c r="J131" i="26"/>
  <c r="T131" i="26" s="1"/>
  <c r="Q130" i="26"/>
  <c r="J130" i="26"/>
  <c r="V129" i="26"/>
  <c r="V130" i="26" s="1"/>
  <c r="V131" i="26" s="1"/>
  <c r="V132" i="26" s="1"/>
  <c r="V133" i="26" s="1"/>
  <c r="V134" i="26" s="1"/>
  <c r="V135" i="26" s="1"/>
  <c r="V136" i="26" s="1"/>
  <c r="V137" i="26" s="1"/>
  <c r="V138" i="26" s="1"/>
  <c r="V139" i="26" s="1"/>
  <c r="V140" i="26" s="1"/>
  <c r="V141" i="26" s="1"/>
  <c r="V142" i="26" s="1"/>
  <c r="Q129" i="26"/>
  <c r="J129" i="26"/>
  <c r="B129" i="26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J128" i="26"/>
  <c r="W127" i="26"/>
  <c r="Q122" i="26"/>
  <c r="J122" i="26"/>
  <c r="S121" i="26"/>
  <c r="O121" i="26"/>
  <c r="J121" i="26"/>
  <c r="T121" i="26" s="1"/>
  <c r="Q120" i="26"/>
  <c r="J120" i="26"/>
  <c r="S119" i="26"/>
  <c r="O119" i="26"/>
  <c r="J119" i="26"/>
  <c r="T119" i="26" s="1"/>
  <c r="Q118" i="26"/>
  <c r="J118" i="26"/>
  <c r="S117" i="26"/>
  <c r="O117" i="26"/>
  <c r="J117" i="26"/>
  <c r="T117" i="26" s="1"/>
  <c r="Q116" i="26"/>
  <c r="J116" i="26"/>
  <c r="S115" i="26"/>
  <c r="O115" i="26"/>
  <c r="J115" i="26"/>
  <c r="T115" i="26" s="1"/>
  <c r="Q114" i="26"/>
  <c r="J114" i="26"/>
  <c r="S113" i="26"/>
  <c r="O113" i="26"/>
  <c r="J113" i="26"/>
  <c r="T113" i="26" s="1"/>
  <c r="Q112" i="26"/>
  <c r="J112" i="26"/>
  <c r="S111" i="26"/>
  <c r="O111" i="26"/>
  <c r="J111" i="26"/>
  <c r="T111" i="26" s="1"/>
  <c r="Q110" i="26"/>
  <c r="J110" i="26"/>
  <c r="V109" i="26"/>
  <c r="V110" i="26" s="1"/>
  <c r="V111" i="26" s="1"/>
  <c r="V112" i="26" s="1"/>
  <c r="V113" i="26" s="1"/>
  <c r="V114" i="26" s="1"/>
  <c r="V115" i="26" s="1"/>
  <c r="V116" i="26" s="1"/>
  <c r="V117" i="26" s="1"/>
  <c r="V118" i="26" s="1"/>
  <c r="V119" i="26" s="1"/>
  <c r="V120" i="26" s="1"/>
  <c r="V121" i="26" s="1"/>
  <c r="V122" i="26" s="1"/>
  <c r="S109" i="26"/>
  <c r="O109" i="26"/>
  <c r="J109" i="26"/>
  <c r="T109" i="26" s="1"/>
  <c r="B109" i="26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J108" i="26"/>
  <c r="T108" i="26" s="1"/>
  <c r="W107" i="26"/>
  <c r="J102" i="26"/>
  <c r="J101" i="26"/>
  <c r="P101" i="26" s="1"/>
  <c r="J100" i="26"/>
  <c r="J99" i="26"/>
  <c r="P99" i="26" s="1"/>
  <c r="J98" i="26"/>
  <c r="J97" i="26"/>
  <c r="P97" i="26" s="1"/>
  <c r="J96" i="26"/>
  <c r="J95" i="26"/>
  <c r="P95" i="26" s="1"/>
  <c r="J94" i="26"/>
  <c r="J93" i="26"/>
  <c r="P93" i="26" s="1"/>
  <c r="J92" i="26"/>
  <c r="J91" i="26"/>
  <c r="P91" i="26" s="1"/>
  <c r="J90" i="26"/>
  <c r="V89" i="26"/>
  <c r="V90" i="26" s="1"/>
  <c r="V91" i="26" s="1"/>
  <c r="V92" i="26" s="1"/>
  <c r="V93" i="26" s="1"/>
  <c r="V94" i="26" s="1"/>
  <c r="V95" i="26" s="1"/>
  <c r="V96" i="26" s="1"/>
  <c r="V97" i="26" s="1"/>
  <c r="V98" i="26" s="1"/>
  <c r="V99" i="26" s="1"/>
  <c r="V100" i="26" s="1"/>
  <c r="V101" i="26" s="1"/>
  <c r="V102" i="26" s="1"/>
  <c r="J89" i="26"/>
  <c r="P89" i="26" s="1"/>
  <c r="B89" i="26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J88" i="26"/>
  <c r="T88" i="26" s="1"/>
  <c r="W87" i="26"/>
  <c r="J82" i="26"/>
  <c r="P82" i="26" s="1"/>
  <c r="J81" i="26"/>
  <c r="J80" i="26"/>
  <c r="P80" i="26" s="1"/>
  <c r="J79" i="26"/>
  <c r="J78" i="26"/>
  <c r="P78" i="26" s="1"/>
  <c r="J77" i="26"/>
  <c r="J76" i="26"/>
  <c r="P76" i="26" s="1"/>
  <c r="J75" i="26"/>
  <c r="J74" i="26"/>
  <c r="P74" i="26" s="1"/>
  <c r="J73" i="26"/>
  <c r="J72" i="26"/>
  <c r="P72" i="26" s="1"/>
  <c r="J71" i="26"/>
  <c r="T70" i="26"/>
  <c r="J70" i="26"/>
  <c r="P70" i="26" s="1"/>
  <c r="V69" i="26"/>
  <c r="V70" i="26" s="1"/>
  <c r="V71" i="26" s="1"/>
  <c r="V72" i="26" s="1"/>
  <c r="V73" i="26" s="1"/>
  <c r="V74" i="26" s="1"/>
  <c r="V75" i="26" s="1"/>
  <c r="V76" i="26" s="1"/>
  <c r="V77" i="26" s="1"/>
  <c r="V78" i="26" s="1"/>
  <c r="V79" i="26" s="1"/>
  <c r="V80" i="26" s="1"/>
  <c r="V81" i="26" s="1"/>
  <c r="V82" i="26" s="1"/>
  <c r="J69" i="26"/>
  <c r="B69" i="26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J68" i="26"/>
  <c r="T68" i="26" s="1"/>
  <c r="W67" i="26"/>
  <c r="J62" i="26"/>
  <c r="P61" i="26"/>
  <c r="J61" i="26"/>
  <c r="T61" i="26" s="1"/>
  <c r="J60" i="26"/>
  <c r="P59" i="26"/>
  <c r="J59" i="26"/>
  <c r="T59" i="26" s="1"/>
  <c r="J58" i="26"/>
  <c r="P57" i="26"/>
  <c r="J57" i="26"/>
  <c r="T57" i="26" s="1"/>
  <c r="J56" i="26"/>
  <c r="P55" i="26"/>
  <c r="J55" i="26"/>
  <c r="T55" i="26" s="1"/>
  <c r="J54" i="26"/>
  <c r="P53" i="26"/>
  <c r="J53" i="26"/>
  <c r="T53" i="26" s="1"/>
  <c r="J52" i="26"/>
  <c r="T51" i="26"/>
  <c r="P51" i="26"/>
  <c r="J51" i="26"/>
  <c r="V50" i="26"/>
  <c r="V51" i="26" s="1"/>
  <c r="V52" i="26" s="1"/>
  <c r="V53" i="26" s="1"/>
  <c r="V54" i="26" s="1"/>
  <c r="V55" i="26" s="1"/>
  <c r="V56" i="26" s="1"/>
  <c r="V57" i="26" s="1"/>
  <c r="V58" i="26" s="1"/>
  <c r="V59" i="26" s="1"/>
  <c r="V60" i="26" s="1"/>
  <c r="V61" i="26" s="1"/>
  <c r="V62" i="26" s="1"/>
  <c r="J50" i="26"/>
  <c r="V49" i="26"/>
  <c r="T49" i="26"/>
  <c r="P49" i="26"/>
  <c r="B49" i="26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U48" i="26"/>
  <c r="S48" i="26"/>
  <c r="Q48" i="26"/>
  <c r="O48" i="26"/>
  <c r="T48" i="26"/>
  <c r="W47" i="26"/>
  <c r="P42" i="26"/>
  <c r="J42" i="26"/>
  <c r="T42" i="26" s="1"/>
  <c r="J41" i="26"/>
  <c r="P40" i="26"/>
  <c r="J40" i="26"/>
  <c r="T40" i="26" s="1"/>
  <c r="J39" i="26"/>
  <c r="P38" i="26"/>
  <c r="J38" i="26"/>
  <c r="T38" i="26" s="1"/>
  <c r="J37" i="26"/>
  <c r="P36" i="26"/>
  <c r="J36" i="26"/>
  <c r="T36" i="26" s="1"/>
  <c r="P34" i="26"/>
  <c r="J33" i="26"/>
  <c r="J32" i="26"/>
  <c r="P32" i="26" s="1"/>
  <c r="J31" i="26"/>
  <c r="J30" i="26"/>
  <c r="P30" i="26" s="1"/>
  <c r="V29" i="26"/>
  <c r="V30" i="26" s="1"/>
  <c r="V31" i="26" s="1"/>
  <c r="V32" i="26" s="1"/>
  <c r="V33" i="26" s="1"/>
  <c r="V34" i="26" s="1"/>
  <c r="V35" i="26" s="1"/>
  <c r="V36" i="26" s="1"/>
  <c r="V37" i="26" s="1"/>
  <c r="V38" i="26" s="1"/>
  <c r="V39" i="26" s="1"/>
  <c r="V40" i="26" s="1"/>
  <c r="V41" i="26" s="1"/>
  <c r="V42" i="26" s="1"/>
  <c r="J29" i="26"/>
  <c r="B29" i="26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J28" i="26"/>
  <c r="T28" i="26" s="1"/>
  <c r="W27" i="26"/>
  <c r="U22" i="26"/>
  <c r="S22" i="26"/>
  <c r="Q22" i="26"/>
  <c r="O22" i="26"/>
  <c r="J22" i="26"/>
  <c r="T22" i="26" s="1"/>
  <c r="U21" i="26"/>
  <c r="S21" i="26"/>
  <c r="Q21" i="26"/>
  <c r="O21" i="26"/>
  <c r="J21" i="26"/>
  <c r="T21" i="26" s="1"/>
  <c r="U20" i="26"/>
  <c r="S20" i="26"/>
  <c r="Q20" i="26"/>
  <c r="O20" i="26"/>
  <c r="J20" i="26"/>
  <c r="T20" i="26" s="1"/>
  <c r="U19" i="26"/>
  <c r="S19" i="26"/>
  <c r="Q19" i="26"/>
  <c r="O19" i="26"/>
  <c r="J19" i="26"/>
  <c r="T19" i="26" s="1"/>
  <c r="U18" i="26"/>
  <c r="S18" i="26"/>
  <c r="Q18" i="26"/>
  <c r="O18" i="26"/>
  <c r="J18" i="26"/>
  <c r="T18" i="26" s="1"/>
  <c r="U17" i="26"/>
  <c r="S17" i="26"/>
  <c r="Q17" i="26"/>
  <c r="O17" i="26"/>
  <c r="J17" i="26"/>
  <c r="T17" i="26" s="1"/>
  <c r="U16" i="26"/>
  <c r="S16" i="26"/>
  <c r="Q16" i="26"/>
  <c r="O16" i="26"/>
  <c r="J16" i="26"/>
  <c r="T16" i="26" s="1"/>
  <c r="AB15" i="26"/>
  <c r="U15" i="26"/>
  <c r="S15" i="26"/>
  <c r="Q15" i="26"/>
  <c r="O15" i="26"/>
  <c r="J15" i="26"/>
  <c r="T15" i="26" s="1"/>
  <c r="AB14" i="26"/>
  <c r="U14" i="26"/>
  <c r="S14" i="26"/>
  <c r="Q14" i="26"/>
  <c r="O14" i="26"/>
  <c r="J14" i="26"/>
  <c r="T14" i="26" s="1"/>
  <c r="AB13" i="26"/>
  <c r="U13" i="26"/>
  <c r="S13" i="26"/>
  <c r="Q13" i="26"/>
  <c r="O13" i="26"/>
  <c r="J13" i="26"/>
  <c r="T13" i="26" s="1"/>
  <c r="AB12" i="26"/>
  <c r="U12" i="26"/>
  <c r="S12" i="26"/>
  <c r="Q12" i="26"/>
  <c r="O12" i="26"/>
  <c r="J12" i="26"/>
  <c r="T12" i="26" s="1"/>
  <c r="AB11" i="26"/>
  <c r="U11" i="26"/>
  <c r="S11" i="26"/>
  <c r="Q11" i="26"/>
  <c r="O11" i="26"/>
  <c r="J11" i="26"/>
  <c r="T11" i="26" s="1"/>
  <c r="AB10" i="26"/>
  <c r="S10" i="26"/>
  <c r="O10" i="26"/>
  <c r="J10" i="26"/>
  <c r="T10" i="26" s="1"/>
  <c r="AB9" i="26"/>
  <c r="S47" i="3" s="1"/>
  <c r="V9" i="26"/>
  <c r="V10" i="26" s="1"/>
  <c r="V11" i="26" s="1"/>
  <c r="V12" i="26" s="1"/>
  <c r="V13" i="26" s="1"/>
  <c r="V14" i="26" s="1"/>
  <c r="V15" i="26" s="1"/>
  <c r="V16" i="26" s="1"/>
  <c r="V17" i="26" s="1"/>
  <c r="V18" i="26" s="1"/>
  <c r="V19" i="26" s="1"/>
  <c r="V20" i="26" s="1"/>
  <c r="V21" i="26" s="1"/>
  <c r="V22" i="26" s="1"/>
  <c r="J9" i="26"/>
  <c r="T9" i="26" s="1"/>
  <c r="B9" i="26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AB8" i="26"/>
  <c r="S46" i="3" s="1"/>
  <c r="J8" i="26"/>
  <c r="U8" i="26" s="1"/>
  <c r="AB7" i="26"/>
  <c r="W7" i="26"/>
  <c r="I3" i="26"/>
  <c r="J35" i="3"/>
  <c r="J31" i="3"/>
  <c r="J25" i="3"/>
  <c r="J28" i="3"/>
  <c r="J24" i="3"/>
  <c r="J23" i="3"/>
  <c r="J19" i="3"/>
  <c r="J11" i="3"/>
  <c r="J14" i="3"/>
  <c r="J12" i="3"/>
  <c r="J9" i="3"/>
  <c r="J39" i="3"/>
  <c r="J41" i="3"/>
  <c r="J109" i="3"/>
  <c r="J59" i="3"/>
  <c r="Q59" i="3"/>
  <c r="R59" i="3"/>
  <c r="S59" i="3"/>
  <c r="V59" i="3"/>
  <c r="W59" i="3"/>
  <c r="X59" i="3"/>
  <c r="Y59" i="3"/>
  <c r="Z59" i="3"/>
  <c r="AA59" i="3"/>
  <c r="AB59" i="3"/>
  <c r="J182" i="25"/>
  <c r="S181" i="25"/>
  <c r="O181" i="25"/>
  <c r="J181" i="25"/>
  <c r="T181" i="25" s="1"/>
  <c r="J180" i="25"/>
  <c r="S179" i="25"/>
  <c r="O179" i="25"/>
  <c r="J179" i="25"/>
  <c r="T179" i="25" s="1"/>
  <c r="J178" i="25"/>
  <c r="S177" i="25"/>
  <c r="O177" i="25"/>
  <c r="J177" i="25"/>
  <c r="T177" i="25" s="1"/>
  <c r="J176" i="25"/>
  <c r="S175" i="25"/>
  <c r="O175" i="25"/>
  <c r="J175" i="25"/>
  <c r="T175" i="25" s="1"/>
  <c r="J174" i="25"/>
  <c r="S173" i="25"/>
  <c r="O173" i="25"/>
  <c r="J173" i="25"/>
  <c r="T173" i="25" s="1"/>
  <c r="J172" i="25"/>
  <c r="S171" i="25"/>
  <c r="O171" i="25"/>
  <c r="J171" i="25"/>
  <c r="T171" i="25" s="1"/>
  <c r="J170" i="25"/>
  <c r="V169" i="25"/>
  <c r="V170" i="25" s="1"/>
  <c r="V171" i="25" s="1"/>
  <c r="V172" i="25" s="1"/>
  <c r="V173" i="25" s="1"/>
  <c r="V174" i="25" s="1"/>
  <c r="V175" i="25" s="1"/>
  <c r="V176" i="25" s="1"/>
  <c r="V177" i="25" s="1"/>
  <c r="V178" i="25" s="1"/>
  <c r="V179" i="25" s="1"/>
  <c r="V180" i="25" s="1"/>
  <c r="V181" i="25" s="1"/>
  <c r="V182" i="25" s="1"/>
  <c r="S169" i="25"/>
  <c r="O169" i="25"/>
  <c r="J169" i="25"/>
  <c r="T169" i="25" s="1"/>
  <c r="B169" i="25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P168" i="25"/>
  <c r="J168" i="25"/>
  <c r="T168" i="25" s="1"/>
  <c r="W167" i="25"/>
  <c r="S162" i="25"/>
  <c r="O162" i="25"/>
  <c r="J162" i="25"/>
  <c r="T162" i="25" s="1"/>
  <c r="J161" i="25"/>
  <c r="S160" i="25"/>
  <c r="O160" i="25"/>
  <c r="J160" i="25"/>
  <c r="T160" i="25" s="1"/>
  <c r="J159" i="25"/>
  <c r="S158" i="25"/>
  <c r="O158" i="25"/>
  <c r="J158" i="25"/>
  <c r="T158" i="25" s="1"/>
  <c r="R157" i="25"/>
  <c r="J157" i="25"/>
  <c r="T156" i="25"/>
  <c r="J156" i="25"/>
  <c r="P156" i="25" s="1"/>
  <c r="J155" i="25"/>
  <c r="R155" i="25" s="1"/>
  <c r="P154" i="25"/>
  <c r="J154" i="25"/>
  <c r="T154" i="25" s="1"/>
  <c r="R153" i="25"/>
  <c r="J153" i="25"/>
  <c r="J152" i="25"/>
  <c r="P152" i="25" s="1"/>
  <c r="J151" i="25"/>
  <c r="R151" i="25" s="1"/>
  <c r="P150" i="25"/>
  <c r="J150" i="25"/>
  <c r="T150" i="25" s="1"/>
  <c r="V149" i="25"/>
  <c r="V150" i="25" s="1"/>
  <c r="V151" i="25" s="1"/>
  <c r="V152" i="25" s="1"/>
  <c r="V153" i="25" s="1"/>
  <c r="V154" i="25" s="1"/>
  <c r="V155" i="25" s="1"/>
  <c r="V156" i="25" s="1"/>
  <c r="V157" i="25" s="1"/>
  <c r="V158" i="25" s="1"/>
  <c r="V159" i="25" s="1"/>
  <c r="V160" i="25" s="1"/>
  <c r="V161" i="25" s="1"/>
  <c r="V162" i="25" s="1"/>
  <c r="J149" i="25"/>
  <c r="R149" i="25" s="1"/>
  <c r="B149" i="25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Q148" i="25"/>
  <c r="J148" i="25"/>
  <c r="W147" i="25"/>
  <c r="R142" i="25"/>
  <c r="J142" i="25"/>
  <c r="J141" i="25"/>
  <c r="P141" i="25" s="1"/>
  <c r="J140" i="25"/>
  <c r="R140" i="25" s="1"/>
  <c r="P139" i="25"/>
  <c r="J139" i="25"/>
  <c r="T139" i="25" s="1"/>
  <c r="R138" i="25"/>
  <c r="J138" i="25"/>
  <c r="T137" i="25"/>
  <c r="J137" i="25"/>
  <c r="P137" i="25" s="1"/>
  <c r="J136" i="25"/>
  <c r="R136" i="25" s="1"/>
  <c r="P135" i="25"/>
  <c r="J135" i="25"/>
  <c r="T135" i="25" s="1"/>
  <c r="R134" i="25"/>
  <c r="J134" i="25"/>
  <c r="J133" i="25"/>
  <c r="P133" i="25" s="1"/>
  <c r="J132" i="25"/>
  <c r="R132" i="25" s="1"/>
  <c r="P131" i="25"/>
  <c r="J131" i="25"/>
  <c r="T131" i="25" s="1"/>
  <c r="V130" i="25"/>
  <c r="V131" i="25" s="1"/>
  <c r="V132" i="25" s="1"/>
  <c r="V133" i="25" s="1"/>
  <c r="V134" i="25" s="1"/>
  <c r="V135" i="25" s="1"/>
  <c r="V136" i="25" s="1"/>
  <c r="V137" i="25" s="1"/>
  <c r="V138" i="25" s="1"/>
  <c r="V139" i="25" s="1"/>
  <c r="V140" i="25" s="1"/>
  <c r="V141" i="25" s="1"/>
  <c r="V142" i="25" s="1"/>
  <c r="J130" i="25"/>
  <c r="R130" i="25" s="1"/>
  <c r="V129" i="25"/>
  <c r="J129" i="25"/>
  <c r="P129" i="25" s="1"/>
  <c r="B129" i="25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J128" i="25"/>
  <c r="W127" i="25"/>
  <c r="T122" i="25"/>
  <c r="J122" i="25"/>
  <c r="P122" i="25" s="1"/>
  <c r="J121" i="25"/>
  <c r="J120" i="25"/>
  <c r="P120" i="25" s="1"/>
  <c r="J119" i="25"/>
  <c r="T118" i="25"/>
  <c r="J118" i="25"/>
  <c r="P118" i="25" s="1"/>
  <c r="J117" i="25"/>
  <c r="P116" i="25"/>
  <c r="J116" i="25"/>
  <c r="J115" i="25"/>
  <c r="P114" i="25"/>
  <c r="J114" i="25"/>
  <c r="T114" i="25" s="1"/>
  <c r="J113" i="25"/>
  <c r="P112" i="25"/>
  <c r="J112" i="25"/>
  <c r="T112" i="25" s="1"/>
  <c r="J111" i="25"/>
  <c r="P110" i="25"/>
  <c r="J110" i="25"/>
  <c r="T110" i="25" s="1"/>
  <c r="V109" i="25"/>
  <c r="V110" i="25" s="1"/>
  <c r="V111" i="25" s="1"/>
  <c r="V112" i="25" s="1"/>
  <c r="V113" i="25" s="1"/>
  <c r="V114" i="25" s="1"/>
  <c r="V115" i="25" s="1"/>
  <c r="V116" i="25" s="1"/>
  <c r="V117" i="25" s="1"/>
  <c r="V118" i="25" s="1"/>
  <c r="V119" i="25" s="1"/>
  <c r="V120" i="25" s="1"/>
  <c r="V121" i="25" s="1"/>
  <c r="V122" i="25" s="1"/>
  <c r="J109" i="25"/>
  <c r="B109" i="25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S108" i="25"/>
  <c r="O108" i="25"/>
  <c r="J108" i="25"/>
  <c r="T108" i="25" s="1"/>
  <c r="W107" i="25"/>
  <c r="J102" i="25"/>
  <c r="T101" i="25"/>
  <c r="J101" i="25"/>
  <c r="P101" i="25" s="1"/>
  <c r="J100" i="25"/>
  <c r="J99" i="25"/>
  <c r="P99" i="25" s="1"/>
  <c r="J98" i="25"/>
  <c r="T97" i="25"/>
  <c r="J97" i="25"/>
  <c r="P97" i="25" s="1"/>
  <c r="J96" i="25"/>
  <c r="J95" i="25"/>
  <c r="P95" i="25" s="1"/>
  <c r="J94" i="25"/>
  <c r="T93" i="25"/>
  <c r="J93" i="25"/>
  <c r="P93" i="25" s="1"/>
  <c r="J92" i="25"/>
  <c r="J91" i="25"/>
  <c r="P91" i="25" s="1"/>
  <c r="J90" i="25"/>
  <c r="V89" i="25"/>
  <c r="V90" i="25" s="1"/>
  <c r="V91" i="25" s="1"/>
  <c r="V92" i="25" s="1"/>
  <c r="V93" i="25" s="1"/>
  <c r="V94" i="25" s="1"/>
  <c r="V95" i="25" s="1"/>
  <c r="V96" i="25" s="1"/>
  <c r="V97" i="25" s="1"/>
  <c r="V98" i="25" s="1"/>
  <c r="V99" i="25" s="1"/>
  <c r="V100" i="25" s="1"/>
  <c r="V101" i="25" s="1"/>
  <c r="V102" i="25" s="1"/>
  <c r="P89" i="25"/>
  <c r="J89" i="25"/>
  <c r="T89" i="25" s="1"/>
  <c r="B89" i="25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S88" i="25"/>
  <c r="O88" i="25"/>
  <c r="J88" i="25"/>
  <c r="T88" i="25" s="1"/>
  <c r="W87" i="25"/>
  <c r="P82" i="25"/>
  <c r="J82" i="25"/>
  <c r="T82" i="25" s="1"/>
  <c r="J81" i="25"/>
  <c r="P80" i="25"/>
  <c r="J80" i="25"/>
  <c r="T80" i="25" s="1"/>
  <c r="J79" i="25"/>
  <c r="P78" i="25"/>
  <c r="J78" i="25"/>
  <c r="T78" i="25" s="1"/>
  <c r="J77" i="25"/>
  <c r="P76" i="25"/>
  <c r="J76" i="25"/>
  <c r="T76" i="25" s="1"/>
  <c r="J75" i="25"/>
  <c r="P74" i="25"/>
  <c r="J74" i="25"/>
  <c r="T74" i="25" s="1"/>
  <c r="J73" i="25"/>
  <c r="P72" i="25"/>
  <c r="J72" i="25"/>
  <c r="T72" i="25" s="1"/>
  <c r="J71" i="25"/>
  <c r="P70" i="25"/>
  <c r="J70" i="25"/>
  <c r="T70" i="25" s="1"/>
  <c r="V69" i="25"/>
  <c r="V70" i="25" s="1"/>
  <c r="V71" i="25" s="1"/>
  <c r="V72" i="25" s="1"/>
  <c r="V73" i="25" s="1"/>
  <c r="V74" i="25" s="1"/>
  <c r="V75" i="25" s="1"/>
  <c r="V76" i="25" s="1"/>
  <c r="V77" i="25" s="1"/>
  <c r="V78" i="25" s="1"/>
  <c r="V79" i="25" s="1"/>
  <c r="V80" i="25" s="1"/>
  <c r="V81" i="25" s="1"/>
  <c r="V82" i="25" s="1"/>
  <c r="J69" i="25"/>
  <c r="B69" i="25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S68" i="25"/>
  <c r="O68" i="25"/>
  <c r="J68" i="25"/>
  <c r="T68" i="25" s="1"/>
  <c r="W67" i="25"/>
  <c r="J62" i="25"/>
  <c r="J61" i="25"/>
  <c r="P61" i="25" s="1"/>
  <c r="J60" i="25"/>
  <c r="J59" i="25"/>
  <c r="P59" i="25" s="1"/>
  <c r="J58" i="25"/>
  <c r="J57" i="25"/>
  <c r="P57" i="25" s="1"/>
  <c r="J56" i="25"/>
  <c r="J55" i="25"/>
  <c r="P55" i="25" s="1"/>
  <c r="J54" i="25"/>
  <c r="J53" i="25"/>
  <c r="P53" i="25" s="1"/>
  <c r="J52" i="25"/>
  <c r="J51" i="25"/>
  <c r="P51" i="25" s="1"/>
  <c r="J50" i="25"/>
  <c r="V49" i="25"/>
  <c r="V50" i="25" s="1"/>
  <c r="V51" i="25" s="1"/>
  <c r="V52" i="25" s="1"/>
  <c r="V53" i="25" s="1"/>
  <c r="V54" i="25" s="1"/>
  <c r="V55" i="25" s="1"/>
  <c r="V56" i="25" s="1"/>
  <c r="V57" i="25" s="1"/>
  <c r="V58" i="25" s="1"/>
  <c r="V59" i="25" s="1"/>
  <c r="V60" i="25" s="1"/>
  <c r="V61" i="25" s="1"/>
  <c r="V62" i="25" s="1"/>
  <c r="J49" i="25"/>
  <c r="P49" i="25" s="1"/>
  <c r="B49" i="25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J48" i="25"/>
  <c r="U48" i="25" s="1"/>
  <c r="W47" i="25"/>
  <c r="J42" i="25"/>
  <c r="T42" i="25" s="1"/>
  <c r="S41" i="25"/>
  <c r="O41" i="25"/>
  <c r="J41" i="25"/>
  <c r="T41" i="25" s="1"/>
  <c r="J40" i="25"/>
  <c r="T40" i="25" s="1"/>
  <c r="S39" i="25"/>
  <c r="O39" i="25"/>
  <c r="J39" i="25"/>
  <c r="T39" i="25" s="1"/>
  <c r="J38" i="25"/>
  <c r="T38" i="25" s="1"/>
  <c r="S37" i="25"/>
  <c r="O37" i="25"/>
  <c r="J37" i="25"/>
  <c r="T37" i="25" s="1"/>
  <c r="J36" i="25"/>
  <c r="T36" i="25" s="1"/>
  <c r="S35" i="25"/>
  <c r="O35" i="25"/>
  <c r="J35" i="25"/>
  <c r="T35" i="25" s="1"/>
  <c r="J34" i="25"/>
  <c r="T34" i="25" s="1"/>
  <c r="S33" i="25"/>
  <c r="O33" i="25"/>
  <c r="J33" i="25"/>
  <c r="T33" i="25" s="1"/>
  <c r="U32" i="25"/>
  <c r="S32" i="25"/>
  <c r="Q32" i="25"/>
  <c r="O32" i="25"/>
  <c r="J32" i="25"/>
  <c r="T32" i="25" s="1"/>
  <c r="U31" i="25"/>
  <c r="S31" i="25"/>
  <c r="Q31" i="25"/>
  <c r="O31" i="25"/>
  <c r="J31" i="25"/>
  <c r="T31" i="25" s="1"/>
  <c r="U30" i="25"/>
  <c r="S30" i="25"/>
  <c r="Q30" i="25"/>
  <c r="O30" i="25"/>
  <c r="J30" i="25"/>
  <c r="T30" i="25" s="1"/>
  <c r="V29" i="25"/>
  <c r="V30" i="25" s="1"/>
  <c r="V31" i="25" s="1"/>
  <c r="V32" i="25" s="1"/>
  <c r="V33" i="25" s="1"/>
  <c r="V34" i="25" s="1"/>
  <c r="V35" i="25" s="1"/>
  <c r="V36" i="25" s="1"/>
  <c r="V37" i="25" s="1"/>
  <c r="V38" i="25" s="1"/>
  <c r="V39" i="25" s="1"/>
  <c r="V40" i="25" s="1"/>
  <c r="V41" i="25" s="1"/>
  <c r="V42" i="25" s="1"/>
  <c r="U29" i="25"/>
  <c r="S29" i="25"/>
  <c r="Q29" i="25"/>
  <c r="O29" i="25"/>
  <c r="J29" i="25"/>
  <c r="T29" i="25" s="1"/>
  <c r="B29" i="25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J28" i="25"/>
  <c r="U28" i="25" s="1"/>
  <c r="W27" i="25"/>
  <c r="U22" i="25"/>
  <c r="S22" i="25"/>
  <c r="Q22" i="25"/>
  <c r="O22" i="25"/>
  <c r="J22" i="25"/>
  <c r="T22" i="25" s="1"/>
  <c r="U21" i="25"/>
  <c r="S21" i="25"/>
  <c r="Q21" i="25"/>
  <c r="O21" i="25"/>
  <c r="J21" i="25"/>
  <c r="T21" i="25" s="1"/>
  <c r="U20" i="25"/>
  <c r="S20" i="25"/>
  <c r="Q20" i="25"/>
  <c r="O20" i="25"/>
  <c r="J20" i="25"/>
  <c r="T20" i="25" s="1"/>
  <c r="U19" i="25"/>
  <c r="S19" i="25"/>
  <c r="Q19" i="25"/>
  <c r="O19" i="25"/>
  <c r="J19" i="25"/>
  <c r="T19" i="25" s="1"/>
  <c r="U18" i="25"/>
  <c r="S18" i="25"/>
  <c r="Q18" i="25"/>
  <c r="O18" i="25"/>
  <c r="J18" i="25"/>
  <c r="T18" i="25" s="1"/>
  <c r="U17" i="25"/>
  <c r="S17" i="25"/>
  <c r="Q17" i="25"/>
  <c r="O17" i="25"/>
  <c r="J17" i="25"/>
  <c r="T17" i="25" s="1"/>
  <c r="U16" i="25"/>
  <c r="S16" i="25"/>
  <c r="Q16" i="25"/>
  <c r="O16" i="25"/>
  <c r="J16" i="25"/>
  <c r="T16" i="25" s="1"/>
  <c r="AB15" i="25"/>
  <c r="U15" i="25"/>
  <c r="S15" i="25"/>
  <c r="Q15" i="25"/>
  <c r="O15" i="25"/>
  <c r="J15" i="25"/>
  <c r="T15" i="25" s="1"/>
  <c r="AB14" i="25"/>
  <c r="U14" i="25"/>
  <c r="S14" i="25"/>
  <c r="Q14" i="25"/>
  <c r="O14" i="25"/>
  <c r="J14" i="25"/>
  <c r="T14" i="25" s="1"/>
  <c r="AB13" i="25"/>
  <c r="U13" i="25"/>
  <c r="S13" i="25"/>
  <c r="Q13" i="25"/>
  <c r="O13" i="25"/>
  <c r="J13" i="25"/>
  <c r="T13" i="25" s="1"/>
  <c r="AB12" i="25"/>
  <c r="U12" i="25"/>
  <c r="S12" i="25"/>
  <c r="Q12" i="25"/>
  <c r="O12" i="25"/>
  <c r="J12" i="25"/>
  <c r="T12" i="25" s="1"/>
  <c r="AB11" i="25"/>
  <c r="U11" i="25"/>
  <c r="S11" i="25"/>
  <c r="Q11" i="25"/>
  <c r="O11" i="25"/>
  <c r="J11" i="25"/>
  <c r="T11" i="25" s="1"/>
  <c r="AB10" i="25"/>
  <c r="S10" i="25"/>
  <c r="O10" i="25"/>
  <c r="J10" i="25"/>
  <c r="T10" i="25" s="1"/>
  <c r="AB9" i="25"/>
  <c r="V9" i="25"/>
  <c r="V10" i="25" s="1"/>
  <c r="V11" i="25" s="1"/>
  <c r="V12" i="25" s="1"/>
  <c r="V13" i="25" s="1"/>
  <c r="V14" i="25" s="1"/>
  <c r="V15" i="25" s="1"/>
  <c r="V16" i="25" s="1"/>
  <c r="V17" i="25" s="1"/>
  <c r="V18" i="25" s="1"/>
  <c r="V19" i="25" s="1"/>
  <c r="V20" i="25" s="1"/>
  <c r="V21" i="25" s="1"/>
  <c r="V22" i="25" s="1"/>
  <c r="J9" i="25"/>
  <c r="T9" i="25" s="1"/>
  <c r="B9" i="25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AB8" i="25"/>
  <c r="J8" i="25"/>
  <c r="U8" i="25" s="1"/>
  <c r="AB7" i="25"/>
  <c r="W7" i="25"/>
  <c r="I3" i="25"/>
  <c r="Q44" i="3"/>
  <c r="R44" i="3"/>
  <c r="S44" i="3"/>
  <c r="V44" i="3"/>
  <c r="W44" i="3"/>
  <c r="X44" i="3"/>
  <c r="Y44" i="3"/>
  <c r="Z44" i="3"/>
  <c r="AA44" i="3"/>
  <c r="AB44" i="3"/>
  <c r="J182" i="24"/>
  <c r="S181" i="24"/>
  <c r="O181" i="24"/>
  <c r="J181" i="24"/>
  <c r="T181" i="24" s="1"/>
  <c r="J180" i="24"/>
  <c r="S179" i="24"/>
  <c r="O179" i="24"/>
  <c r="J179" i="24"/>
  <c r="T179" i="24" s="1"/>
  <c r="J178" i="24"/>
  <c r="S177" i="24"/>
  <c r="O177" i="24"/>
  <c r="J177" i="24"/>
  <c r="T177" i="24" s="1"/>
  <c r="J176" i="24"/>
  <c r="S175" i="24"/>
  <c r="O175" i="24"/>
  <c r="J175" i="24"/>
  <c r="T175" i="24" s="1"/>
  <c r="J174" i="24"/>
  <c r="S173" i="24"/>
  <c r="O173" i="24"/>
  <c r="J173" i="24"/>
  <c r="T173" i="24" s="1"/>
  <c r="J172" i="24"/>
  <c r="S171" i="24"/>
  <c r="O171" i="24"/>
  <c r="J171" i="24"/>
  <c r="T171" i="24" s="1"/>
  <c r="J170" i="24"/>
  <c r="V169" i="24"/>
  <c r="V170" i="24" s="1"/>
  <c r="V171" i="24" s="1"/>
  <c r="V172" i="24" s="1"/>
  <c r="V173" i="24" s="1"/>
  <c r="V174" i="24" s="1"/>
  <c r="V175" i="24" s="1"/>
  <c r="V176" i="24" s="1"/>
  <c r="V177" i="24" s="1"/>
  <c r="V178" i="24" s="1"/>
  <c r="V179" i="24" s="1"/>
  <c r="V180" i="24" s="1"/>
  <c r="V181" i="24" s="1"/>
  <c r="V182" i="24" s="1"/>
  <c r="S169" i="24"/>
  <c r="O169" i="24"/>
  <c r="J169" i="24"/>
  <c r="T169" i="24" s="1"/>
  <c r="B169" i="24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B182" i="24" s="1"/>
  <c r="P168" i="24"/>
  <c r="J168" i="24"/>
  <c r="T168" i="24" s="1"/>
  <c r="W167" i="24"/>
  <c r="S162" i="24"/>
  <c r="O162" i="24"/>
  <c r="J162" i="24"/>
  <c r="T162" i="24" s="1"/>
  <c r="J161" i="24"/>
  <c r="S160" i="24"/>
  <c r="O160" i="24"/>
  <c r="J160" i="24"/>
  <c r="T160" i="24" s="1"/>
  <c r="J159" i="24"/>
  <c r="S158" i="24"/>
  <c r="O158" i="24"/>
  <c r="J158" i="24"/>
  <c r="T158" i="24" s="1"/>
  <c r="R157" i="24"/>
  <c r="J157" i="24"/>
  <c r="T156" i="24"/>
  <c r="J156" i="24"/>
  <c r="P156" i="24" s="1"/>
  <c r="J155" i="24"/>
  <c r="R155" i="24" s="1"/>
  <c r="P154" i="24"/>
  <c r="J154" i="24"/>
  <c r="T154" i="24" s="1"/>
  <c r="R153" i="24"/>
  <c r="J153" i="24"/>
  <c r="J152" i="24"/>
  <c r="P152" i="24" s="1"/>
  <c r="J151" i="24"/>
  <c r="R151" i="24" s="1"/>
  <c r="P150" i="24"/>
  <c r="J150" i="24"/>
  <c r="T150" i="24" s="1"/>
  <c r="V149" i="24"/>
  <c r="V150" i="24" s="1"/>
  <c r="V151" i="24" s="1"/>
  <c r="V152" i="24" s="1"/>
  <c r="V153" i="24" s="1"/>
  <c r="V154" i="24" s="1"/>
  <c r="V155" i="24" s="1"/>
  <c r="V156" i="24" s="1"/>
  <c r="V157" i="24" s="1"/>
  <c r="V158" i="24" s="1"/>
  <c r="V159" i="24" s="1"/>
  <c r="V160" i="24" s="1"/>
  <c r="V161" i="24" s="1"/>
  <c r="V162" i="24" s="1"/>
  <c r="J149" i="24"/>
  <c r="R149" i="24" s="1"/>
  <c r="B149" i="24"/>
  <c r="B150" i="24" s="1"/>
  <c r="B151" i="24" s="1"/>
  <c r="B152" i="24" s="1"/>
  <c r="B153" i="24" s="1"/>
  <c r="B154" i="24" s="1"/>
  <c r="B155" i="24" s="1"/>
  <c r="B156" i="24" s="1"/>
  <c r="B157" i="24" s="1"/>
  <c r="B158" i="24" s="1"/>
  <c r="B159" i="24" s="1"/>
  <c r="B160" i="24" s="1"/>
  <c r="B161" i="24" s="1"/>
  <c r="B162" i="24" s="1"/>
  <c r="Q148" i="24"/>
  <c r="J148" i="24"/>
  <c r="W147" i="24"/>
  <c r="R142" i="24"/>
  <c r="J142" i="24"/>
  <c r="J141" i="24"/>
  <c r="P141" i="24" s="1"/>
  <c r="J140" i="24"/>
  <c r="R140" i="24" s="1"/>
  <c r="P139" i="24"/>
  <c r="J139" i="24"/>
  <c r="T139" i="24" s="1"/>
  <c r="R138" i="24"/>
  <c r="J138" i="24"/>
  <c r="T137" i="24"/>
  <c r="J137" i="24"/>
  <c r="P137" i="24" s="1"/>
  <c r="J136" i="24"/>
  <c r="R136" i="24" s="1"/>
  <c r="P135" i="24"/>
  <c r="J135" i="24"/>
  <c r="T135" i="24" s="1"/>
  <c r="R134" i="24"/>
  <c r="J134" i="24"/>
  <c r="J133" i="24"/>
  <c r="P133" i="24" s="1"/>
  <c r="J132" i="24"/>
  <c r="R132" i="24" s="1"/>
  <c r="P131" i="24"/>
  <c r="J131" i="24"/>
  <c r="T131" i="24" s="1"/>
  <c r="V130" i="24"/>
  <c r="V131" i="24" s="1"/>
  <c r="V132" i="24" s="1"/>
  <c r="V133" i="24" s="1"/>
  <c r="V134" i="24" s="1"/>
  <c r="V135" i="24" s="1"/>
  <c r="V136" i="24" s="1"/>
  <c r="V137" i="24" s="1"/>
  <c r="V138" i="24" s="1"/>
  <c r="V139" i="24" s="1"/>
  <c r="V140" i="24" s="1"/>
  <c r="V141" i="24" s="1"/>
  <c r="V142" i="24" s="1"/>
  <c r="J130" i="24"/>
  <c r="R130" i="24" s="1"/>
  <c r="V129" i="24"/>
  <c r="J129" i="24"/>
  <c r="P129" i="24" s="1"/>
  <c r="B129" i="24"/>
  <c r="B130" i="24" s="1"/>
  <c r="B131" i="24" s="1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J128" i="24"/>
  <c r="W127" i="24"/>
  <c r="T122" i="24"/>
  <c r="J122" i="24"/>
  <c r="P122" i="24" s="1"/>
  <c r="J121" i="24"/>
  <c r="J120" i="24"/>
  <c r="P120" i="24" s="1"/>
  <c r="J119" i="24"/>
  <c r="T118" i="24"/>
  <c r="J118" i="24"/>
  <c r="P118" i="24" s="1"/>
  <c r="J117" i="24"/>
  <c r="P116" i="24"/>
  <c r="J116" i="24"/>
  <c r="J115" i="24"/>
  <c r="P114" i="24"/>
  <c r="J114" i="24"/>
  <c r="T114" i="24" s="1"/>
  <c r="J113" i="24"/>
  <c r="P112" i="24"/>
  <c r="J112" i="24"/>
  <c r="T112" i="24" s="1"/>
  <c r="J111" i="24"/>
  <c r="P110" i="24"/>
  <c r="J110" i="24"/>
  <c r="T110" i="24" s="1"/>
  <c r="V109" i="24"/>
  <c r="V110" i="24" s="1"/>
  <c r="V111" i="24" s="1"/>
  <c r="V112" i="24" s="1"/>
  <c r="V113" i="24" s="1"/>
  <c r="V114" i="24" s="1"/>
  <c r="V115" i="24" s="1"/>
  <c r="V116" i="24" s="1"/>
  <c r="V117" i="24" s="1"/>
  <c r="V118" i="24" s="1"/>
  <c r="V119" i="24" s="1"/>
  <c r="V120" i="24" s="1"/>
  <c r="V121" i="24" s="1"/>
  <c r="V122" i="24" s="1"/>
  <c r="J109" i="24"/>
  <c r="B109" i="24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B122" i="24" s="1"/>
  <c r="S108" i="24"/>
  <c r="O108" i="24"/>
  <c r="J108" i="24"/>
  <c r="T108" i="24" s="1"/>
  <c r="W107" i="24"/>
  <c r="J102" i="24"/>
  <c r="T101" i="24"/>
  <c r="J101" i="24"/>
  <c r="P101" i="24" s="1"/>
  <c r="J100" i="24"/>
  <c r="J99" i="24"/>
  <c r="P99" i="24" s="1"/>
  <c r="J98" i="24"/>
  <c r="T97" i="24"/>
  <c r="J97" i="24"/>
  <c r="P97" i="24" s="1"/>
  <c r="J96" i="24"/>
  <c r="J95" i="24"/>
  <c r="P95" i="24" s="1"/>
  <c r="J94" i="24"/>
  <c r="T93" i="24"/>
  <c r="J93" i="24"/>
  <c r="P93" i="24" s="1"/>
  <c r="J92" i="24"/>
  <c r="J91" i="24"/>
  <c r="P91" i="24" s="1"/>
  <c r="J90" i="24"/>
  <c r="V89" i="24"/>
  <c r="V90" i="24" s="1"/>
  <c r="V91" i="24" s="1"/>
  <c r="V92" i="24" s="1"/>
  <c r="V93" i="24" s="1"/>
  <c r="V94" i="24" s="1"/>
  <c r="V95" i="24" s="1"/>
  <c r="V96" i="24" s="1"/>
  <c r="V97" i="24" s="1"/>
  <c r="V98" i="24" s="1"/>
  <c r="V99" i="24" s="1"/>
  <c r="V100" i="24" s="1"/>
  <c r="V101" i="24" s="1"/>
  <c r="V102" i="24" s="1"/>
  <c r="P89" i="24"/>
  <c r="J89" i="24"/>
  <c r="T89" i="24" s="1"/>
  <c r="B89" i="24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S88" i="24"/>
  <c r="O88" i="24"/>
  <c r="J88" i="24"/>
  <c r="T88" i="24" s="1"/>
  <c r="W87" i="24"/>
  <c r="P82" i="24"/>
  <c r="J82" i="24"/>
  <c r="T82" i="24" s="1"/>
  <c r="J81" i="24"/>
  <c r="P80" i="24"/>
  <c r="J80" i="24"/>
  <c r="T80" i="24" s="1"/>
  <c r="J79" i="24"/>
  <c r="P78" i="24"/>
  <c r="J78" i="24"/>
  <c r="T78" i="24" s="1"/>
  <c r="J77" i="24"/>
  <c r="P76" i="24"/>
  <c r="J76" i="24"/>
  <c r="T76" i="24" s="1"/>
  <c r="J75" i="24"/>
  <c r="P74" i="24"/>
  <c r="J74" i="24"/>
  <c r="T74" i="24" s="1"/>
  <c r="J73" i="24"/>
  <c r="P72" i="24"/>
  <c r="J72" i="24"/>
  <c r="T72" i="24" s="1"/>
  <c r="J71" i="24"/>
  <c r="P70" i="24"/>
  <c r="J70" i="24"/>
  <c r="T70" i="24" s="1"/>
  <c r="V69" i="24"/>
  <c r="V70" i="24" s="1"/>
  <c r="V71" i="24" s="1"/>
  <c r="V72" i="24" s="1"/>
  <c r="V73" i="24" s="1"/>
  <c r="V74" i="24" s="1"/>
  <c r="V75" i="24" s="1"/>
  <c r="V76" i="24" s="1"/>
  <c r="V77" i="24" s="1"/>
  <c r="V78" i="24" s="1"/>
  <c r="V79" i="24" s="1"/>
  <c r="V80" i="24" s="1"/>
  <c r="V81" i="24" s="1"/>
  <c r="V82" i="24" s="1"/>
  <c r="J69" i="24"/>
  <c r="B69" i="24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S68" i="24"/>
  <c r="O68" i="24"/>
  <c r="J68" i="24"/>
  <c r="T68" i="24" s="1"/>
  <c r="W67" i="24"/>
  <c r="J62" i="24"/>
  <c r="J61" i="24"/>
  <c r="P61" i="24" s="1"/>
  <c r="J60" i="24"/>
  <c r="J59" i="24"/>
  <c r="P59" i="24" s="1"/>
  <c r="J58" i="24"/>
  <c r="J57" i="24"/>
  <c r="P57" i="24" s="1"/>
  <c r="J56" i="24"/>
  <c r="J55" i="24"/>
  <c r="P55" i="24" s="1"/>
  <c r="J54" i="24"/>
  <c r="J53" i="24"/>
  <c r="P53" i="24" s="1"/>
  <c r="J52" i="24"/>
  <c r="J51" i="24"/>
  <c r="P51" i="24" s="1"/>
  <c r="J50" i="24"/>
  <c r="R50" i="24" s="1"/>
  <c r="V49" i="24"/>
  <c r="V50" i="24" s="1"/>
  <c r="V51" i="24" s="1"/>
  <c r="V52" i="24" s="1"/>
  <c r="V53" i="24" s="1"/>
  <c r="V54" i="24" s="1"/>
  <c r="V55" i="24" s="1"/>
  <c r="V56" i="24" s="1"/>
  <c r="V57" i="24" s="1"/>
  <c r="V58" i="24" s="1"/>
  <c r="V59" i="24" s="1"/>
  <c r="V60" i="24" s="1"/>
  <c r="V61" i="24" s="1"/>
  <c r="V62" i="24" s="1"/>
  <c r="J49" i="24"/>
  <c r="P49" i="24" s="1"/>
  <c r="B49" i="24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J48" i="24"/>
  <c r="W47" i="24"/>
  <c r="J42" i="24"/>
  <c r="T42" i="24" s="1"/>
  <c r="S41" i="24"/>
  <c r="O41" i="24"/>
  <c r="J41" i="24"/>
  <c r="T41" i="24" s="1"/>
  <c r="J40" i="24"/>
  <c r="T40" i="24" s="1"/>
  <c r="S39" i="24"/>
  <c r="O39" i="24"/>
  <c r="J39" i="24"/>
  <c r="T39" i="24" s="1"/>
  <c r="J38" i="24"/>
  <c r="T38" i="24" s="1"/>
  <c r="S37" i="24"/>
  <c r="O37" i="24"/>
  <c r="J37" i="24"/>
  <c r="T37" i="24" s="1"/>
  <c r="J36" i="24"/>
  <c r="T36" i="24" s="1"/>
  <c r="S35" i="24"/>
  <c r="O35" i="24"/>
  <c r="J35" i="24"/>
  <c r="T35" i="24" s="1"/>
  <c r="J34" i="24"/>
  <c r="T34" i="24" s="1"/>
  <c r="S33" i="24"/>
  <c r="O33" i="24"/>
  <c r="J33" i="24"/>
  <c r="T33" i="24" s="1"/>
  <c r="J32" i="24"/>
  <c r="T32" i="24" s="1"/>
  <c r="U31" i="24"/>
  <c r="S31" i="24"/>
  <c r="Q31" i="24"/>
  <c r="O31" i="24"/>
  <c r="J31" i="24"/>
  <c r="T31" i="24" s="1"/>
  <c r="U30" i="24"/>
  <c r="S30" i="24"/>
  <c r="Q30" i="24"/>
  <c r="O30" i="24"/>
  <c r="J30" i="24"/>
  <c r="T30" i="24" s="1"/>
  <c r="V29" i="24"/>
  <c r="V30" i="24" s="1"/>
  <c r="V31" i="24" s="1"/>
  <c r="V32" i="24" s="1"/>
  <c r="V33" i="24" s="1"/>
  <c r="V34" i="24" s="1"/>
  <c r="V35" i="24" s="1"/>
  <c r="V36" i="24" s="1"/>
  <c r="V37" i="24" s="1"/>
  <c r="V38" i="24" s="1"/>
  <c r="V39" i="24" s="1"/>
  <c r="V40" i="24" s="1"/>
  <c r="V41" i="24" s="1"/>
  <c r="V42" i="24" s="1"/>
  <c r="U29" i="24"/>
  <c r="S29" i="24"/>
  <c r="Q29" i="24"/>
  <c r="O29" i="24"/>
  <c r="J29" i="24"/>
  <c r="T29" i="24" s="1"/>
  <c r="B29" i="24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J28" i="24"/>
  <c r="T28" i="24" s="1"/>
  <c r="T27" i="24" s="1"/>
  <c r="AJ8" i="24" s="1"/>
  <c r="W27" i="24"/>
  <c r="U22" i="24"/>
  <c r="S22" i="24"/>
  <c r="Q22" i="24"/>
  <c r="O22" i="24"/>
  <c r="J22" i="24"/>
  <c r="T22" i="24" s="1"/>
  <c r="U21" i="24"/>
  <c r="S21" i="24"/>
  <c r="Q21" i="24"/>
  <c r="O21" i="24"/>
  <c r="J21" i="24"/>
  <c r="T21" i="24" s="1"/>
  <c r="U20" i="24"/>
  <c r="S20" i="24"/>
  <c r="Q20" i="24"/>
  <c r="O20" i="24"/>
  <c r="J20" i="24"/>
  <c r="T20" i="24" s="1"/>
  <c r="S19" i="24"/>
  <c r="O19" i="24"/>
  <c r="J19" i="24"/>
  <c r="T19" i="24" s="1"/>
  <c r="J18" i="24"/>
  <c r="T18" i="24" s="1"/>
  <c r="S17" i="24"/>
  <c r="O17" i="24"/>
  <c r="J17" i="24"/>
  <c r="T17" i="24" s="1"/>
  <c r="J16" i="24"/>
  <c r="T16" i="24" s="1"/>
  <c r="AB15" i="24"/>
  <c r="S15" i="24"/>
  <c r="O15" i="24"/>
  <c r="J15" i="24"/>
  <c r="T15" i="24" s="1"/>
  <c r="AB14" i="24"/>
  <c r="S14" i="24"/>
  <c r="O14" i="24"/>
  <c r="J14" i="24"/>
  <c r="T14" i="24" s="1"/>
  <c r="AB13" i="24"/>
  <c r="S13" i="24"/>
  <c r="O13" i="24"/>
  <c r="J13" i="24"/>
  <c r="T13" i="24" s="1"/>
  <c r="AB12" i="24"/>
  <c r="S12" i="24"/>
  <c r="O12" i="24"/>
  <c r="J12" i="24"/>
  <c r="T12" i="24" s="1"/>
  <c r="AB11" i="24"/>
  <c r="S11" i="24"/>
  <c r="O11" i="24"/>
  <c r="J11" i="24"/>
  <c r="T11" i="24" s="1"/>
  <c r="AB10" i="24"/>
  <c r="S10" i="24"/>
  <c r="O10" i="24"/>
  <c r="J10" i="24"/>
  <c r="T10" i="24" s="1"/>
  <c r="AB9" i="24"/>
  <c r="V9" i="24"/>
  <c r="V10" i="24" s="1"/>
  <c r="V11" i="24" s="1"/>
  <c r="V12" i="24" s="1"/>
  <c r="V13" i="24" s="1"/>
  <c r="V14" i="24" s="1"/>
  <c r="V15" i="24" s="1"/>
  <c r="V16" i="24" s="1"/>
  <c r="V17" i="24" s="1"/>
  <c r="V18" i="24" s="1"/>
  <c r="V19" i="24" s="1"/>
  <c r="V20" i="24" s="1"/>
  <c r="V21" i="24" s="1"/>
  <c r="V22" i="24" s="1"/>
  <c r="J9" i="24"/>
  <c r="T9" i="24" s="1"/>
  <c r="B9" i="24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AB8" i="24"/>
  <c r="J8" i="24"/>
  <c r="AB7" i="24"/>
  <c r="W7" i="24"/>
  <c r="I3" i="24"/>
  <c r="Q109" i="3"/>
  <c r="R109" i="3"/>
  <c r="S109" i="3"/>
  <c r="V109" i="3"/>
  <c r="W109" i="3"/>
  <c r="X109" i="3"/>
  <c r="Y109" i="3"/>
  <c r="Z109" i="3"/>
  <c r="AA109" i="3"/>
  <c r="AB109" i="3"/>
  <c r="Q110" i="3"/>
  <c r="R110" i="3"/>
  <c r="J182" i="23"/>
  <c r="S181" i="23"/>
  <c r="O181" i="23"/>
  <c r="J181" i="23"/>
  <c r="T181" i="23" s="1"/>
  <c r="J180" i="23"/>
  <c r="S179" i="23"/>
  <c r="O179" i="23"/>
  <c r="J179" i="23"/>
  <c r="T179" i="23" s="1"/>
  <c r="J178" i="23"/>
  <c r="S177" i="23"/>
  <c r="O177" i="23"/>
  <c r="J177" i="23"/>
  <c r="T177" i="23" s="1"/>
  <c r="J176" i="23"/>
  <c r="S175" i="23"/>
  <c r="O175" i="23"/>
  <c r="J175" i="23"/>
  <c r="T175" i="23" s="1"/>
  <c r="J174" i="23"/>
  <c r="S173" i="23"/>
  <c r="O173" i="23"/>
  <c r="J173" i="23"/>
  <c r="T173" i="23" s="1"/>
  <c r="J172" i="23"/>
  <c r="S171" i="23"/>
  <c r="O171" i="23"/>
  <c r="J171" i="23"/>
  <c r="T171" i="23" s="1"/>
  <c r="J170" i="23"/>
  <c r="V169" i="23"/>
  <c r="V170" i="23" s="1"/>
  <c r="V171" i="23" s="1"/>
  <c r="V172" i="23" s="1"/>
  <c r="V173" i="23" s="1"/>
  <c r="V174" i="23" s="1"/>
  <c r="V175" i="23" s="1"/>
  <c r="V176" i="23" s="1"/>
  <c r="V177" i="23" s="1"/>
  <c r="V178" i="23" s="1"/>
  <c r="V179" i="23" s="1"/>
  <c r="V180" i="23" s="1"/>
  <c r="V181" i="23" s="1"/>
  <c r="V182" i="23" s="1"/>
  <c r="S169" i="23"/>
  <c r="O169" i="23"/>
  <c r="J169" i="23"/>
  <c r="T169" i="23" s="1"/>
  <c r="B169" i="23"/>
  <c r="B170" i="23" s="1"/>
  <c r="B171" i="23" s="1"/>
  <c r="B172" i="23" s="1"/>
  <c r="B173" i="23" s="1"/>
  <c r="B174" i="23" s="1"/>
  <c r="B175" i="23" s="1"/>
  <c r="B176" i="23" s="1"/>
  <c r="B177" i="23" s="1"/>
  <c r="B178" i="23" s="1"/>
  <c r="B179" i="23" s="1"/>
  <c r="B180" i="23" s="1"/>
  <c r="B181" i="23" s="1"/>
  <c r="B182" i="23" s="1"/>
  <c r="P168" i="23"/>
  <c r="J168" i="23"/>
  <c r="T168" i="23" s="1"/>
  <c r="W167" i="23"/>
  <c r="S162" i="23"/>
  <c r="O162" i="23"/>
  <c r="J162" i="23"/>
  <c r="T162" i="23" s="1"/>
  <c r="J161" i="23"/>
  <c r="S160" i="23"/>
  <c r="O160" i="23"/>
  <c r="J160" i="23"/>
  <c r="T160" i="23" s="1"/>
  <c r="J159" i="23"/>
  <c r="S158" i="23"/>
  <c r="O158" i="23"/>
  <c r="J158" i="23"/>
  <c r="T158" i="23" s="1"/>
  <c r="R157" i="23"/>
  <c r="J157" i="23"/>
  <c r="T156" i="23"/>
  <c r="J156" i="23"/>
  <c r="P156" i="23" s="1"/>
  <c r="J155" i="23"/>
  <c r="R155" i="23" s="1"/>
  <c r="P154" i="23"/>
  <c r="J154" i="23"/>
  <c r="T154" i="23" s="1"/>
  <c r="R153" i="23"/>
  <c r="J153" i="23"/>
  <c r="J152" i="23"/>
  <c r="P152" i="23" s="1"/>
  <c r="J151" i="23"/>
  <c r="R151" i="23" s="1"/>
  <c r="P150" i="23"/>
  <c r="J150" i="23"/>
  <c r="T150" i="23" s="1"/>
  <c r="V149" i="23"/>
  <c r="V150" i="23" s="1"/>
  <c r="V151" i="23" s="1"/>
  <c r="V152" i="23" s="1"/>
  <c r="V153" i="23" s="1"/>
  <c r="V154" i="23" s="1"/>
  <c r="V155" i="23" s="1"/>
  <c r="V156" i="23" s="1"/>
  <c r="V157" i="23" s="1"/>
  <c r="V158" i="23" s="1"/>
  <c r="V159" i="23" s="1"/>
  <c r="V160" i="23" s="1"/>
  <c r="V161" i="23" s="1"/>
  <c r="V162" i="23" s="1"/>
  <c r="J149" i="23"/>
  <c r="R149" i="23" s="1"/>
  <c r="B149" i="23"/>
  <c r="B150" i="23" s="1"/>
  <c r="B151" i="23" s="1"/>
  <c r="B152" i="23" s="1"/>
  <c r="B153" i="23" s="1"/>
  <c r="B154" i="23" s="1"/>
  <c r="B155" i="23" s="1"/>
  <c r="B156" i="23" s="1"/>
  <c r="B157" i="23" s="1"/>
  <c r="B158" i="23" s="1"/>
  <c r="B159" i="23" s="1"/>
  <c r="B160" i="23" s="1"/>
  <c r="B161" i="23" s="1"/>
  <c r="B162" i="23" s="1"/>
  <c r="Q148" i="23"/>
  <c r="J148" i="23"/>
  <c r="W147" i="23"/>
  <c r="R142" i="23"/>
  <c r="J142" i="23"/>
  <c r="J141" i="23"/>
  <c r="P141" i="23" s="1"/>
  <c r="J140" i="23"/>
  <c r="R140" i="23" s="1"/>
  <c r="P139" i="23"/>
  <c r="J139" i="23"/>
  <c r="T139" i="23" s="1"/>
  <c r="R138" i="23"/>
  <c r="J138" i="23"/>
  <c r="T137" i="23"/>
  <c r="J137" i="23"/>
  <c r="P137" i="23" s="1"/>
  <c r="J136" i="23"/>
  <c r="R136" i="23" s="1"/>
  <c r="P135" i="23"/>
  <c r="J135" i="23"/>
  <c r="T135" i="23" s="1"/>
  <c r="R134" i="23"/>
  <c r="J134" i="23"/>
  <c r="J133" i="23"/>
  <c r="P133" i="23" s="1"/>
  <c r="J132" i="23"/>
  <c r="R132" i="23" s="1"/>
  <c r="P131" i="23"/>
  <c r="J131" i="23"/>
  <c r="T131" i="23" s="1"/>
  <c r="V130" i="23"/>
  <c r="V131" i="23" s="1"/>
  <c r="V132" i="23" s="1"/>
  <c r="V133" i="23" s="1"/>
  <c r="V134" i="23" s="1"/>
  <c r="V135" i="23" s="1"/>
  <c r="V136" i="23" s="1"/>
  <c r="V137" i="23" s="1"/>
  <c r="V138" i="23" s="1"/>
  <c r="V139" i="23" s="1"/>
  <c r="V140" i="23" s="1"/>
  <c r="V141" i="23" s="1"/>
  <c r="V142" i="23" s="1"/>
  <c r="J130" i="23"/>
  <c r="R130" i="23" s="1"/>
  <c r="V129" i="23"/>
  <c r="J129" i="23"/>
  <c r="P129" i="23" s="1"/>
  <c r="B129" i="23"/>
  <c r="B130" i="23" s="1"/>
  <c r="B131" i="23" s="1"/>
  <c r="B132" i="23" s="1"/>
  <c r="B133" i="23" s="1"/>
  <c r="B134" i="23" s="1"/>
  <c r="B135" i="23" s="1"/>
  <c r="B136" i="23" s="1"/>
  <c r="B137" i="23" s="1"/>
  <c r="B138" i="23" s="1"/>
  <c r="B139" i="23" s="1"/>
  <c r="B140" i="23" s="1"/>
  <c r="B141" i="23" s="1"/>
  <c r="B142" i="23" s="1"/>
  <c r="J128" i="23"/>
  <c r="W127" i="23"/>
  <c r="T122" i="23"/>
  <c r="J122" i="23"/>
  <c r="P122" i="23" s="1"/>
  <c r="J121" i="23"/>
  <c r="J120" i="23"/>
  <c r="P120" i="23" s="1"/>
  <c r="J119" i="23"/>
  <c r="T118" i="23"/>
  <c r="J118" i="23"/>
  <c r="P118" i="23" s="1"/>
  <c r="J117" i="23"/>
  <c r="P116" i="23"/>
  <c r="J116" i="23"/>
  <c r="J115" i="23"/>
  <c r="P114" i="23"/>
  <c r="J114" i="23"/>
  <c r="T114" i="23" s="1"/>
  <c r="J113" i="23"/>
  <c r="P112" i="23"/>
  <c r="J112" i="23"/>
  <c r="T112" i="23" s="1"/>
  <c r="J111" i="23"/>
  <c r="P110" i="23"/>
  <c r="J110" i="23"/>
  <c r="T110" i="23" s="1"/>
  <c r="V109" i="23"/>
  <c r="V110" i="23" s="1"/>
  <c r="V111" i="23" s="1"/>
  <c r="V112" i="23" s="1"/>
  <c r="V113" i="23" s="1"/>
  <c r="V114" i="23" s="1"/>
  <c r="V115" i="23" s="1"/>
  <c r="V116" i="23" s="1"/>
  <c r="V117" i="23" s="1"/>
  <c r="V118" i="23" s="1"/>
  <c r="V119" i="23" s="1"/>
  <c r="V120" i="23" s="1"/>
  <c r="V121" i="23" s="1"/>
  <c r="V122" i="23" s="1"/>
  <c r="J109" i="23"/>
  <c r="B109" i="23"/>
  <c r="B110" i="23" s="1"/>
  <c r="B111" i="23" s="1"/>
  <c r="B112" i="23" s="1"/>
  <c r="B113" i="23" s="1"/>
  <c r="B114" i="23" s="1"/>
  <c r="B115" i="23" s="1"/>
  <c r="B116" i="23" s="1"/>
  <c r="B117" i="23" s="1"/>
  <c r="B118" i="23" s="1"/>
  <c r="B119" i="23" s="1"/>
  <c r="B120" i="23" s="1"/>
  <c r="B121" i="23" s="1"/>
  <c r="B122" i="23" s="1"/>
  <c r="S108" i="23"/>
  <c r="O108" i="23"/>
  <c r="J108" i="23"/>
  <c r="T108" i="23" s="1"/>
  <c r="W107" i="23"/>
  <c r="J102" i="23"/>
  <c r="T101" i="23"/>
  <c r="J101" i="23"/>
  <c r="P101" i="23" s="1"/>
  <c r="J100" i="23"/>
  <c r="J99" i="23"/>
  <c r="P99" i="23" s="1"/>
  <c r="J98" i="23"/>
  <c r="T97" i="23"/>
  <c r="J97" i="23"/>
  <c r="P97" i="23" s="1"/>
  <c r="J96" i="23"/>
  <c r="P95" i="23"/>
  <c r="J95" i="23"/>
  <c r="T95" i="23" s="1"/>
  <c r="J94" i="23"/>
  <c r="P93" i="23"/>
  <c r="J93" i="23"/>
  <c r="T93" i="23" s="1"/>
  <c r="J92" i="23"/>
  <c r="P91" i="23"/>
  <c r="J91" i="23"/>
  <c r="T91" i="23" s="1"/>
  <c r="J90" i="23"/>
  <c r="V89" i="23"/>
  <c r="V90" i="23" s="1"/>
  <c r="V91" i="23" s="1"/>
  <c r="V92" i="23" s="1"/>
  <c r="V93" i="23" s="1"/>
  <c r="V94" i="23" s="1"/>
  <c r="V95" i="23" s="1"/>
  <c r="V96" i="23" s="1"/>
  <c r="V97" i="23" s="1"/>
  <c r="V98" i="23" s="1"/>
  <c r="V99" i="23" s="1"/>
  <c r="V100" i="23" s="1"/>
  <c r="V101" i="23" s="1"/>
  <c r="V102" i="23" s="1"/>
  <c r="P89" i="23"/>
  <c r="J89" i="23"/>
  <c r="T89" i="23" s="1"/>
  <c r="B89" i="23"/>
  <c r="B90" i="23" s="1"/>
  <c r="B91" i="23" s="1"/>
  <c r="B92" i="23" s="1"/>
  <c r="B93" i="23" s="1"/>
  <c r="B94" i="23" s="1"/>
  <c r="B95" i="23" s="1"/>
  <c r="B96" i="23" s="1"/>
  <c r="B97" i="23" s="1"/>
  <c r="B98" i="23" s="1"/>
  <c r="B99" i="23" s="1"/>
  <c r="B100" i="23" s="1"/>
  <c r="B101" i="23" s="1"/>
  <c r="B102" i="23" s="1"/>
  <c r="S88" i="23"/>
  <c r="O88" i="23"/>
  <c r="J88" i="23"/>
  <c r="T88" i="23" s="1"/>
  <c r="W87" i="23"/>
  <c r="P82" i="23"/>
  <c r="J82" i="23"/>
  <c r="T82" i="23" s="1"/>
  <c r="J81" i="23"/>
  <c r="P80" i="23"/>
  <c r="J80" i="23"/>
  <c r="T80" i="23" s="1"/>
  <c r="J79" i="23"/>
  <c r="P78" i="23"/>
  <c r="J78" i="23"/>
  <c r="T78" i="23" s="1"/>
  <c r="J77" i="23"/>
  <c r="P76" i="23"/>
  <c r="J76" i="23"/>
  <c r="T76" i="23" s="1"/>
  <c r="J75" i="23"/>
  <c r="P74" i="23"/>
  <c r="J74" i="23"/>
  <c r="T74" i="23" s="1"/>
  <c r="J73" i="23"/>
  <c r="P72" i="23"/>
  <c r="J72" i="23"/>
  <c r="T72" i="23" s="1"/>
  <c r="J71" i="23"/>
  <c r="P70" i="23"/>
  <c r="J70" i="23"/>
  <c r="T70" i="23" s="1"/>
  <c r="V69" i="23"/>
  <c r="V70" i="23" s="1"/>
  <c r="V71" i="23" s="1"/>
  <c r="V72" i="23" s="1"/>
  <c r="V73" i="23" s="1"/>
  <c r="V74" i="23" s="1"/>
  <c r="V75" i="23" s="1"/>
  <c r="V76" i="23" s="1"/>
  <c r="V77" i="23" s="1"/>
  <c r="V78" i="23" s="1"/>
  <c r="V79" i="23" s="1"/>
  <c r="V80" i="23" s="1"/>
  <c r="V81" i="23" s="1"/>
  <c r="V82" i="23" s="1"/>
  <c r="J69" i="23"/>
  <c r="B69" i="23"/>
  <c r="B70" i="23" s="1"/>
  <c r="B71" i="23" s="1"/>
  <c r="B72" i="23" s="1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S68" i="23"/>
  <c r="O68" i="23"/>
  <c r="J68" i="23"/>
  <c r="T68" i="23" s="1"/>
  <c r="W67" i="23"/>
  <c r="J62" i="23"/>
  <c r="J61" i="23"/>
  <c r="P61" i="23" s="1"/>
  <c r="J60" i="23"/>
  <c r="J59" i="23"/>
  <c r="P59" i="23" s="1"/>
  <c r="J58" i="23"/>
  <c r="J57" i="23"/>
  <c r="P57" i="23" s="1"/>
  <c r="J56" i="23"/>
  <c r="J55" i="23"/>
  <c r="P55" i="23" s="1"/>
  <c r="J54" i="23"/>
  <c r="J53" i="23"/>
  <c r="P53" i="23" s="1"/>
  <c r="J52" i="23"/>
  <c r="J51" i="23"/>
  <c r="P51" i="23" s="1"/>
  <c r="J50" i="23"/>
  <c r="V49" i="23"/>
  <c r="V50" i="23" s="1"/>
  <c r="V51" i="23" s="1"/>
  <c r="V52" i="23" s="1"/>
  <c r="V53" i="23" s="1"/>
  <c r="V54" i="23" s="1"/>
  <c r="V55" i="23" s="1"/>
  <c r="V56" i="23" s="1"/>
  <c r="V57" i="23" s="1"/>
  <c r="V58" i="23" s="1"/>
  <c r="V59" i="23" s="1"/>
  <c r="V60" i="23" s="1"/>
  <c r="V61" i="23" s="1"/>
  <c r="V62" i="23" s="1"/>
  <c r="J49" i="23"/>
  <c r="P49" i="23" s="1"/>
  <c r="B49" i="23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J48" i="23"/>
  <c r="P48" i="23" s="1"/>
  <c r="W47" i="23"/>
  <c r="J42" i="23"/>
  <c r="T42" i="23" s="1"/>
  <c r="S41" i="23"/>
  <c r="O41" i="23"/>
  <c r="J41" i="23"/>
  <c r="T41" i="23" s="1"/>
  <c r="J40" i="23"/>
  <c r="T40" i="23" s="1"/>
  <c r="S39" i="23"/>
  <c r="O39" i="23"/>
  <c r="J39" i="23"/>
  <c r="T39" i="23" s="1"/>
  <c r="J38" i="23"/>
  <c r="T38" i="23" s="1"/>
  <c r="S37" i="23"/>
  <c r="O37" i="23"/>
  <c r="J37" i="23"/>
  <c r="T37" i="23" s="1"/>
  <c r="J36" i="23"/>
  <c r="T36" i="23" s="1"/>
  <c r="U35" i="23"/>
  <c r="S35" i="23"/>
  <c r="Q35" i="23"/>
  <c r="O35" i="23"/>
  <c r="J35" i="23"/>
  <c r="T35" i="23" s="1"/>
  <c r="U34" i="23"/>
  <c r="S34" i="23"/>
  <c r="Q34" i="23"/>
  <c r="O34" i="23"/>
  <c r="J34" i="23"/>
  <c r="T34" i="23" s="1"/>
  <c r="S33" i="23"/>
  <c r="O33" i="23"/>
  <c r="J33" i="23"/>
  <c r="T33" i="23" s="1"/>
  <c r="J32" i="23"/>
  <c r="T32" i="23" s="1"/>
  <c r="S31" i="23"/>
  <c r="O31" i="23"/>
  <c r="J31" i="23"/>
  <c r="T31" i="23" s="1"/>
  <c r="J30" i="23"/>
  <c r="T30" i="23" s="1"/>
  <c r="V29" i="23"/>
  <c r="V30" i="23" s="1"/>
  <c r="V31" i="23" s="1"/>
  <c r="V32" i="23" s="1"/>
  <c r="V33" i="23" s="1"/>
  <c r="V34" i="23" s="1"/>
  <c r="V35" i="23" s="1"/>
  <c r="V36" i="23" s="1"/>
  <c r="V37" i="23" s="1"/>
  <c r="V38" i="23" s="1"/>
  <c r="V39" i="23" s="1"/>
  <c r="V40" i="23" s="1"/>
  <c r="V41" i="23" s="1"/>
  <c r="V42" i="23" s="1"/>
  <c r="J29" i="23"/>
  <c r="T29" i="23" s="1"/>
  <c r="B29" i="23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J28" i="23"/>
  <c r="W27" i="23"/>
  <c r="U22" i="23"/>
  <c r="S22" i="23"/>
  <c r="Q22" i="23"/>
  <c r="O22" i="23"/>
  <c r="J22" i="23"/>
  <c r="T22" i="23" s="1"/>
  <c r="S21" i="23"/>
  <c r="O21" i="23"/>
  <c r="J21" i="23"/>
  <c r="T21" i="23" s="1"/>
  <c r="J20" i="23"/>
  <c r="T20" i="23" s="1"/>
  <c r="S19" i="23"/>
  <c r="O19" i="23"/>
  <c r="J19" i="23"/>
  <c r="T19" i="23" s="1"/>
  <c r="J18" i="23"/>
  <c r="T18" i="23" s="1"/>
  <c r="S17" i="23"/>
  <c r="O17" i="23"/>
  <c r="J17" i="23"/>
  <c r="T17" i="23" s="1"/>
  <c r="J16" i="23"/>
  <c r="T16" i="23" s="1"/>
  <c r="AB15" i="23"/>
  <c r="S15" i="23"/>
  <c r="O15" i="23"/>
  <c r="J15" i="23"/>
  <c r="T15" i="23" s="1"/>
  <c r="AB14" i="23"/>
  <c r="S14" i="23"/>
  <c r="O14" i="23"/>
  <c r="J14" i="23"/>
  <c r="T14" i="23" s="1"/>
  <c r="AB13" i="23"/>
  <c r="S13" i="23"/>
  <c r="O13" i="23"/>
  <c r="J13" i="23"/>
  <c r="T13" i="23" s="1"/>
  <c r="AB12" i="23"/>
  <c r="S12" i="23"/>
  <c r="O12" i="23"/>
  <c r="J12" i="23"/>
  <c r="T12" i="23" s="1"/>
  <c r="AB11" i="23"/>
  <c r="S11" i="23"/>
  <c r="O11" i="23"/>
  <c r="J11" i="23"/>
  <c r="T11" i="23" s="1"/>
  <c r="AB10" i="23"/>
  <c r="S10" i="23"/>
  <c r="O10" i="23"/>
  <c r="J10" i="23"/>
  <c r="T10" i="23" s="1"/>
  <c r="AB9" i="23"/>
  <c r="V9" i="23"/>
  <c r="V10" i="23" s="1"/>
  <c r="V11" i="23" s="1"/>
  <c r="V12" i="23" s="1"/>
  <c r="V13" i="23" s="1"/>
  <c r="V14" i="23" s="1"/>
  <c r="V15" i="23" s="1"/>
  <c r="V16" i="23" s="1"/>
  <c r="V17" i="23" s="1"/>
  <c r="V18" i="23" s="1"/>
  <c r="V19" i="23" s="1"/>
  <c r="V20" i="23" s="1"/>
  <c r="V21" i="23" s="1"/>
  <c r="V22" i="23" s="1"/>
  <c r="J9" i="23"/>
  <c r="T9" i="23" s="1"/>
  <c r="B9" i="23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AB8" i="23"/>
  <c r="S110" i="3" s="1"/>
  <c r="P8" i="23"/>
  <c r="J8" i="23"/>
  <c r="T8" i="23" s="1"/>
  <c r="AB7" i="23"/>
  <c r="W7" i="23"/>
  <c r="I3" i="23"/>
  <c r="Q41" i="3"/>
  <c r="R41" i="3"/>
  <c r="S41" i="3"/>
  <c r="V41" i="3"/>
  <c r="W41" i="3"/>
  <c r="X41" i="3"/>
  <c r="Y41" i="3"/>
  <c r="Z41" i="3"/>
  <c r="AA41" i="3"/>
  <c r="AB41" i="3"/>
  <c r="Q42" i="3"/>
  <c r="R42" i="3"/>
  <c r="Q43" i="3"/>
  <c r="R43" i="3"/>
  <c r="S182" i="22"/>
  <c r="O182" i="22"/>
  <c r="J182" i="22"/>
  <c r="T182" i="22" s="1"/>
  <c r="Q181" i="22"/>
  <c r="J181" i="22"/>
  <c r="S180" i="22"/>
  <c r="O180" i="22"/>
  <c r="J180" i="22"/>
  <c r="T180" i="22" s="1"/>
  <c r="Q179" i="22"/>
  <c r="J179" i="22"/>
  <c r="S178" i="22"/>
  <c r="O178" i="22"/>
  <c r="J178" i="22"/>
  <c r="T178" i="22" s="1"/>
  <c r="Q177" i="22"/>
  <c r="J177" i="22"/>
  <c r="S176" i="22"/>
  <c r="O176" i="22"/>
  <c r="J176" i="22"/>
  <c r="T176" i="22" s="1"/>
  <c r="Q175" i="22"/>
  <c r="J175" i="22"/>
  <c r="S174" i="22"/>
  <c r="O174" i="22"/>
  <c r="J174" i="22"/>
  <c r="T174" i="22" s="1"/>
  <c r="Q173" i="22"/>
  <c r="J173" i="22"/>
  <c r="S172" i="22"/>
  <c r="O172" i="22"/>
  <c r="J172" i="22"/>
  <c r="T172" i="22" s="1"/>
  <c r="Q171" i="22"/>
  <c r="J171" i="22"/>
  <c r="S170" i="22"/>
  <c r="O170" i="22"/>
  <c r="J170" i="22"/>
  <c r="T170" i="22" s="1"/>
  <c r="B170" i="22"/>
  <c r="B171" i="22" s="1"/>
  <c r="B172" i="22" s="1"/>
  <c r="B173" i="22" s="1"/>
  <c r="B174" i="22" s="1"/>
  <c r="B175" i="22" s="1"/>
  <c r="B176" i="22" s="1"/>
  <c r="B177" i="22" s="1"/>
  <c r="B178" i="22" s="1"/>
  <c r="B179" i="22" s="1"/>
  <c r="B180" i="22" s="1"/>
  <c r="B181" i="22" s="1"/>
  <c r="B182" i="22" s="1"/>
  <c r="V169" i="22"/>
  <c r="V170" i="22" s="1"/>
  <c r="V171" i="22" s="1"/>
  <c r="V172" i="22" s="1"/>
  <c r="V173" i="22" s="1"/>
  <c r="V174" i="22" s="1"/>
  <c r="V175" i="22" s="1"/>
  <c r="V176" i="22" s="1"/>
  <c r="V177" i="22" s="1"/>
  <c r="V178" i="22" s="1"/>
  <c r="V179" i="22" s="1"/>
  <c r="V180" i="22" s="1"/>
  <c r="V181" i="22" s="1"/>
  <c r="V182" i="22" s="1"/>
  <c r="Q169" i="22"/>
  <c r="J169" i="22"/>
  <c r="B169" i="22"/>
  <c r="J168" i="22"/>
  <c r="P168" i="22" s="1"/>
  <c r="W167" i="22"/>
  <c r="J162" i="22"/>
  <c r="S161" i="22"/>
  <c r="O161" i="22"/>
  <c r="J161" i="22"/>
  <c r="T161" i="22" s="1"/>
  <c r="J160" i="22"/>
  <c r="S159" i="22"/>
  <c r="O159" i="22"/>
  <c r="J159" i="22"/>
  <c r="T159" i="22" s="1"/>
  <c r="J158" i="22"/>
  <c r="J157" i="22"/>
  <c r="R157" i="22" s="1"/>
  <c r="P156" i="22"/>
  <c r="J156" i="22"/>
  <c r="T156" i="22" s="1"/>
  <c r="R155" i="22"/>
  <c r="J155" i="22"/>
  <c r="T154" i="22"/>
  <c r="J154" i="22"/>
  <c r="P154" i="22" s="1"/>
  <c r="J153" i="22"/>
  <c r="R153" i="22" s="1"/>
  <c r="P152" i="22"/>
  <c r="J152" i="22"/>
  <c r="T152" i="22" s="1"/>
  <c r="R151" i="22"/>
  <c r="J151" i="22"/>
  <c r="J150" i="22"/>
  <c r="P150" i="22" s="1"/>
  <c r="V149" i="22"/>
  <c r="V150" i="22" s="1"/>
  <c r="V151" i="22" s="1"/>
  <c r="V152" i="22" s="1"/>
  <c r="V153" i="22" s="1"/>
  <c r="V154" i="22" s="1"/>
  <c r="V155" i="22" s="1"/>
  <c r="V156" i="22" s="1"/>
  <c r="V157" i="22" s="1"/>
  <c r="V158" i="22" s="1"/>
  <c r="V159" i="22" s="1"/>
  <c r="V160" i="22" s="1"/>
  <c r="V161" i="22" s="1"/>
  <c r="V162" i="22" s="1"/>
  <c r="R149" i="22"/>
  <c r="J149" i="22"/>
  <c r="B149" i="22"/>
  <c r="B150" i="22" s="1"/>
  <c r="B151" i="22" s="1"/>
  <c r="B152" i="22" s="1"/>
  <c r="B153" i="22" s="1"/>
  <c r="B154" i="22" s="1"/>
  <c r="B155" i="22" s="1"/>
  <c r="B156" i="22" s="1"/>
  <c r="B157" i="22" s="1"/>
  <c r="B158" i="22" s="1"/>
  <c r="B159" i="22" s="1"/>
  <c r="B160" i="22" s="1"/>
  <c r="B161" i="22" s="1"/>
  <c r="B162" i="22" s="1"/>
  <c r="S148" i="22"/>
  <c r="O148" i="22"/>
  <c r="J148" i="22"/>
  <c r="T148" i="22" s="1"/>
  <c r="W147" i="22"/>
  <c r="J142" i="22"/>
  <c r="R142" i="22" s="1"/>
  <c r="P141" i="22"/>
  <c r="J141" i="22"/>
  <c r="T141" i="22" s="1"/>
  <c r="R140" i="22"/>
  <c r="J140" i="22"/>
  <c r="T139" i="22"/>
  <c r="J139" i="22"/>
  <c r="P139" i="22" s="1"/>
  <c r="J138" i="22"/>
  <c r="R138" i="22" s="1"/>
  <c r="P137" i="22"/>
  <c r="J137" i="22"/>
  <c r="T137" i="22" s="1"/>
  <c r="R136" i="22"/>
  <c r="J136" i="22"/>
  <c r="J135" i="22"/>
  <c r="P135" i="22" s="1"/>
  <c r="J134" i="22"/>
  <c r="R134" i="22" s="1"/>
  <c r="P133" i="22"/>
  <c r="J133" i="22"/>
  <c r="T133" i="22" s="1"/>
  <c r="R132" i="22"/>
  <c r="J132" i="22"/>
  <c r="T131" i="22"/>
  <c r="J131" i="22"/>
  <c r="P131" i="22" s="1"/>
  <c r="R130" i="22"/>
  <c r="J130" i="22"/>
  <c r="V129" i="22"/>
  <c r="V130" i="22" s="1"/>
  <c r="V131" i="22" s="1"/>
  <c r="V132" i="22" s="1"/>
  <c r="V133" i="22" s="1"/>
  <c r="V134" i="22" s="1"/>
  <c r="V135" i="22" s="1"/>
  <c r="V136" i="22" s="1"/>
  <c r="V137" i="22" s="1"/>
  <c r="V138" i="22" s="1"/>
  <c r="V139" i="22" s="1"/>
  <c r="V140" i="22" s="1"/>
  <c r="V141" i="22" s="1"/>
  <c r="V142" i="22" s="1"/>
  <c r="P129" i="22"/>
  <c r="J129" i="22"/>
  <c r="T129" i="22" s="1"/>
  <c r="B129" i="22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S128" i="22"/>
  <c r="O128" i="22"/>
  <c r="J128" i="22"/>
  <c r="T128" i="22" s="1"/>
  <c r="W127" i="22"/>
  <c r="P122" i="22"/>
  <c r="J122" i="22"/>
  <c r="T122" i="22" s="1"/>
  <c r="J121" i="22"/>
  <c r="P120" i="22"/>
  <c r="J120" i="22"/>
  <c r="T120" i="22" s="1"/>
  <c r="J119" i="22"/>
  <c r="P118" i="22"/>
  <c r="J118" i="22"/>
  <c r="T118" i="22" s="1"/>
  <c r="J117" i="22"/>
  <c r="J116" i="22"/>
  <c r="P116" i="22" s="1"/>
  <c r="J115" i="22"/>
  <c r="J114" i="22"/>
  <c r="P114" i="22" s="1"/>
  <c r="J113" i="22"/>
  <c r="T112" i="22"/>
  <c r="J112" i="22"/>
  <c r="P112" i="22" s="1"/>
  <c r="J111" i="22"/>
  <c r="J110" i="22"/>
  <c r="P110" i="22" s="1"/>
  <c r="V109" i="22"/>
  <c r="V110" i="22" s="1"/>
  <c r="V111" i="22" s="1"/>
  <c r="V112" i="22" s="1"/>
  <c r="V113" i="22" s="1"/>
  <c r="V114" i="22" s="1"/>
  <c r="V115" i="22" s="1"/>
  <c r="V116" i="22" s="1"/>
  <c r="V117" i="22" s="1"/>
  <c r="V118" i="22" s="1"/>
  <c r="V119" i="22" s="1"/>
  <c r="V120" i="22" s="1"/>
  <c r="V121" i="22" s="1"/>
  <c r="V122" i="22" s="1"/>
  <c r="J109" i="22"/>
  <c r="B109" i="22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J108" i="22"/>
  <c r="W107" i="22"/>
  <c r="J102" i="22"/>
  <c r="P101" i="22"/>
  <c r="J101" i="22"/>
  <c r="T101" i="22" s="1"/>
  <c r="J100" i="22"/>
  <c r="P99" i="22"/>
  <c r="J99" i="22"/>
  <c r="T99" i="22" s="1"/>
  <c r="J98" i="22"/>
  <c r="P97" i="22"/>
  <c r="J97" i="22"/>
  <c r="T97" i="22" s="1"/>
  <c r="J96" i="22"/>
  <c r="P95" i="22"/>
  <c r="J95" i="22"/>
  <c r="T95" i="22" s="1"/>
  <c r="J94" i="22"/>
  <c r="J93" i="22"/>
  <c r="T93" i="22" s="1"/>
  <c r="J92" i="22"/>
  <c r="J91" i="22"/>
  <c r="P91" i="22" s="1"/>
  <c r="J90" i="22"/>
  <c r="V89" i="22"/>
  <c r="V90" i="22" s="1"/>
  <c r="V91" i="22" s="1"/>
  <c r="V92" i="22" s="1"/>
  <c r="V93" i="22" s="1"/>
  <c r="V94" i="22" s="1"/>
  <c r="V95" i="22" s="1"/>
  <c r="V96" i="22" s="1"/>
  <c r="V97" i="22" s="1"/>
  <c r="V98" i="22" s="1"/>
  <c r="V99" i="22" s="1"/>
  <c r="V100" i="22" s="1"/>
  <c r="V101" i="22" s="1"/>
  <c r="V102" i="22" s="1"/>
  <c r="T89" i="22"/>
  <c r="J89" i="22"/>
  <c r="P89" i="22" s="1"/>
  <c r="B89" i="22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J88" i="22"/>
  <c r="T88" i="22" s="1"/>
  <c r="W87" i="22"/>
  <c r="J82" i="22"/>
  <c r="P82" i="22" s="1"/>
  <c r="J81" i="22"/>
  <c r="J80" i="22"/>
  <c r="P80" i="22" s="1"/>
  <c r="J79" i="22"/>
  <c r="J78" i="22"/>
  <c r="P78" i="22" s="1"/>
  <c r="J77" i="22"/>
  <c r="J76" i="22"/>
  <c r="P76" i="22" s="1"/>
  <c r="J75" i="22"/>
  <c r="J74" i="22"/>
  <c r="P74" i="22" s="1"/>
  <c r="J73" i="22"/>
  <c r="J72" i="22"/>
  <c r="P72" i="22" s="1"/>
  <c r="J71" i="22"/>
  <c r="J70" i="22"/>
  <c r="P70" i="22" s="1"/>
  <c r="V69" i="22"/>
  <c r="V70" i="22" s="1"/>
  <c r="V71" i="22" s="1"/>
  <c r="V72" i="22" s="1"/>
  <c r="V73" i="22" s="1"/>
  <c r="V74" i="22" s="1"/>
  <c r="V75" i="22" s="1"/>
  <c r="V76" i="22" s="1"/>
  <c r="V77" i="22" s="1"/>
  <c r="V78" i="22" s="1"/>
  <c r="V79" i="22" s="1"/>
  <c r="V80" i="22" s="1"/>
  <c r="V81" i="22" s="1"/>
  <c r="V82" i="22" s="1"/>
  <c r="J69" i="22"/>
  <c r="B69" i="22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J68" i="22"/>
  <c r="T68" i="22" s="1"/>
  <c r="W67" i="22"/>
  <c r="J62" i="22"/>
  <c r="P61" i="22"/>
  <c r="J61" i="22"/>
  <c r="T61" i="22" s="1"/>
  <c r="J60" i="22"/>
  <c r="P59" i="22"/>
  <c r="J59" i="22"/>
  <c r="T59" i="22" s="1"/>
  <c r="J58" i="22"/>
  <c r="T57" i="22"/>
  <c r="P57" i="22"/>
  <c r="J57" i="22"/>
  <c r="J56" i="22"/>
  <c r="J55" i="22"/>
  <c r="P55" i="22" s="1"/>
  <c r="J54" i="22"/>
  <c r="J53" i="22"/>
  <c r="P53" i="22" s="1"/>
  <c r="J52" i="22"/>
  <c r="J51" i="22"/>
  <c r="P51" i="22" s="1"/>
  <c r="V50" i="22"/>
  <c r="V51" i="22" s="1"/>
  <c r="V52" i="22" s="1"/>
  <c r="V53" i="22" s="1"/>
  <c r="V54" i="22" s="1"/>
  <c r="V55" i="22" s="1"/>
  <c r="V56" i="22" s="1"/>
  <c r="V57" i="22" s="1"/>
  <c r="V58" i="22" s="1"/>
  <c r="V59" i="22" s="1"/>
  <c r="V60" i="22" s="1"/>
  <c r="V61" i="22" s="1"/>
  <c r="V62" i="22" s="1"/>
  <c r="J50" i="22"/>
  <c r="V49" i="22"/>
  <c r="J49" i="22"/>
  <c r="P49" i="22" s="1"/>
  <c r="B49" i="22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J48" i="22"/>
  <c r="U48" i="22" s="1"/>
  <c r="W47" i="22"/>
  <c r="J42" i="22"/>
  <c r="T42" i="22" s="1"/>
  <c r="S41" i="22"/>
  <c r="O41" i="22"/>
  <c r="J41" i="22"/>
  <c r="T41" i="22" s="1"/>
  <c r="J40" i="22"/>
  <c r="T40" i="22" s="1"/>
  <c r="S39" i="22"/>
  <c r="O39" i="22"/>
  <c r="J39" i="22"/>
  <c r="T39" i="22" s="1"/>
  <c r="J38" i="22"/>
  <c r="T38" i="22" s="1"/>
  <c r="S37" i="22"/>
  <c r="O37" i="22"/>
  <c r="J37" i="22"/>
  <c r="T37" i="22" s="1"/>
  <c r="J36" i="22"/>
  <c r="T36" i="22" s="1"/>
  <c r="S35" i="22"/>
  <c r="O35" i="22"/>
  <c r="J35" i="22"/>
  <c r="T35" i="22" s="1"/>
  <c r="J34" i="22"/>
  <c r="T34" i="22" s="1"/>
  <c r="S33" i="22"/>
  <c r="O33" i="22"/>
  <c r="J33" i="22"/>
  <c r="T33" i="22" s="1"/>
  <c r="U32" i="22"/>
  <c r="S32" i="22"/>
  <c r="Q32" i="22"/>
  <c r="O32" i="22"/>
  <c r="J32" i="22"/>
  <c r="T32" i="22" s="1"/>
  <c r="U31" i="22"/>
  <c r="S31" i="22"/>
  <c r="Q31" i="22"/>
  <c r="O31" i="22"/>
  <c r="J31" i="22"/>
  <c r="T31" i="22" s="1"/>
  <c r="J30" i="22"/>
  <c r="T30" i="22" s="1"/>
  <c r="V29" i="22"/>
  <c r="V30" i="22" s="1"/>
  <c r="V31" i="22" s="1"/>
  <c r="V32" i="22" s="1"/>
  <c r="V33" i="22" s="1"/>
  <c r="V34" i="22" s="1"/>
  <c r="V35" i="22" s="1"/>
  <c r="V36" i="22" s="1"/>
  <c r="V37" i="22" s="1"/>
  <c r="V38" i="22" s="1"/>
  <c r="V39" i="22" s="1"/>
  <c r="V40" i="22" s="1"/>
  <c r="V41" i="22" s="1"/>
  <c r="V42" i="22" s="1"/>
  <c r="J29" i="22"/>
  <c r="T29" i="22" s="1"/>
  <c r="B29" i="22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J28" i="22"/>
  <c r="U28" i="22" s="1"/>
  <c r="W27" i="22"/>
  <c r="U22" i="22"/>
  <c r="S22" i="22"/>
  <c r="Q22" i="22"/>
  <c r="O22" i="22"/>
  <c r="J22" i="22"/>
  <c r="T22" i="22" s="1"/>
  <c r="U21" i="22"/>
  <c r="S21" i="22"/>
  <c r="Q21" i="22"/>
  <c r="O21" i="22"/>
  <c r="J21" i="22"/>
  <c r="T21" i="22" s="1"/>
  <c r="U20" i="22"/>
  <c r="S20" i="22"/>
  <c r="Q20" i="22"/>
  <c r="O20" i="22"/>
  <c r="J20" i="22"/>
  <c r="T20" i="22" s="1"/>
  <c r="U19" i="22"/>
  <c r="S19" i="22"/>
  <c r="Q19" i="22"/>
  <c r="O19" i="22"/>
  <c r="J19" i="22"/>
  <c r="T19" i="22" s="1"/>
  <c r="U18" i="22"/>
  <c r="S18" i="22"/>
  <c r="Q18" i="22"/>
  <c r="O18" i="22"/>
  <c r="J18" i="22"/>
  <c r="T18" i="22" s="1"/>
  <c r="U17" i="22"/>
  <c r="S17" i="22"/>
  <c r="Q17" i="22"/>
  <c r="O17" i="22"/>
  <c r="J17" i="22"/>
  <c r="T17" i="22" s="1"/>
  <c r="U16" i="22"/>
  <c r="S16" i="22"/>
  <c r="Q16" i="22"/>
  <c r="O16" i="22"/>
  <c r="J16" i="22"/>
  <c r="T16" i="22" s="1"/>
  <c r="AB15" i="22"/>
  <c r="U15" i="22"/>
  <c r="S15" i="22"/>
  <c r="Q15" i="22"/>
  <c r="O15" i="22"/>
  <c r="J15" i="22"/>
  <c r="T15" i="22" s="1"/>
  <c r="AB14" i="22"/>
  <c r="U14" i="22"/>
  <c r="S14" i="22"/>
  <c r="Q14" i="22"/>
  <c r="O14" i="22"/>
  <c r="J14" i="22"/>
  <c r="T14" i="22" s="1"/>
  <c r="AB13" i="22"/>
  <c r="U13" i="22"/>
  <c r="S13" i="22"/>
  <c r="Q13" i="22"/>
  <c r="O13" i="22"/>
  <c r="J13" i="22"/>
  <c r="T13" i="22" s="1"/>
  <c r="AB12" i="22"/>
  <c r="U12" i="22"/>
  <c r="S12" i="22"/>
  <c r="Q12" i="22"/>
  <c r="O12" i="22"/>
  <c r="J12" i="22"/>
  <c r="T12" i="22" s="1"/>
  <c r="AB11" i="22"/>
  <c r="J11" i="22"/>
  <c r="T11" i="22" s="1"/>
  <c r="AB10" i="22"/>
  <c r="S10" i="22"/>
  <c r="O10" i="22"/>
  <c r="J10" i="22"/>
  <c r="T10" i="22" s="1"/>
  <c r="AB9" i="22"/>
  <c r="S43" i="3" s="1"/>
  <c r="V9" i="22"/>
  <c r="V10" i="22" s="1"/>
  <c r="V11" i="22" s="1"/>
  <c r="V12" i="22" s="1"/>
  <c r="V13" i="22" s="1"/>
  <c r="V14" i="22" s="1"/>
  <c r="V15" i="22" s="1"/>
  <c r="V16" i="22" s="1"/>
  <c r="V17" i="22" s="1"/>
  <c r="V18" i="22" s="1"/>
  <c r="V19" i="22" s="1"/>
  <c r="V20" i="22" s="1"/>
  <c r="V21" i="22" s="1"/>
  <c r="V22" i="22" s="1"/>
  <c r="J9" i="22"/>
  <c r="T9" i="22" s="1"/>
  <c r="B9" i="22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AB8" i="22"/>
  <c r="S42" i="3" s="1"/>
  <c r="J8" i="22"/>
  <c r="U8" i="22" s="1"/>
  <c r="AB7" i="22"/>
  <c r="W7" i="22"/>
  <c r="I3" i="22"/>
  <c r="Q39" i="3"/>
  <c r="R39" i="3"/>
  <c r="S39" i="3"/>
  <c r="V39" i="3"/>
  <c r="W39" i="3"/>
  <c r="X39" i="3"/>
  <c r="Y39" i="3"/>
  <c r="Z39" i="3"/>
  <c r="AA39" i="3"/>
  <c r="AB39" i="3"/>
  <c r="Q40" i="3"/>
  <c r="R40" i="3"/>
  <c r="J182" i="21"/>
  <c r="T182" i="21" s="1"/>
  <c r="S181" i="21"/>
  <c r="O181" i="21"/>
  <c r="J181" i="21"/>
  <c r="T181" i="21" s="1"/>
  <c r="J180" i="21"/>
  <c r="T180" i="21" s="1"/>
  <c r="S179" i="21"/>
  <c r="O179" i="21"/>
  <c r="J179" i="21"/>
  <c r="T179" i="21" s="1"/>
  <c r="J178" i="21"/>
  <c r="T178" i="21" s="1"/>
  <c r="S177" i="21"/>
  <c r="O177" i="21"/>
  <c r="J177" i="21"/>
  <c r="T177" i="21" s="1"/>
  <c r="J176" i="21"/>
  <c r="T176" i="21" s="1"/>
  <c r="S175" i="21"/>
  <c r="O175" i="21"/>
  <c r="J175" i="21"/>
  <c r="T175" i="21" s="1"/>
  <c r="J174" i="21"/>
  <c r="T174" i="21" s="1"/>
  <c r="S173" i="21"/>
  <c r="O173" i="21"/>
  <c r="J173" i="21"/>
  <c r="T173" i="21" s="1"/>
  <c r="J172" i="21"/>
  <c r="T172" i="21" s="1"/>
  <c r="S171" i="21"/>
  <c r="O171" i="21"/>
  <c r="J171" i="21"/>
  <c r="T171" i="21" s="1"/>
  <c r="J170" i="21"/>
  <c r="T170" i="21" s="1"/>
  <c r="V169" i="21"/>
  <c r="V170" i="21" s="1"/>
  <c r="V171" i="21" s="1"/>
  <c r="V172" i="21" s="1"/>
  <c r="V173" i="21" s="1"/>
  <c r="V174" i="21" s="1"/>
  <c r="V175" i="21" s="1"/>
  <c r="V176" i="21" s="1"/>
  <c r="V177" i="21" s="1"/>
  <c r="V178" i="21" s="1"/>
  <c r="V179" i="21" s="1"/>
  <c r="V180" i="21" s="1"/>
  <c r="V181" i="21" s="1"/>
  <c r="V182" i="21" s="1"/>
  <c r="S169" i="21"/>
  <c r="O169" i="21"/>
  <c r="J169" i="21"/>
  <c r="T169" i="21" s="1"/>
  <c r="B169" i="21"/>
  <c r="B170" i="21" s="1"/>
  <c r="B171" i="21" s="1"/>
  <c r="B172" i="21" s="1"/>
  <c r="B173" i="21" s="1"/>
  <c r="B174" i="21" s="1"/>
  <c r="B175" i="21" s="1"/>
  <c r="B176" i="21" s="1"/>
  <c r="B177" i="21" s="1"/>
  <c r="B178" i="21" s="1"/>
  <c r="B179" i="21" s="1"/>
  <c r="B180" i="21" s="1"/>
  <c r="B181" i="21" s="1"/>
  <c r="B182" i="21" s="1"/>
  <c r="P168" i="21"/>
  <c r="J168" i="21"/>
  <c r="T168" i="21" s="1"/>
  <c r="T167" i="21" s="1"/>
  <c r="W167" i="21"/>
  <c r="S162" i="21"/>
  <c r="O162" i="21"/>
  <c r="J162" i="21"/>
  <c r="T162" i="21" s="1"/>
  <c r="J161" i="21"/>
  <c r="T161" i="21" s="1"/>
  <c r="S160" i="21"/>
  <c r="O160" i="21"/>
  <c r="J160" i="21"/>
  <c r="T160" i="21" s="1"/>
  <c r="J159" i="21"/>
  <c r="T159" i="21" s="1"/>
  <c r="S158" i="21"/>
  <c r="O158" i="21"/>
  <c r="J158" i="21"/>
  <c r="T158" i="21" s="1"/>
  <c r="R157" i="21"/>
  <c r="J157" i="21"/>
  <c r="J156" i="21"/>
  <c r="T156" i="21" s="1"/>
  <c r="J155" i="21"/>
  <c r="R155" i="21" s="1"/>
  <c r="P154" i="21"/>
  <c r="J154" i="21"/>
  <c r="T154" i="21" s="1"/>
  <c r="R153" i="21"/>
  <c r="J153" i="21"/>
  <c r="J152" i="21"/>
  <c r="T152" i="21" s="1"/>
  <c r="J151" i="21"/>
  <c r="R151" i="21" s="1"/>
  <c r="P150" i="21"/>
  <c r="J150" i="21"/>
  <c r="T150" i="21" s="1"/>
  <c r="V149" i="21"/>
  <c r="V150" i="21" s="1"/>
  <c r="V151" i="21" s="1"/>
  <c r="V152" i="21" s="1"/>
  <c r="V153" i="21" s="1"/>
  <c r="V154" i="21" s="1"/>
  <c r="V155" i="21" s="1"/>
  <c r="V156" i="21" s="1"/>
  <c r="V157" i="21" s="1"/>
  <c r="V158" i="21" s="1"/>
  <c r="V159" i="21" s="1"/>
  <c r="V160" i="21" s="1"/>
  <c r="V161" i="21" s="1"/>
  <c r="V162" i="21" s="1"/>
  <c r="J149" i="21"/>
  <c r="R149" i="21" s="1"/>
  <c r="B149" i="21"/>
  <c r="B150" i="21" s="1"/>
  <c r="B151" i="21" s="1"/>
  <c r="B152" i="21" s="1"/>
  <c r="B153" i="21" s="1"/>
  <c r="B154" i="21" s="1"/>
  <c r="B155" i="21" s="1"/>
  <c r="B156" i="21" s="1"/>
  <c r="B157" i="21" s="1"/>
  <c r="B158" i="21" s="1"/>
  <c r="B159" i="21" s="1"/>
  <c r="B160" i="21" s="1"/>
  <c r="B161" i="21" s="1"/>
  <c r="B162" i="21" s="1"/>
  <c r="J148" i="21"/>
  <c r="T148" i="21" s="1"/>
  <c r="W147" i="21"/>
  <c r="R142" i="21"/>
  <c r="J142" i="21"/>
  <c r="J141" i="21"/>
  <c r="T141" i="21" s="1"/>
  <c r="J140" i="21"/>
  <c r="R140" i="21" s="1"/>
  <c r="P139" i="21"/>
  <c r="J139" i="21"/>
  <c r="T139" i="21" s="1"/>
  <c r="R138" i="21"/>
  <c r="J138" i="21"/>
  <c r="J137" i="21"/>
  <c r="T137" i="21" s="1"/>
  <c r="J136" i="21"/>
  <c r="R136" i="21" s="1"/>
  <c r="P135" i="21"/>
  <c r="J135" i="21"/>
  <c r="T135" i="21" s="1"/>
  <c r="R134" i="21"/>
  <c r="J134" i="21"/>
  <c r="J133" i="21"/>
  <c r="T133" i="21" s="1"/>
  <c r="J132" i="21"/>
  <c r="R132" i="21" s="1"/>
  <c r="P131" i="21"/>
  <c r="J131" i="21"/>
  <c r="T131" i="21" s="1"/>
  <c r="V130" i="21"/>
  <c r="V131" i="21" s="1"/>
  <c r="V132" i="21" s="1"/>
  <c r="V133" i="21" s="1"/>
  <c r="V134" i="21" s="1"/>
  <c r="V135" i="21" s="1"/>
  <c r="V136" i="21" s="1"/>
  <c r="V137" i="21" s="1"/>
  <c r="V138" i="21" s="1"/>
  <c r="V139" i="21" s="1"/>
  <c r="V140" i="21" s="1"/>
  <c r="V141" i="21" s="1"/>
  <c r="V142" i="21" s="1"/>
  <c r="J130" i="21"/>
  <c r="R130" i="21" s="1"/>
  <c r="V129" i="21"/>
  <c r="J129" i="21"/>
  <c r="T129" i="21" s="1"/>
  <c r="B129" i="2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J128" i="21"/>
  <c r="T128" i="21" s="1"/>
  <c r="W127" i="21"/>
  <c r="J122" i="21"/>
  <c r="T122" i="21" s="1"/>
  <c r="J121" i="21"/>
  <c r="J120" i="21"/>
  <c r="T120" i="21" s="1"/>
  <c r="J119" i="21"/>
  <c r="J118" i="21"/>
  <c r="T118" i="21" s="1"/>
  <c r="J117" i="21"/>
  <c r="P116" i="21"/>
  <c r="J116" i="21"/>
  <c r="J115" i="21"/>
  <c r="P114" i="21"/>
  <c r="J114" i="21"/>
  <c r="T114" i="21" s="1"/>
  <c r="J113" i="21"/>
  <c r="P112" i="21"/>
  <c r="J112" i="21"/>
  <c r="T112" i="21" s="1"/>
  <c r="J111" i="21"/>
  <c r="P110" i="21"/>
  <c r="J110" i="21"/>
  <c r="T110" i="21" s="1"/>
  <c r="V109" i="21"/>
  <c r="V110" i="21" s="1"/>
  <c r="V111" i="21" s="1"/>
  <c r="V112" i="21" s="1"/>
  <c r="V113" i="21" s="1"/>
  <c r="V114" i="21" s="1"/>
  <c r="V115" i="21" s="1"/>
  <c r="V116" i="21" s="1"/>
  <c r="V117" i="21" s="1"/>
  <c r="V118" i="21" s="1"/>
  <c r="V119" i="21" s="1"/>
  <c r="V120" i="21" s="1"/>
  <c r="V121" i="21" s="1"/>
  <c r="V122" i="21" s="1"/>
  <c r="J109" i="21"/>
  <c r="B109" i="2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S108" i="21"/>
  <c r="O108" i="21"/>
  <c r="J108" i="21"/>
  <c r="T108" i="21" s="1"/>
  <c r="W107" i="21"/>
  <c r="J102" i="21"/>
  <c r="T101" i="21"/>
  <c r="J101" i="21"/>
  <c r="P101" i="21" s="1"/>
  <c r="J100" i="21"/>
  <c r="J99" i="21"/>
  <c r="P99" i="21" s="1"/>
  <c r="J98" i="21"/>
  <c r="T97" i="21"/>
  <c r="J97" i="21"/>
  <c r="P97" i="21" s="1"/>
  <c r="J96" i="21"/>
  <c r="P95" i="21"/>
  <c r="J95" i="21"/>
  <c r="T95" i="21" s="1"/>
  <c r="J94" i="21"/>
  <c r="P93" i="21"/>
  <c r="J93" i="21"/>
  <c r="T93" i="21" s="1"/>
  <c r="J92" i="21"/>
  <c r="P91" i="21"/>
  <c r="J91" i="21"/>
  <c r="T91" i="21" s="1"/>
  <c r="J90" i="21"/>
  <c r="V89" i="21"/>
  <c r="V90" i="21" s="1"/>
  <c r="V91" i="21" s="1"/>
  <c r="V92" i="21" s="1"/>
  <c r="V93" i="21" s="1"/>
  <c r="V94" i="21" s="1"/>
  <c r="V95" i="21" s="1"/>
  <c r="V96" i="21" s="1"/>
  <c r="V97" i="21" s="1"/>
  <c r="V98" i="21" s="1"/>
  <c r="V99" i="21" s="1"/>
  <c r="V100" i="21" s="1"/>
  <c r="V101" i="21" s="1"/>
  <c r="V102" i="21" s="1"/>
  <c r="P89" i="21"/>
  <c r="J89" i="21"/>
  <c r="T89" i="21" s="1"/>
  <c r="B89" i="2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S88" i="21"/>
  <c r="O88" i="21"/>
  <c r="J88" i="21"/>
  <c r="T88" i="21" s="1"/>
  <c r="W87" i="21"/>
  <c r="P82" i="21"/>
  <c r="J82" i="21"/>
  <c r="T82" i="21" s="1"/>
  <c r="J81" i="21"/>
  <c r="P80" i="21"/>
  <c r="J80" i="21"/>
  <c r="T80" i="21" s="1"/>
  <c r="J79" i="21"/>
  <c r="P78" i="21"/>
  <c r="J78" i="21"/>
  <c r="T78" i="21" s="1"/>
  <c r="J77" i="21"/>
  <c r="P76" i="21"/>
  <c r="J76" i="21"/>
  <c r="T76" i="21" s="1"/>
  <c r="J75" i="21"/>
  <c r="P74" i="21"/>
  <c r="J74" i="21"/>
  <c r="T74" i="21" s="1"/>
  <c r="J73" i="21"/>
  <c r="P72" i="21"/>
  <c r="J72" i="21"/>
  <c r="T72" i="21" s="1"/>
  <c r="J71" i="21"/>
  <c r="P70" i="21"/>
  <c r="J70" i="21"/>
  <c r="T70" i="21" s="1"/>
  <c r="V69" i="21"/>
  <c r="V70" i="21" s="1"/>
  <c r="V71" i="21" s="1"/>
  <c r="V72" i="21" s="1"/>
  <c r="V73" i="21" s="1"/>
  <c r="V74" i="21" s="1"/>
  <c r="V75" i="21" s="1"/>
  <c r="V76" i="21" s="1"/>
  <c r="V77" i="21" s="1"/>
  <c r="V78" i="21" s="1"/>
  <c r="V79" i="21" s="1"/>
  <c r="V80" i="21" s="1"/>
  <c r="V81" i="21" s="1"/>
  <c r="V82" i="21" s="1"/>
  <c r="J69" i="21"/>
  <c r="B69" i="2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S68" i="21"/>
  <c r="O68" i="21"/>
  <c r="J68" i="21"/>
  <c r="T68" i="21" s="1"/>
  <c r="W67" i="21"/>
  <c r="J62" i="21"/>
  <c r="J61" i="21"/>
  <c r="P61" i="21" s="1"/>
  <c r="J60" i="21"/>
  <c r="J59" i="21"/>
  <c r="P59" i="21" s="1"/>
  <c r="J58" i="21"/>
  <c r="J57" i="21"/>
  <c r="P57" i="21" s="1"/>
  <c r="J56" i="21"/>
  <c r="J55" i="21"/>
  <c r="P55" i="21" s="1"/>
  <c r="J54" i="21"/>
  <c r="J53" i="21"/>
  <c r="P53" i="21" s="1"/>
  <c r="J52" i="21"/>
  <c r="J51" i="21"/>
  <c r="P51" i="21" s="1"/>
  <c r="J50" i="21"/>
  <c r="V49" i="21"/>
  <c r="V50" i="21" s="1"/>
  <c r="V51" i="21" s="1"/>
  <c r="V52" i="21" s="1"/>
  <c r="V53" i="21" s="1"/>
  <c r="V54" i="21" s="1"/>
  <c r="V55" i="21" s="1"/>
  <c r="V56" i="21" s="1"/>
  <c r="V57" i="21" s="1"/>
  <c r="V58" i="21" s="1"/>
  <c r="V59" i="21" s="1"/>
  <c r="V60" i="21" s="1"/>
  <c r="V61" i="21" s="1"/>
  <c r="V62" i="21" s="1"/>
  <c r="J49" i="21"/>
  <c r="P49" i="21" s="1"/>
  <c r="B49" i="2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J48" i="21"/>
  <c r="U48" i="21" s="1"/>
  <c r="W47" i="21"/>
  <c r="J42" i="21"/>
  <c r="T42" i="21" s="1"/>
  <c r="S41" i="21"/>
  <c r="O41" i="21"/>
  <c r="J41" i="21"/>
  <c r="T41" i="21" s="1"/>
  <c r="J40" i="21"/>
  <c r="T40" i="21" s="1"/>
  <c r="S39" i="21"/>
  <c r="O39" i="21"/>
  <c r="J39" i="21"/>
  <c r="T39" i="21" s="1"/>
  <c r="J38" i="21"/>
  <c r="T38" i="21" s="1"/>
  <c r="S37" i="21"/>
  <c r="O37" i="21"/>
  <c r="J37" i="21"/>
  <c r="T37" i="21" s="1"/>
  <c r="J36" i="21"/>
  <c r="T36" i="21" s="1"/>
  <c r="S35" i="21"/>
  <c r="O35" i="21"/>
  <c r="J35" i="21"/>
  <c r="T35" i="21" s="1"/>
  <c r="J34" i="21"/>
  <c r="T34" i="21" s="1"/>
  <c r="S33" i="21"/>
  <c r="O33" i="21"/>
  <c r="J33" i="21"/>
  <c r="T33" i="21" s="1"/>
  <c r="U32" i="21"/>
  <c r="S32" i="21"/>
  <c r="Q32" i="21"/>
  <c r="O32" i="21"/>
  <c r="J32" i="21"/>
  <c r="T32" i="21" s="1"/>
  <c r="U31" i="21"/>
  <c r="S31" i="21"/>
  <c r="Q31" i="21"/>
  <c r="O31" i="21"/>
  <c r="J31" i="21"/>
  <c r="T31" i="21" s="1"/>
  <c r="U30" i="21"/>
  <c r="S30" i="21"/>
  <c r="Q30" i="21"/>
  <c r="O30" i="21"/>
  <c r="J30" i="21"/>
  <c r="T30" i="21" s="1"/>
  <c r="V29" i="21"/>
  <c r="V30" i="21" s="1"/>
  <c r="V31" i="21" s="1"/>
  <c r="V32" i="21" s="1"/>
  <c r="V33" i="21" s="1"/>
  <c r="V34" i="21" s="1"/>
  <c r="V35" i="21" s="1"/>
  <c r="V36" i="21" s="1"/>
  <c r="V37" i="21" s="1"/>
  <c r="V38" i="21" s="1"/>
  <c r="V39" i="21" s="1"/>
  <c r="V40" i="21" s="1"/>
  <c r="V41" i="21" s="1"/>
  <c r="V42" i="21" s="1"/>
  <c r="J29" i="21"/>
  <c r="T29" i="21" s="1"/>
  <c r="B29" i="2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J28" i="21"/>
  <c r="U28" i="21" s="1"/>
  <c r="W27" i="21"/>
  <c r="U22" i="21"/>
  <c r="S22" i="21"/>
  <c r="Q22" i="21"/>
  <c r="O22" i="21"/>
  <c r="J22" i="21"/>
  <c r="T22" i="21" s="1"/>
  <c r="U21" i="21"/>
  <c r="S21" i="21"/>
  <c r="Q21" i="21"/>
  <c r="O21" i="21"/>
  <c r="J21" i="21"/>
  <c r="T21" i="21" s="1"/>
  <c r="U20" i="21"/>
  <c r="S20" i="21"/>
  <c r="Q20" i="21"/>
  <c r="O20" i="21"/>
  <c r="J20" i="21"/>
  <c r="T20" i="21" s="1"/>
  <c r="U19" i="21"/>
  <c r="S19" i="21"/>
  <c r="Q19" i="21"/>
  <c r="O19" i="21"/>
  <c r="J19" i="21"/>
  <c r="T19" i="21" s="1"/>
  <c r="U18" i="21"/>
  <c r="S18" i="21"/>
  <c r="Q18" i="21"/>
  <c r="O18" i="21"/>
  <c r="J18" i="21"/>
  <c r="T18" i="21" s="1"/>
  <c r="U17" i="21"/>
  <c r="S17" i="21"/>
  <c r="Q17" i="21"/>
  <c r="O17" i="21"/>
  <c r="J17" i="21"/>
  <c r="T17" i="21" s="1"/>
  <c r="U16" i="21"/>
  <c r="S16" i="21"/>
  <c r="Q16" i="21"/>
  <c r="O16" i="21"/>
  <c r="J16" i="21"/>
  <c r="T16" i="21" s="1"/>
  <c r="AJ15" i="21"/>
  <c r="AB15" i="21"/>
  <c r="U15" i="21"/>
  <c r="S15" i="21"/>
  <c r="Q15" i="21"/>
  <c r="O15" i="21"/>
  <c r="J15" i="21"/>
  <c r="T15" i="21" s="1"/>
  <c r="AB14" i="21"/>
  <c r="U14" i="21"/>
  <c r="S14" i="21"/>
  <c r="Q14" i="21"/>
  <c r="O14" i="21"/>
  <c r="J14" i="21"/>
  <c r="T14" i="21" s="1"/>
  <c r="AB13" i="21"/>
  <c r="U13" i="21"/>
  <c r="S13" i="21"/>
  <c r="Q13" i="21"/>
  <c r="O13" i="21"/>
  <c r="J13" i="21"/>
  <c r="T13" i="21" s="1"/>
  <c r="AB12" i="21"/>
  <c r="J12" i="21"/>
  <c r="T12" i="21" s="1"/>
  <c r="AB11" i="21"/>
  <c r="J11" i="21"/>
  <c r="T11" i="21" s="1"/>
  <c r="AB10" i="21"/>
  <c r="J10" i="21"/>
  <c r="T10" i="21" s="1"/>
  <c r="AB9" i="21"/>
  <c r="V9" i="21"/>
  <c r="V10" i="21" s="1"/>
  <c r="V11" i="21" s="1"/>
  <c r="V12" i="21" s="1"/>
  <c r="V13" i="21" s="1"/>
  <c r="V14" i="21" s="1"/>
  <c r="V15" i="21" s="1"/>
  <c r="V16" i="21" s="1"/>
  <c r="V17" i="21" s="1"/>
  <c r="V18" i="21" s="1"/>
  <c r="V19" i="21" s="1"/>
  <c r="V20" i="21" s="1"/>
  <c r="V21" i="21" s="1"/>
  <c r="V22" i="21" s="1"/>
  <c r="S9" i="21"/>
  <c r="O9" i="21"/>
  <c r="J9" i="21"/>
  <c r="T9" i="21" s="1"/>
  <c r="B9" i="2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AB8" i="21"/>
  <c r="S40" i="3" s="1"/>
  <c r="J8" i="21"/>
  <c r="U8" i="21" s="1"/>
  <c r="AB7" i="21"/>
  <c r="W7" i="21"/>
  <c r="I3" i="21"/>
  <c r="Q31" i="3"/>
  <c r="R31" i="3"/>
  <c r="S31" i="3"/>
  <c r="V31" i="3"/>
  <c r="W31" i="3"/>
  <c r="X31" i="3"/>
  <c r="Y31" i="3"/>
  <c r="Z31" i="3"/>
  <c r="AA31" i="3"/>
  <c r="AB31" i="3"/>
  <c r="Q32" i="3"/>
  <c r="R32" i="3"/>
  <c r="S32" i="3"/>
  <c r="V32" i="3"/>
  <c r="W32" i="3"/>
  <c r="X32" i="3"/>
  <c r="Y32" i="3"/>
  <c r="Z32" i="3"/>
  <c r="AA32" i="3"/>
  <c r="AB32" i="3"/>
  <c r="Q33" i="3"/>
  <c r="R33" i="3"/>
  <c r="S33" i="3"/>
  <c r="Q34" i="3"/>
  <c r="R34" i="3"/>
  <c r="S182" i="20"/>
  <c r="O182" i="20"/>
  <c r="J182" i="20"/>
  <c r="T182" i="20" s="1"/>
  <c r="J181" i="20"/>
  <c r="S180" i="20"/>
  <c r="O180" i="20"/>
  <c r="J180" i="20"/>
  <c r="T180" i="20" s="1"/>
  <c r="J179" i="20"/>
  <c r="S178" i="20"/>
  <c r="O178" i="20"/>
  <c r="J178" i="20"/>
  <c r="T178" i="20" s="1"/>
  <c r="J177" i="20"/>
  <c r="S176" i="20"/>
  <c r="O176" i="20"/>
  <c r="J176" i="20"/>
  <c r="T176" i="20" s="1"/>
  <c r="J175" i="20"/>
  <c r="S174" i="20"/>
  <c r="O174" i="20"/>
  <c r="J174" i="20"/>
  <c r="T174" i="20" s="1"/>
  <c r="J173" i="20"/>
  <c r="S172" i="20"/>
  <c r="O172" i="20"/>
  <c r="J172" i="20"/>
  <c r="T172" i="20" s="1"/>
  <c r="J171" i="20"/>
  <c r="S170" i="20"/>
  <c r="O170" i="20"/>
  <c r="J170" i="20"/>
  <c r="T170" i="20" s="1"/>
  <c r="B170" i="20"/>
  <c r="B171" i="20" s="1"/>
  <c r="B172" i="20" s="1"/>
  <c r="B173" i="20" s="1"/>
  <c r="B174" i="20" s="1"/>
  <c r="B175" i="20" s="1"/>
  <c r="B176" i="20" s="1"/>
  <c r="B177" i="20" s="1"/>
  <c r="B178" i="20" s="1"/>
  <c r="B179" i="20" s="1"/>
  <c r="B180" i="20" s="1"/>
  <c r="B181" i="20" s="1"/>
  <c r="B182" i="20" s="1"/>
  <c r="V169" i="20"/>
  <c r="V170" i="20" s="1"/>
  <c r="V171" i="20" s="1"/>
  <c r="V172" i="20" s="1"/>
  <c r="V173" i="20" s="1"/>
  <c r="V174" i="20" s="1"/>
  <c r="V175" i="20" s="1"/>
  <c r="V176" i="20" s="1"/>
  <c r="V177" i="20" s="1"/>
  <c r="V178" i="20" s="1"/>
  <c r="V179" i="20" s="1"/>
  <c r="V180" i="20" s="1"/>
  <c r="V181" i="20" s="1"/>
  <c r="V182" i="20" s="1"/>
  <c r="J169" i="20"/>
  <c r="B169" i="20"/>
  <c r="T168" i="20"/>
  <c r="J168" i="20"/>
  <c r="P168" i="20" s="1"/>
  <c r="W167" i="20"/>
  <c r="Q162" i="20"/>
  <c r="J162" i="20"/>
  <c r="S161" i="20"/>
  <c r="O161" i="20"/>
  <c r="J161" i="20"/>
  <c r="T161" i="20" s="1"/>
  <c r="Q160" i="20"/>
  <c r="J160" i="20"/>
  <c r="S159" i="20"/>
  <c r="O159" i="20"/>
  <c r="J159" i="20"/>
  <c r="T159" i="20" s="1"/>
  <c r="Q158" i="20"/>
  <c r="J158" i="20"/>
  <c r="J157" i="20"/>
  <c r="R157" i="20" s="1"/>
  <c r="P156" i="20"/>
  <c r="J156" i="20"/>
  <c r="T156" i="20" s="1"/>
  <c r="R155" i="20"/>
  <c r="J155" i="20"/>
  <c r="J154" i="20"/>
  <c r="P154" i="20" s="1"/>
  <c r="J153" i="20"/>
  <c r="R153" i="20" s="1"/>
  <c r="P152" i="20"/>
  <c r="J152" i="20"/>
  <c r="T152" i="20" s="1"/>
  <c r="R151" i="20"/>
  <c r="J151" i="20"/>
  <c r="T150" i="20"/>
  <c r="J150" i="20"/>
  <c r="P150" i="20" s="1"/>
  <c r="V149" i="20"/>
  <c r="V150" i="20" s="1"/>
  <c r="V151" i="20" s="1"/>
  <c r="V152" i="20" s="1"/>
  <c r="V153" i="20" s="1"/>
  <c r="V154" i="20" s="1"/>
  <c r="V155" i="20" s="1"/>
  <c r="V156" i="20" s="1"/>
  <c r="V157" i="20" s="1"/>
  <c r="V158" i="20" s="1"/>
  <c r="V159" i="20" s="1"/>
  <c r="V160" i="20" s="1"/>
  <c r="V161" i="20" s="1"/>
  <c r="V162" i="20" s="1"/>
  <c r="R149" i="20"/>
  <c r="J149" i="20"/>
  <c r="B149" i="20"/>
  <c r="B150" i="20" s="1"/>
  <c r="B151" i="20" s="1"/>
  <c r="B152" i="20" s="1"/>
  <c r="B153" i="20" s="1"/>
  <c r="B154" i="20" s="1"/>
  <c r="B155" i="20" s="1"/>
  <c r="B156" i="20" s="1"/>
  <c r="B157" i="20" s="1"/>
  <c r="B158" i="20" s="1"/>
  <c r="B159" i="20" s="1"/>
  <c r="B160" i="20" s="1"/>
  <c r="B161" i="20" s="1"/>
  <c r="B162" i="20" s="1"/>
  <c r="S148" i="20"/>
  <c r="O148" i="20"/>
  <c r="J148" i="20"/>
  <c r="T148" i="20" s="1"/>
  <c r="W147" i="20"/>
  <c r="J142" i="20"/>
  <c r="R142" i="20" s="1"/>
  <c r="P141" i="20"/>
  <c r="J141" i="20"/>
  <c r="T141" i="20" s="1"/>
  <c r="R140" i="20"/>
  <c r="J140" i="20"/>
  <c r="J139" i="20"/>
  <c r="P139" i="20" s="1"/>
  <c r="J138" i="20"/>
  <c r="R138" i="20" s="1"/>
  <c r="P137" i="20"/>
  <c r="J137" i="20"/>
  <c r="T137" i="20" s="1"/>
  <c r="R136" i="20"/>
  <c r="J136" i="20"/>
  <c r="T135" i="20"/>
  <c r="J135" i="20"/>
  <c r="P135" i="20" s="1"/>
  <c r="J134" i="20"/>
  <c r="R134" i="20" s="1"/>
  <c r="P133" i="20"/>
  <c r="J133" i="20"/>
  <c r="T133" i="20" s="1"/>
  <c r="R132" i="20"/>
  <c r="J132" i="20"/>
  <c r="J131" i="20"/>
  <c r="P131" i="20" s="1"/>
  <c r="R130" i="20"/>
  <c r="J130" i="20"/>
  <c r="V129" i="20"/>
  <c r="V130" i="20" s="1"/>
  <c r="V131" i="20" s="1"/>
  <c r="V132" i="20" s="1"/>
  <c r="V133" i="20" s="1"/>
  <c r="V134" i="20" s="1"/>
  <c r="V135" i="20" s="1"/>
  <c r="V136" i="20" s="1"/>
  <c r="V137" i="20" s="1"/>
  <c r="V138" i="20" s="1"/>
  <c r="V139" i="20" s="1"/>
  <c r="V140" i="20" s="1"/>
  <c r="V141" i="20" s="1"/>
  <c r="V142" i="20" s="1"/>
  <c r="P129" i="20"/>
  <c r="J129" i="20"/>
  <c r="T129" i="20" s="1"/>
  <c r="B129" i="20"/>
  <c r="B130" i="20" s="1"/>
  <c r="B131" i="20" s="1"/>
  <c r="B132" i="20" s="1"/>
  <c r="B133" i="20" s="1"/>
  <c r="B134" i="20" s="1"/>
  <c r="B135" i="20" s="1"/>
  <c r="B136" i="20" s="1"/>
  <c r="B137" i="20" s="1"/>
  <c r="B138" i="20" s="1"/>
  <c r="B139" i="20" s="1"/>
  <c r="B140" i="20" s="1"/>
  <c r="B141" i="20" s="1"/>
  <c r="B142" i="20" s="1"/>
  <c r="S128" i="20"/>
  <c r="O128" i="20"/>
  <c r="J128" i="20"/>
  <c r="T128" i="20" s="1"/>
  <c r="W127" i="20"/>
  <c r="P122" i="20"/>
  <c r="J122" i="20"/>
  <c r="T122" i="20" s="1"/>
  <c r="J121" i="20"/>
  <c r="P120" i="20"/>
  <c r="J120" i="20"/>
  <c r="T120" i="20" s="1"/>
  <c r="J119" i="20"/>
  <c r="P118" i="20"/>
  <c r="J118" i="20"/>
  <c r="T118" i="20" s="1"/>
  <c r="J117" i="20"/>
  <c r="J116" i="20"/>
  <c r="P116" i="20" s="1"/>
  <c r="J115" i="20"/>
  <c r="T114" i="20"/>
  <c r="J114" i="20"/>
  <c r="P114" i="20" s="1"/>
  <c r="J113" i="20"/>
  <c r="J112" i="20"/>
  <c r="P112" i="20" s="1"/>
  <c r="J111" i="20"/>
  <c r="T110" i="20"/>
  <c r="J110" i="20"/>
  <c r="P110" i="20" s="1"/>
  <c r="V109" i="20"/>
  <c r="V110" i="20" s="1"/>
  <c r="V111" i="20" s="1"/>
  <c r="V112" i="20" s="1"/>
  <c r="V113" i="20" s="1"/>
  <c r="V114" i="20" s="1"/>
  <c r="V115" i="20" s="1"/>
  <c r="V116" i="20" s="1"/>
  <c r="V117" i="20" s="1"/>
  <c r="V118" i="20" s="1"/>
  <c r="V119" i="20" s="1"/>
  <c r="V120" i="20" s="1"/>
  <c r="V121" i="20" s="1"/>
  <c r="V122" i="20" s="1"/>
  <c r="J109" i="20"/>
  <c r="B109" i="20"/>
  <c r="B110" i="20" s="1"/>
  <c r="B111" i="20" s="1"/>
  <c r="B112" i="20" s="1"/>
  <c r="B113" i="20" s="1"/>
  <c r="B114" i="20" s="1"/>
  <c r="B115" i="20" s="1"/>
  <c r="B116" i="20" s="1"/>
  <c r="B117" i="20" s="1"/>
  <c r="B118" i="20" s="1"/>
  <c r="B119" i="20" s="1"/>
  <c r="B120" i="20" s="1"/>
  <c r="B121" i="20" s="1"/>
  <c r="B122" i="20" s="1"/>
  <c r="Q108" i="20"/>
  <c r="J108" i="20"/>
  <c r="W107" i="20"/>
  <c r="J102" i="20"/>
  <c r="P101" i="20"/>
  <c r="J101" i="20"/>
  <c r="T101" i="20" s="1"/>
  <c r="J100" i="20"/>
  <c r="P99" i="20"/>
  <c r="J99" i="20"/>
  <c r="T99" i="20" s="1"/>
  <c r="J98" i="20"/>
  <c r="P97" i="20"/>
  <c r="J97" i="20"/>
  <c r="T97" i="20" s="1"/>
  <c r="J96" i="20"/>
  <c r="P95" i="20"/>
  <c r="J95" i="20"/>
  <c r="T95" i="20" s="1"/>
  <c r="J94" i="20"/>
  <c r="P93" i="20"/>
  <c r="J93" i="20"/>
  <c r="T93" i="20" s="1"/>
  <c r="J92" i="20"/>
  <c r="J91" i="20"/>
  <c r="T91" i="20" s="1"/>
  <c r="J90" i="20"/>
  <c r="V89" i="20"/>
  <c r="V90" i="20" s="1"/>
  <c r="V91" i="20" s="1"/>
  <c r="V92" i="20" s="1"/>
  <c r="V93" i="20" s="1"/>
  <c r="V94" i="20" s="1"/>
  <c r="V95" i="20" s="1"/>
  <c r="V96" i="20" s="1"/>
  <c r="V97" i="20" s="1"/>
  <c r="V98" i="20" s="1"/>
  <c r="V99" i="20" s="1"/>
  <c r="V100" i="20" s="1"/>
  <c r="V101" i="20" s="1"/>
  <c r="V102" i="20" s="1"/>
  <c r="J89" i="20"/>
  <c r="P89" i="20" s="1"/>
  <c r="B89" i="20"/>
  <c r="B90" i="20" s="1"/>
  <c r="B91" i="20" s="1"/>
  <c r="B92" i="20" s="1"/>
  <c r="B93" i="20" s="1"/>
  <c r="B94" i="20" s="1"/>
  <c r="B95" i="20" s="1"/>
  <c r="B96" i="20" s="1"/>
  <c r="B97" i="20" s="1"/>
  <c r="B98" i="20" s="1"/>
  <c r="B99" i="20" s="1"/>
  <c r="B100" i="20" s="1"/>
  <c r="B101" i="20" s="1"/>
  <c r="B102" i="20" s="1"/>
  <c r="J88" i="20"/>
  <c r="T88" i="20" s="1"/>
  <c r="W87" i="20"/>
  <c r="J82" i="20"/>
  <c r="P82" i="20" s="1"/>
  <c r="J81" i="20"/>
  <c r="J80" i="20"/>
  <c r="P80" i="20" s="1"/>
  <c r="J79" i="20"/>
  <c r="J78" i="20"/>
  <c r="P78" i="20" s="1"/>
  <c r="J77" i="20"/>
  <c r="J76" i="20"/>
  <c r="P76" i="20" s="1"/>
  <c r="J75" i="20"/>
  <c r="T74" i="20"/>
  <c r="P74" i="20"/>
  <c r="J74" i="20"/>
  <c r="J73" i="20"/>
  <c r="P72" i="20"/>
  <c r="J72" i="20"/>
  <c r="T72" i="20" s="1"/>
  <c r="J71" i="20"/>
  <c r="P70" i="20"/>
  <c r="J70" i="20"/>
  <c r="T70" i="20" s="1"/>
  <c r="V69" i="20"/>
  <c r="V70" i="20" s="1"/>
  <c r="V71" i="20" s="1"/>
  <c r="V72" i="20" s="1"/>
  <c r="V73" i="20" s="1"/>
  <c r="V74" i="20" s="1"/>
  <c r="V75" i="20" s="1"/>
  <c r="V76" i="20" s="1"/>
  <c r="V77" i="20" s="1"/>
  <c r="V78" i="20" s="1"/>
  <c r="V79" i="20" s="1"/>
  <c r="V80" i="20" s="1"/>
  <c r="V81" i="20" s="1"/>
  <c r="V82" i="20" s="1"/>
  <c r="J69" i="20"/>
  <c r="B69" i="20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J68" i="20"/>
  <c r="T68" i="20" s="1"/>
  <c r="W67" i="20"/>
  <c r="J62" i="20"/>
  <c r="P61" i="20"/>
  <c r="J61" i="20"/>
  <c r="T61" i="20" s="1"/>
  <c r="J60" i="20"/>
  <c r="P59" i="20"/>
  <c r="J59" i="20"/>
  <c r="T59" i="20" s="1"/>
  <c r="J58" i="20"/>
  <c r="J57" i="20"/>
  <c r="P57" i="20" s="1"/>
  <c r="J56" i="20"/>
  <c r="J55" i="20"/>
  <c r="P55" i="20" s="1"/>
  <c r="J54" i="20"/>
  <c r="J53" i="20"/>
  <c r="P53" i="20" s="1"/>
  <c r="J52" i="20"/>
  <c r="J51" i="20"/>
  <c r="P51" i="20" s="1"/>
  <c r="V50" i="20"/>
  <c r="V51" i="20" s="1"/>
  <c r="V52" i="20" s="1"/>
  <c r="V53" i="20" s="1"/>
  <c r="V54" i="20" s="1"/>
  <c r="V55" i="20" s="1"/>
  <c r="V56" i="20" s="1"/>
  <c r="V57" i="20" s="1"/>
  <c r="V58" i="20" s="1"/>
  <c r="V59" i="20" s="1"/>
  <c r="V60" i="20" s="1"/>
  <c r="V61" i="20" s="1"/>
  <c r="V62" i="20" s="1"/>
  <c r="J50" i="20"/>
  <c r="V49" i="20"/>
  <c r="J49" i="20"/>
  <c r="P49" i="20" s="1"/>
  <c r="B49" i="20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J48" i="20"/>
  <c r="U48" i="20" s="1"/>
  <c r="W47" i="20"/>
  <c r="U42" i="20"/>
  <c r="S42" i="20"/>
  <c r="Q42" i="20"/>
  <c r="O42" i="20"/>
  <c r="J42" i="20"/>
  <c r="T42" i="20" s="1"/>
  <c r="U41" i="20"/>
  <c r="S41" i="20"/>
  <c r="Q41" i="20"/>
  <c r="O41" i="20"/>
  <c r="J41" i="20"/>
  <c r="T41" i="20" s="1"/>
  <c r="J40" i="20"/>
  <c r="T40" i="20" s="1"/>
  <c r="S39" i="20"/>
  <c r="O39" i="20"/>
  <c r="J39" i="20"/>
  <c r="T39" i="20" s="1"/>
  <c r="J38" i="20"/>
  <c r="T38" i="20" s="1"/>
  <c r="S37" i="20"/>
  <c r="O37" i="20"/>
  <c r="J37" i="20"/>
  <c r="T37" i="20" s="1"/>
  <c r="J36" i="20"/>
  <c r="T36" i="20" s="1"/>
  <c r="S35" i="20"/>
  <c r="O35" i="20"/>
  <c r="J35" i="20"/>
  <c r="T35" i="20" s="1"/>
  <c r="J34" i="20"/>
  <c r="T34" i="20" s="1"/>
  <c r="S33" i="20"/>
  <c r="O33" i="20"/>
  <c r="J33" i="20"/>
  <c r="T33" i="20" s="1"/>
  <c r="J32" i="20"/>
  <c r="T32" i="20" s="1"/>
  <c r="S31" i="20"/>
  <c r="O31" i="20"/>
  <c r="J31" i="20"/>
  <c r="T31" i="20" s="1"/>
  <c r="J30" i="20"/>
  <c r="T30" i="20" s="1"/>
  <c r="V29" i="20"/>
  <c r="V30" i="20" s="1"/>
  <c r="V31" i="20" s="1"/>
  <c r="V32" i="20" s="1"/>
  <c r="V33" i="20" s="1"/>
  <c r="V34" i="20" s="1"/>
  <c r="V35" i="20" s="1"/>
  <c r="V36" i="20" s="1"/>
  <c r="V37" i="20" s="1"/>
  <c r="V38" i="20" s="1"/>
  <c r="V39" i="20" s="1"/>
  <c r="V40" i="20" s="1"/>
  <c r="V41" i="20" s="1"/>
  <c r="V42" i="20" s="1"/>
  <c r="J29" i="20"/>
  <c r="T29" i="20" s="1"/>
  <c r="B29" i="20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J28" i="20"/>
  <c r="U28" i="20" s="1"/>
  <c r="W27" i="20"/>
  <c r="U22" i="20"/>
  <c r="S22" i="20"/>
  <c r="Q22" i="20"/>
  <c r="O22" i="20"/>
  <c r="J22" i="20"/>
  <c r="T22" i="20" s="1"/>
  <c r="U21" i="20"/>
  <c r="S21" i="20"/>
  <c r="Q21" i="20"/>
  <c r="O21" i="20"/>
  <c r="J21" i="20"/>
  <c r="T21" i="20" s="1"/>
  <c r="J20" i="20"/>
  <c r="T20" i="20" s="1"/>
  <c r="S19" i="20"/>
  <c r="O19" i="20"/>
  <c r="J19" i="20"/>
  <c r="T19" i="20" s="1"/>
  <c r="J18" i="20"/>
  <c r="T18" i="20" s="1"/>
  <c r="S17" i="20"/>
  <c r="O17" i="20"/>
  <c r="J17" i="20"/>
  <c r="T17" i="20" s="1"/>
  <c r="J16" i="20"/>
  <c r="T16" i="20" s="1"/>
  <c r="AB15" i="20"/>
  <c r="S15" i="20"/>
  <c r="O15" i="20"/>
  <c r="J15" i="20"/>
  <c r="T15" i="20" s="1"/>
  <c r="AB14" i="20"/>
  <c r="S14" i="20"/>
  <c r="O14" i="20"/>
  <c r="J14" i="20"/>
  <c r="T14" i="20" s="1"/>
  <c r="AB13" i="20"/>
  <c r="S13" i="20"/>
  <c r="O13" i="20"/>
  <c r="J13" i="20"/>
  <c r="T13" i="20" s="1"/>
  <c r="AB12" i="20"/>
  <c r="S12" i="20"/>
  <c r="O12" i="20"/>
  <c r="J12" i="20"/>
  <c r="T12" i="20" s="1"/>
  <c r="AB11" i="20"/>
  <c r="S11" i="20"/>
  <c r="O11" i="20"/>
  <c r="J11" i="20"/>
  <c r="T11" i="20" s="1"/>
  <c r="AB10" i="20"/>
  <c r="S34" i="3" s="1"/>
  <c r="S10" i="20"/>
  <c r="O10" i="20"/>
  <c r="J10" i="20"/>
  <c r="T10" i="20" s="1"/>
  <c r="AB9" i="20"/>
  <c r="V9" i="20"/>
  <c r="V10" i="20" s="1"/>
  <c r="V11" i="20" s="1"/>
  <c r="V12" i="20" s="1"/>
  <c r="V13" i="20" s="1"/>
  <c r="V14" i="20" s="1"/>
  <c r="V15" i="20" s="1"/>
  <c r="V16" i="20" s="1"/>
  <c r="V17" i="20" s="1"/>
  <c r="V18" i="20" s="1"/>
  <c r="V19" i="20" s="1"/>
  <c r="V20" i="20" s="1"/>
  <c r="V21" i="20" s="1"/>
  <c r="V22" i="20" s="1"/>
  <c r="J9" i="20"/>
  <c r="T9" i="20" s="1"/>
  <c r="B9" i="20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AB8" i="20"/>
  <c r="J8" i="20"/>
  <c r="U8" i="20" s="1"/>
  <c r="AB7" i="20"/>
  <c r="W7" i="20"/>
  <c r="I3" i="20"/>
  <c r="Q25" i="3"/>
  <c r="R25" i="3"/>
  <c r="S25" i="3"/>
  <c r="V25" i="3"/>
  <c r="W25" i="3"/>
  <c r="X25" i="3"/>
  <c r="Y25" i="3"/>
  <c r="Z25" i="3"/>
  <c r="L25" i="3" s="1"/>
  <c r="AA25" i="3"/>
  <c r="AB25" i="3"/>
  <c r="Q26" i="3"/>
  <c r="R26" i="3"/>
  <c r="S26" i="3"/>
  <c r="Q27" i="3"/>
  <c r="R27" i="3"/>
  <c r="J182" i="2"/>
  <c r="U182" i="2" s="1"/>
  <c r="J181" i="2"/>
  <c r="U181" i="2" s="1"/>
  <c r="J180" i="2"/>
  <c r="T180" i="2" s="1"/>
  <c r="J179" i="2"/>
  <c r="U179" i="2" s="1"/>
  <c r="J178" i="2"/>
  <c r="U178" i="2" s="1"/>
  <c r="J177" i="2"/>
  <c r="U177" i="2" s="1"/>
  <c r="J176" i="2"/>
  <c r="T176" i="2" s="1"/>
  <c r="J175" i="2"/>
  <c r="U175" i="2" s="1"/>
  <c r="J174" i="2"/>
  <c r="U174" i="2" s="1"/>
  <c r="J173" i="2"/>
  <c r="U173" i="2" s="1"/>
  <c r="J172" i="2"/>
  <c r="T172" i="2" s="1"/>
  <c r="J171" i="2"/>
  <c r="U171" i="2" s="1"/>
  <c r="J170" i="2"/>
  <c r="U170" i="2" s="1"/>
  <c r="J169" i="2"/>
  <c r="U169" i="2" s="1"/>
  <c r="J168" i="2"/>
  <c r="J162" i="2"/>
  <c r="J161" i="2"/>
  <c r="U161" i="2" s="1"/>
  <c r="J160" i="2"/>
  <c r="J159" i="2"/>
  <c r="U159" i="2" s="1"/>
  <c r="J158" i="2"/>
  <c r="J157" i="2"/>
  <c r="U157" i="2" s="1"/>
  <c r="J156" i="2"/>
  <c r="J155" i="2"/>
  <c r="U155" i="2" s="1"/>
  <c r="J154" i="2"/>
  <c r="J153" i="2"/>
  <c r="U153" i="2" s="1"/>
  <c r="J152" i="2"/>
  <c r="J151" i="2"/>
  <c r="U151" i="2" s="1"/>
  <c r="J150" i="2"/>
  <c r="J149" i="2"/>
  <c r="U149" i="2" s="1"/>
  <c r="J148" i="2"/>
  <c r="J142" i="2"/>
  <c r="U142" i="2" s="1"/>
  <c r="J141" i="2"/>
  <c r="U141" i="2" s="1"/>
  <c r="J140" i="2"/>
  <c r="S140" i="2" s="1"/>
  <c r="J139" i="2"/>
  <c r="U139" i="2" s="1"/>
  <c r="J138" i="2"/>
  <c r="U138" i="2" s="1"/>
  <c r="J137" i="2"/>
  <c r="U137" i="2" s="1"/>
  <c r="J136" i="2"/>
  <c r="T136" i="2" s="1"/>
  <c r="J135" i="2"/>
  <c r="U135" i="2" s="1"/>
  <c r="J134" i="2"/>
  <c r="U134" i="2" s="1"/>
  <c r="J133" i="2"/>
  <c r="U133" i="2" s="1"/>
  <c r="J132" i="2"/>
  <c r="T132" i="2" s="1"/>
  <c r="J131" i="2"/>
  <c r="U131" i="2" s="1"/>
  <c r="J130" i="2"/>
  <c r="U130" i="2" s="1"/>
  <c r="J129" i="2"/>
  <c r="U129" i="2" s="1"/>
  <c r="J128" i="2"/>
  <c r="T128" i="2" s="1"/>
  <c r="J122" i="2"/>
  <c r="J121" i="2"/>
  <c r="J120" i="2"/>
  <c r="J119" i="2"/>
  <c r="T119" i="2" s="1"/>
  <c r="J118" i="2"/>
  <c r="J117" i="2"/>
  <c r="J116" i="2"/>
  <c r="J115" i="2"/>
  <c r="S115" i="2" s="1"/>
  <c r="J114" i="2"/>
  <c r="J113" i="2"/>
  <c r="J112" i="2"/>
  <c r="J111" i="2"/>
  <c r="U111" i="2" s="1"/>
  <c r="J110" i="2"/>
  <c r="J109" i="2"/>
  <c r="U109" i="2" s="1"/>
  <c r="J108" i="2"/>
  <c r="J102" i="2"/>
  <c r="J101" i="2"/>
  <c r="U101" i="2" s="1"/>
  <c r="J100" i="2"/>
  <c r="U100" i="2" s="1"/>
  <c r="J99" i="2"/>
  <c r="U99" i="2" s="1"/>
  <c r="J98" i="2"/>
  <c r="J97" i="2"/>
  <c r="U97" i="2" s="1"/>
  <c r="J96" i="2"/>
  <c r="U96" i="2" s="1"/>
  <c r="J95" i="2"/>
  <c r="U95" i="2" s="1"/>
  <c r="J94" i="2"/>
  <c r="J93" i="2"/>
  <c r="U93" i="2" s="1"/>
  <c r="J92" i="2"/>
  <c r="U92" i="2" s="1"/>
  <c r="J91" i="2"/>
  <c r="U91" i="2" s="1"/>
  <c r="J90" i="2"/>
  <c r="J89" i="2"/>
  <c r="U89" i="2" s="1"/>
  <c r="J88" i="2"/>
  <c r="U88" i="2" s="1"/>
  <c r="J82" i="2"/>
  <c r="J81" i="2"/>
  <c r="U81" i="2" s="1"/>
  <c r="J80" i="2"/>
  <c r="J79" i="2"/>
  <c r="U79" i="2" s="1"/>
  <c r="J78" i="2"/>
  <c r="J77" i="2"/>
  <c r="U77" i="2" s="1"/>
  <c r="J76" i="2"/>
  <c r="J75" i="2"/>
  <c r="U75" i="2" s="1"/>
  <c r="J74" i="2"/>
  <c r="J73" i="2"/>
  <c r="U73" i="2" s="1"/>
  <c r="J72" i="2"/>
  <c r="J71" i="2"/>
  <c r="U71" i="2" s="1"/>
  <c r="J70" i="2"/>
  <c r="U70" i="2" s="1"/>
  <c r="U69" i="2"/>
  <c r="P68" i="2"/>
  <c r="J62" i="2"/>
  <c r="J61" i="2"/>
  <c r="U61" i="2" s="1"/>
  <c r="U59" i="2"/>
  <c r="J58" i="2"/>
  <c r="J57" i="2"/>
  <c r="U57" i="2" s="1"/>
  <c r="J56" i="2"/>
  <c r="J55" i="2"/>
  <c r="U55" i="2" s="1"/>
  <c r="J54" i="2"/>
  <c r="J53" i="2"/>
  <c r="U53" i="2" s="1"/>
  <c r="J52" i="2"/>
  <c r="J51" i="2"/>
  <c r="U51" i="2" s="1"/>
  <c r="J50" i="2"/>
  <c r="J49" i="2"/>
  <c r="U49" i="2" s="1"/>
  <c r="J48" i="2"/>
  <c r="J42" i="2"/>
  <c r="U42" i="2" s="1"/>
  <c r="J41" i="2"/>
  <c r="U41" i="2" s="1"/>
  <c r="J40" i="2"/>
  <c r="J39" i="2"/>
  <c r="U39" i="2" s="1"/>
  <c r="J38" i="2"/>
  <c r="U38" i="2" s="1"/>
  <c r="J37" i="2"/>
  <c r="U37" i="2" s="1"/>
  <c r="J36" i="2"/>
  <c r="J35" i="2"/>
  <c r="U35" i="2" s="1"/>
  <c r="J34" i="2"/>
  <c r="U34" i="2" s="1"/>
  <c r="J33" i="2"/>
  <c r="U33" i="2" s="1"/>
  <c r="J32" i="2"/>
  <c r="J31" i="2"/>
  <c r="U31" i="2" s="1"/>
  <c r="J30" i="2"/>
  <c r="J29" i="2"/>
  <c r="U29" i="2" s="1"/>
  <c r="J28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182" i="13"/>
  <c r="S182" i="13" s="1"/>
  <c r="J181" i="13"/>
  <c r="U181" i="13" s="1"/>
  <c r="J180" i="13"/>
  <c r="U180" i="13" s="1"/>
  <c r="J179" i="13"/>
  <c r="U179" i="13" s="1"/>
  <c r="J178" i="13"/>
  <c r="S178" i="13" s="1"/>
  <c r="J177" i="13"/>
  <c r="U177" i="13" s="1"/>
  <c r="J176" i="13"/>
  <c r="U176" i="13" s="1"/>
  <c r="J175" i="13"/>
  <c r="U175" i="13" s="1"/>
  <c r="J174" i="13"/>
  <c r="S174" i="13" s="1"/>
  <c r="J173" i="13"/>
  <c r="U173" i="13" s="1"/>
  <c r="J172" i="13"/>
  <c r="U172" i="13" s="1"/>
  <c r="J171" i="13"/>
  <c r="U171" i="13" s="1"/>
  <c r="J170" i="13"/>
  <c r="S170" i="13" s="1"/>
  <c r="J169" i="13"/>
  <c r="U169" i="13" s="1"/>
  <c r="J168" i="13"/>
  <c r="U168" i="13" s="1"/>
  <c r="J162" i="13"/>
  <c r="J161" i="13"/>
  <c r="U161" i="13" s="1"/>
  <c r="J160" i="13"/>
  <c r="J159" i="13"/>
  <c r="U159" i="13" s="1"/>
  <c r="J158" i="13"/>
  <c r="J157" i="13"/>
  <c r="U157" i="13" s="1"/>
  <c r="J156" i="13"/>
  <c r="J155" i="13"/>
  <c r="U155" i="13" s="1"/>
  <c r="J154" i="13"/>
  <c r="J153" i="13"/>
  <c r="U153" i="13" s="1"/>
  <c r="J152" i="13"/>
  <c r="J151" i="13"/>
  <c r="U151" i="13" s="1"/>
  <c r="J150" i="13"/>
  <c r="J149" i="13"/>
  <c r="U149" i="13" s="1"/>
  <c r="J148" i="13"/>
  <c r="J142" i="13"/>
  <c r="R142" i="13" s="1"/>
  <c r="J141" i="13"/>
  <c r="U141" i="13" s="1"/>
  <c r="J140" i="13"/>
  <c r="U140" i="13" s="1"/>
  <c r="J139" i="13"/>
  <c r="U139" i="13" s="1"/>
  <c r="J138" i="13"/>
  <c r="R138" i="13" s="1"/>
  <c r="J137" i="13"/>
  <c r="U137" i="13" s="1"/>
  <c r="J136" i="13"/>
  <c r="U136" i="13" s="1"/>
  <c r="J135" i="13"/>
  <c r="U135" i="13" s="1"/>
  <c r="J134" i="13"/>
  <c r="R134" i="13" s="1"/>
  <c r="J133" i="13"/>
  <c r="U133" i="13" s="1"/>
  <c r="J132" i="13"/>
  <c r="U132" i="13" s="1"/>
  <c r="J131" i="13"/>
  <c r="U131" i="13" s="1"/>
  <c r="J130" i="13"/>
  <c r="J129" i="13"/>
  <c r="U129" i="13" s="1"/>
  <c r="J128" i="13"/>
  <c r="U128" i="13" s="1"/>
  <c r="J122" i="13"/>
  <c r="J121" i="13"/>
  <c r="U121" i="13" s="1"/>
  <c r="J120" i="13"/>
  <c r="J119" i="13"/>
  <c r="U119" i="13" s="1"/>
  <c r="J118" i="13"/>
  <c r="J117" i="13"/>
  <c r="U117" i="13" s="1"/>
  <c r="J116" i="13"/>
  <c r="J115" i="13"/>
  <c r="U115" i="13" s="1"/>
  <c r="J114" i="13"/>
  <c r="J113" i="13"/>
  <c r="U113" i="13" s="1"/>
  <c r="J112" i="13"/>
  <c r="J111" i="13"/>
  <c r="U111" i="13" s="1"/>
  <c r="J110" i="13"/>
  <c r="J109" i="13"/>
  <c r="U109" i="13" s="1"/>
  <c r="J108" i="13"/>
  <c r="J102" i="13"/>
  <c r="J101" i="13"/>
  <c r="U101" i="13" s="1"/>
  <c r="J100" i="13"/>
  <c r="U100" i="13" s="1"/>
  <c r="J99" i="13"/>
  <c r="U99" i="13" s="1"/>
  <c r="J98" i="13"/>
  <c r="J97" i="13"/>
  <c r="U97" i="13" s="1"/>
  <c r="J96" i="13"/>
  <c r="U96" i="13" s="1"/>
  <c r="J95" i="13"/>
  <c r="U95" i="13" s="1"/>
  <c r="J94" i="13"/>
  <c r="J93" i="13"/>
  <c r="U93" i="13" s="1"/>
  <c r="J92" i="13"/>
  <c r="U92" i="13" s="1"/>
  <c r="J91" i="13"/>
  <c r="U91" i="13" s="1"/>
  <c r="J90" i="13"/>
  <c r="J89" i="13"/>
  <c r="U89" i="13" s="1"/>
  <c r="J88" i="13"/>
  <c r="U88" i="13" s="1"/>
  <c r="J82" i="13"/>
  <c r="J81" i="13"/>
  <c r="U81" i="13" s="1"/>
  <c r="J80" i="13"/>
  <c r="J79" i="13"/>
  <c r="U79" i="13" s="1"/>
  <c r="J78" i="13"/>
  <c r="J77" i="13"/>
  <c r="U77" i="13" s="1"/>
  <c r="J76" i="13"/>
  <c r="J75" i="13"/>
  <c r="U75" i="13" s="1"/>
  <c r="J74" i="13"/>
  <c r="J73" i="13"/>
  <c r="U73" i="13" s="1"/>
  <c r="J72" i="13"/>
  <c r="J71" i="13"/>
  <c r="U71" i="13" s="1"/>
  <c r="J70" i="13"/>
  <c r="J69" i="13"/>
  <c r="U69" i="13" s="1"/>
  <c r="J68" i="13"/>
  <c r="J62" i="13"/>
  <c r="J61" i="13"/>
  <c r="J60" i="13"/>
  <c r="U60" i="13" s="1"/>
  <c r="J59" i="13"/>
  <c r="T59" i="13" s="1"/>
  <c r="J58" i="13"/>
  <c r="U58" i="13" s="1"/>
  <c r="J57" i="13"/>
  <c r="Q57" i="13" s="1"/>
  <c r="J56" i="13"/>
  <c r="U56" i="13" s="1"/>
  <c r="J55" i="13"/>
  <c r="T55" i="13" s="1"/>
  <c r="J54" i="13"/>
  <c r="U54" i="13" s="1"/>
  <c r="J53" i="13"/>
  <c r="Q53" i="13" s="1"/>
  <c r="J52" i="13"/>
  <c r="U52" i="13" s="1"/>
  <c r="J51" i="13"/>
  <c r="T51" i="13" s="1"/>
  <c r="J50" i="13"/>
  <c r="U50" i="13" s="1"/>
  <c r="J49" i="13"/>
  <c r="T49" i="13" s="1"/>
  <c r="J48" i="13"/>
  <c r="U48" i="13" s="1"/>
  <c r="J42" i="13"/>
  <c r="J41" i="13"/>
  <c r="S41" i="13" s="1"/>
  <c r="J40" i="13"/>
  <c r="J39" i="13"/>
  <c r="S39" i="13" s="1"/>
  <c r="J38" i="13"/>
  <c r="J37" i="13"/>
  <c r="S37" i="13" s="1"/>
  <c r="J36" i="13"/>
  <c r="J35" i="13"/>
  <c r="S35" i="13" s="1"/>
  <c r="J34" i="13"/>
  <c r="J33" i="13"/>
  <c r="U33" i="13" s="1"/>
  <c r="J32" i="13"/>
  <c r="J31" i="13"/>
  <c r="J30" i="13"/>
  <c r="J29" i="13"/>
  <c r="J28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182" i="11"/>
  <c r="J181" i="11"/>
  <c r="U181" i="11" s="1"/>
  <c r="J180" i="11"/>
  <c r="J179" i="11"/>
  <c r="U179" i="11" s="1"/>
  <c r="J178" i="11"/>
  <c r="J177" i="11"/>
  <c r="U177" i="11" s="1"/>
  <c r="J176" i="11"/>
  <c r="J175" i="11"/>
  <c r="U175" i="11" s="1"/>
  <c r="J174" i="11"/>
  <c r="J173" i="11"/>
  <c r="U173" i="11" s="1"/>
  <c r="J172" i="11"/>
  <c r="J171" i="11"/>
  <c r="U171" i="11" s="1"/>
  <c r="J170" i="11"/>
  <c r="J169" i="11"/>
  <c r="U169" i="11" s="1"/>
  <c r="J168" i="11"/>
  <c r="J162" i="11"/>
  <c r="U162" i="11" s="1"/>
  <c r="J161" i="11"/>
  <c r="J160" i="11"/>
  <c r="U160" i="11" s="1"/>
  <c r="J159" i="11"/>
  <c r="U159" i="11" s="1"/>
  <c r="J158" i="11"/>
  <c r="Q158" i="11" s="1"/>
  <c r="J157" i="11"/>
  <c r="T157" i="11" s="1"/>
  <c r="J156" i="11"/>
  <c r="J155" i="11"/>
  <c r="O155" i="11" s="1"/>
  <c r="J154" i="11"/>
  <c r="J153" i="11"/>
  <c r="J152" i="11"/>
  <c r="J151" i="11"/>
  <c r="T151" i="11" s="1"/>
  <c r="J150" i="11"/>
  <c r="J149" i="11"/>
  <c r="J148" i="11"/>
  <c r="J142" i="11"/>
  <c r="J141" i="11"/>
  <c r="P141" i="11" s="1"/>
  <c r="J140" i="11"/>
  <c r="J139" i="11"/>
  <c r="J138" i="11"/>
  <c r="J137" i="11"/>
  <c r="P137" i="11" s="1"/>
  <c r="J136" i="11"/>
  <c r="J135" i="11"/>
  <c r="P135" i="11" s="1"/>
  <c r="J134" i="11"/>
  <c r="J133" i="11"/>
  <c r="P133" i="11" s="1"/>
  <c r="J132" i="11"/>
  <c r="J131" i="11"/>
  <c r="P131" i="11" s="1"/>
  <c r="J130" i="11"/>
  <c r="J129" i="11"/>
  <c r="T129" i="11" s="1"/>
  <c r="J128" i="11"/>
  <c r="J122" i="11"/>
  <c r="J121" i="11"/>
  <c r="Q121" i="11" s="1"/>
  <c r="J120" i="11"/>
  <c r="J119" i="11"/>
  <c r="Q119" i="11" s="1"/>
  <c r="J118" i="11"/>
  <c r="J117" i="11"/>
  <c r="J116" i="11"/>
  <c r="J115" i="11"/>
  <c r="J114" i="11"/>
  <c r="J113" i="11"/>
  <c r="T113" i="11" s="1"/>
  <c r="J112" i="11"/>
  <c r="J111" i="11"/>
  <c r="J110" i="11"/>
  <c r="J109" i="11"/>
  <c r="J108" i="11"/>
  <c r="J102" i="11"/>
  <c r="J101" i="11"/>
  <c r="J100" i="11"/>
  <c r="J99" i="11"/>
  <c r="T99" i="11" s="1"/>
  <c r="J98" i="11"/>
  <c r="J97" i="11"/>
  <c r="T97" i="11" s="1"/>
  <c r="J96" i="11"/>
  <c r="J95" i="11"/>
  <c r="J94" i="11"/>
  <c r="J93" i="11"/>
  <c r="J92" i="11"/>
  <c r="J91" i="11"/>
  <c r="T91" i="11" s="1"/>
  <c r="J90" i="11"/>
  <c r="J89" i="11"/>
  <c r="T89" i="11" s="1"/>
  <c r="J88" i="11"/>
  <c r="J82" i="11"/>
  <c r="J81" i="11"/>
  <c r="U81" i="11" s="1"/>
  <c r="J80" i="11"/>
  <c r="U80" i="11" s="1"/>
  <c r="J79" i="11"/>
  <c r="J78" i="11"/>
  <c r="U78" i="11" s="1"/>
  <c r="J77" i="11"/>
  <c r="J76" i="11"/>
  <c r="U76" i="11" s="1"/>
  <c r="J75" i="11"/>
  <c r="J74" i="11"/>
  <c r="U74" i="11" s="1"/>
  <c r="J73" i="11"/>
  <c r="J72" i="11"/>
  <c r="U72" i="11" s="1"/>
  <c r="J71" i="11"/>
  <c r="J70" i="11"/>
  <c r="U70" i="11" s="1"/>
  <c r="J69" i="11"/>
  <c r="T69" i="11" s="1"/>
  <c r="J68" i="11"/>
  <c r="U68" i="11" s="1"/>
  <c r="J62" i="11"/>
  <c r="J61" i="11"/>
  <c r="U61" i="11" s="1"/>
  <c r="J60" i="11"/>
  <c r="J59" i="11"/>
  <c r="U59" i="11" s="1"/>
  <c r="J58" i="11"/>
  <c r="J57" i="11"/>
  <c r="T57" i="11" s="1"/>
  <c r="J56" i="11"/>
  <c r="J55" i="11"/>
  <c r="U55" i="11" s="1"/>
  <c r="J54" i="11"/>
  <c r="J53" i="11"/>
  <c r="T53" i="11" s="1"/>
  <c r="J52" i="11"/>
  <c r="J51" i="11"/>
  <c r="U51" i="11" s="1"/>
  <c r="J50" i="11"/>
  <c r="J49" i="11"/>
  <c r="Q49" i="11" s="1"/>
  <c r="J48" i="11"/>
  <c r="J42" i="11"/>
  <c r="T42" i="11" s="1"/>
  <c r="J41" i="11"/>
  <c r="U41" i="11" s="1"/>
  <c r="J40" i="11"/>
  <c r="U40" i="11" s="1"/>
  <c r="J39" i="11"/>
  <c r="U39" i="11" s="1"/>
  <c r="J38" i="11"/>
  <c r="T38" i="11" s="1"/>
  <c r="J37" i="11"/>
  <c r="U37" i="11" s="1"/>
  <c r="J36" i="11"/>
  <c r="U36" i="11" s="1"/>
  <c r="J35" i="11"/>
  <c r="U35" i="11" s="1"/>
  <c r="J34" i="11"/>
  <c r="T34" i="11" s="1"/>
  <c r="J33" i="11"/>
  <c r="U33" i="11" s="1"/>
  <c r="J32" i="11"/>
  <c r="U32" i="11" s="1"/>
  <c r="J31" i="11"/>
  <c r="U31" i="11" s="1"/>
  <c r="J30" i="11"/>
  <c r="J29" i="11"/>
  <c r="U29" i="11" s="1"/>
  <c r="J28" i="11"/>
  <c r="J22" i="11"/>
  <c r="J21" i="11"/>
  <c r="T21" i="11" s="1"/>
  <c r="J20" i="11"/>
  <c r="J19" i="11"/>
  <c r="T19" i="11" s="1"/>
  <c r="J18" i="11"/>
  <c r="J17" i="11"/>
  <c r="J16" i="11"/>
  <c r="J15" i="11"/>
  <c r="J14" i="11"/>
  <c r="J13" i="11"/>
  <c r="T13" i="11" s="1"/>
  <c r="J12" i="11"/>
  <c r="J11" i="11"/>
  <c r="J10" i="11"/>
  <c r="J9" i="11"/>
  <c r="J8" i="11"/>
  <c r="J182" i="8"/>
  <c r="U182" i="8" s="1"/>
  <c r="J181" i="8"/>
  <c r="S181" i="8" s="1"/>
  <c r="J180" i="8"/>
  <c r="U180" i="8" s="1"/>
  <c r="J179" i="8"/>
  <c r="J178" i="8"/>
  <c r="U178" i="8" s="1"/>
  <c r="J177" i="8"/>
  <c r="S177" i="8" s="1"/>
  <c r="J176" i="8"/>
  <c r="U176" i="8" s="1"/>
  <c r="J175" i="8"/>
  <c r="J174" i="8"/>
  <c r="U174" i="8" s="1"/>
  <c r="J173" i="8"/>
  <c r="J172" i="8"/>
  <c r="U172" i="8" s="1"/>
  <c r="J171" i="8"/>
  <c r="J170" i="8"/>
  <c r="U170" i="8" s="1"/>
  <c r="J169" i="8"/>
  <c r="J168" i="8"/>
  <c r="U168" i="8" s="1"/>
  <c r="J162" i="8"/>
  <c r="J161" i="8"/>
  <c r="O161" i="8" s="1"/>
  <c r="J160" i="8"/>
  <c r="J159" i="8"/>
  <c r="S159" i="8" s="1"/>
  <c r="J158" i="8"/>
  <c r="J157" i="8"/>
  <c r="J156" i="8"/>
  <c r="J155" i="8"/>
  <c r="S155" i="8" s="1"/>
  <c r="J154" i="8"/>
  <c r="J153" i="8"/>
  <c r="J152" i="8"/>
  <c r="J151" i="8"/>
  <c r="S151" i="8" s="1"/>
  <c r="J150" i="8"/>
  <c r="J149" i="8"/>
  <c r="J148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Q129" i="8" s="1"/>
  <c r="J128" i="8"/>
  <c r="J122" i="8"/>
  <c r="J121" i="8"/>
  <c r="S121" i="8" s="1"/>
  <c r="J120" i="8"/>
  <c r="J119" i="8"/>
  <c r="U119" i="8" s="1"/>
  <c r="J118" i="8"/>
  <c r="J117" i="8"/>
  <c r="U117" i="8" s="1"/>
  <c r="J116" i="8"/>
  <c r="J115" i="8"/>
  <c r="U115" i="8" s="1"/>
  <c r="J114" i="8"/>
  <c r="J113" i="8"/>
  <c r="U113" i="8" s="1"/>
  <c r="J112" i="8"/>
  <c r="J111" i="8"/>
  <c r="U111" i="8" s="1"/>
  <c r="J110" i="8"/>
  <c r="J109" i="8"/>
  <c r="U109" i="8" s="1"/>
  <c r="J108" i="8"/>
  <c r="J102" i="8"/>
  <c r="J101" i="8"/>
  <c r="S101" i="8" s="1"/>
  <c r="J100" i="8"/>
  <c r="J99" i="8"/>
  <c r="S99" i="8" s="1"/>
  <c r="J98" i="8"/>
  <c r="J97" i="8"/>
  <c r="T97" i="8" s="1"/>
  <c r="J96" i="8"/>
  <c r="J95" i="8"/>
  <c r="J94" i="8"/>
  <c r="J93" i="8"/>
  <c r="T93" i="8" s="1"/>
  <c r="J92" i="8"/>
  <c r="J91" i="8"/>
  <c r="J90" i="8"/>
  <c r="J89" i="8"/>
  <c r="J88" i="8"/>
  <c r="J82" i="8"/>
  <c r="J81" i="8"/>
  <c r="U81" i="8" s="1"/>
  <c r="J80" i="8"/>
  <c r="J79" i="8"/>
  <c r="U79" i="8" s="1"/>
  <c r="J78" i="8"/>
  <c r="J77" i="8"/>
  <c r="U77" i="8" s="1"/>
  <c r="J76" i="8"/>
  <c r="J75" i="8"/>
  <c r="U75" i="8" s="1"/>
  <c r="J74" i="8"/>
  <c r="J73" i="8"/>
  <c r="U73" i="8" s="1"/>
  <c r="J72" i="8"/>
  <c r="J71" i="8"/>
  <c r="Q71" i="8" s="1"/>
  <c r="J70" i="8"/>
  <c r="J69" i="8"/>
  <c r="U69" i="8" s="1"/>
  <c r="J68" i="8"/>
  <c r="J62" i="8"/>
  <c r="U62" i="8" s="1"/>
  <c r="J61" i="8"/>
  <c r="U61" i="8" s="1"/>
  <c r="J60" i="8"/>
  <c r="J59" i="8"/>
  <c r="J58" i="8"/>
  <c r="U58" i="8" s="1"/>
  <c r="J57" i="8"/>
  <c r="U57" i="8" s="1"/>
  <c r="J56" i="8"/>
  <c r="T56" i="8" s="1"/>
  <c r="J55" i="8"/>
  <c r="T55" i="8" s="1"/>
  <c r="J54" i="8"/>
  <c r="U54" i="8" s="1"/>
  <c r="J53" i="8"/>
  <c r="U53" i="8" s="1"/>
  <c r="J52" i="8"/>
  <c r="S52" i="8" s="1"/>
  <c r="J51" i="8"/>
  <c r="T51" i="8" s="1"/>
  <c r="J50" i="8"/>
  <c r="U50" i="8" s="1"/>
  <c r="J49" i="8"/>
  <c r="U49" i="8" s="1"/>
  <c r="J48" i="8"/>
  <c r="T48" i="8" s="1"/>
  <c r="J42" i="8"/>
  <c r="J41" i="8"/>
  <c r="J40" i="8"/>
  <c r="J39" i="8"/>
  <c r="U39" i="8" s="1"/>
  <c r="J38" i="8"/>
  <c r="J37" i="8"/>
  <c r="J36" i="8"/>
  <c r="J35" i="8"/>
  <c r="J34" i="8"/>
  <c r="J33" i="8"/>
  <c r="J32" i="8"/>
  <c r="J31" i="8"/>
  <c r="J30" i="8"/>
  <c r="J29" i="8"/>
  <c r="J28" i="8"/>
  <c r="J22" i="8"/>
  <c r="J21" i="8"/>
  <c r="U21" i="8" s="1"/>
  <c r="J20" i="8"/>
  <c r="J19" i="8"/>
  <c r="U19" i="8" s="1"/>
  <c r="J18" i="8"/>
  <c r="J17" i="8"/>
  <c r="U17" i="8" s="1"/>
  <c r="J16" i="8"/>
  <c r="J15" i="8"/>
  <c r="U15" i="8" s="1"/>
  <c r="J14" i="8"/>
  <c r="J13" i="8"/>
  <c r="U13" i="8" s="1"/>
  <c r="J12" i="8"/>
  <c r="J11" i="8"/>
  <c r="U11" i="8" s="1"/>
  <c r="J10" i="8"/>
  <c r="J9" i="8"/>
  <c r="U9" i="8" s="1"/>
  <c r="J8" i="8"/>
  <c r="J182" i="7"/>
  <c r="J181" i="7"/>
  <c r="U181" i="7" s="1"/>
  <c r="J180" i="7"/>
  <c r="J179" i="7"/>
  <c r="U179" i="7" s="1"/>
  <c r="J178" i="7"/>
  <c r="J177" i="7"/>
  <c r="U177" i="7" s="1"/>
  <c r="J176" i="7"/>
  <c r="J175" i="7"/>
  <c r="U175" i="7" s="1"/>
  <c r="J174" i="7"/>
  <c r="J173" i="7"/>
  <c r="U173" i="7" s="1"/>
  <c r="J172" i="7"/>
  <c r="J171" i="7"/>
  <c r="U171" i="7" s="1"/>
  <c r="J170" i="7"/>
  <c r="J169" i="7"/>
  <c r="U169" i="7" s="1"/>
  <c r="J168" i="7"/>
  <c r="J162" i="7"/>
  <c r="J161" i="7"/>
  <c r="U161" i="7" s="1"/>
  <c r="J160" i="7"/>
  <c r="U160" i="7" s="1"/>
  <c r="J159" i="7"/>
  <c r="U159" i="7" s="1"/>
  <c r="J158" i="7"/>
  <c r="U158" i="7" s="1"/>
  <c r="J157" i="7"/>
  <c r="U157" i="7" s="1"/>
  <c r="J156" i="7"/>
  <c r="U156" i="7" s="1"/>
  <c r="J155" i="7"/>
  <c r="U155" i="7" s="1"/>
  <c r="J154" i="7"/>
  <c r="J153" i="7"/>
  <c r="U153" i="7" s="1"/>
  <c r="J152" i="7"/>
  <c r="U152" i="7" s="1"/>
  <c r="J151" i="7"/>
  <c r="U151" i="7" s="1"/>
  <c r="J150" i="7"/>
  <c r="U150" i="7" s="1"/>
  <c r="J149" i="7"/>
  <c r="U149" i="7" s="1"/>
  <c r="J148" i="7"/>
  <c r="U148" i="7" s="1"/>
  <c r="J142" i="7"/>
  <c r="J141" i="7"/>
  <c r="U141" i="7" s="1"/>
  <c r="J140" i="7"/>
  <c r="J139" i="7"/>
  <c r="U139" i="7" s="1"/>
  <c r="J138" i="7"/>
  <c r="J137" i="7"/>
  <c r="U137" i="7" s="1"/>
  <c r="J136" i="7"/>
  <c r="J135" i="7"/>
  <c r="U135" i="7" s="1"/>
  <c r="J134" i="7"/>
  <c r="J133" i="7"/>
  <c r="U133" i="7" s="1"/>
  <c r="J132" i="7"/>
  <c r="J131" i="7"/>
  <c r="U131" i="7" s="1"/>
  <c r="J130" i="7"/>
  <c r="J129" i="7"/>
  <c r="U129" i="7" s="1"/>
  <c r="J128" i="7"/>
  <c r="J122" i="7"/>
  <c r="U122" i="7" s="1"/>
  <c r="J121" i="7"/>
  <c r="J120" i="7"/>
  <c r="U120" i="7" s="1"/>
  <c r="J119" i="7"/>
  <c r="J118" i="7"/>
  <c r="U118" i="7" s="1"/>
  <c r="J117" i="7"/>
  <c r="J116" i="7"/>
  <c r="U116" i="7" s="1"/>
  <c r="J115" i="7"/>
  <c r="J114" i="7"/>
  <c r="U114" i="7" s="1"/>
  <c r="J113" i="7"/>
  <c r="J112" i="7"/>
  <c r="U112" i="7" s="1"/>
  <c r="J111" i="7"/>
  <c r="J110" i="7"/>
  <c r="U110" i="7" s="1"/>
  <c r="J109" i="7"/>
  <c r="J108" i="7"/>
  <c r="U108" i="7" s="1"/>
  <c r="J102" i="7"/>
  <c r="J101" i="7"/>
  <c r="U101" i="7" s="1"/>
  <c r="J100" i="7"/>
  <c r="J99" i="7"/>
  <c r="U99" i="7" s="1"/>
  <c r="J98" i="7"/>
  <c r="J97" i="7"/>
  <c r="U97" i="7" s="1"/>
  <c r="J96" i="7"/>
  <c r="J95" i="7"/>
  <c r="U95" i="7" s="1"/>
  <c r="J94" i="7"/>
  <c r="J93" i="7"/>
  <c r="U93" i="7" s="1"/>
  <c r="J92" i="7"/>
  <c r="J91" i="7"/>
  <c r="U91" i="7" s="1"/>
  <c r="J90" i="7"/>
  <c r="J89" i="7"/>
  <c r="U89" i="7" s="1"/>
  <c r="J88" i="7"/>
  <c r="J82" i="7"/>
  <c r="U82" i="7" s="1"/>
  <c r="J81" i="7"/>
  <c r="U81" i="7" s="1"/>
  <c r="J80" i="7"/>
  <c r="U80" i="7" s="1"/>
  <c r="J79" i="7"/>
  <c r="U79" i="7" s="1"/>
  <c r="J78" i="7"/>
  <c r="J77" i="7"/>
  <c r="U77" i="7" s="1"/>
  <c r="J76" i="7"/>
  <c r="U76" i="7" s="1"/>
  <c r="J75" i="7"/>
  <c r="U75" i="7" s="1"/>
  <c r="J74" i="7"/>
  <c r="U74" i="7" s="1"/>
  <c r="J73" i="7"/>
  <c r="U73" i="7" s="1"/>
  <c r="J72" i="7"/>
  <c r="U72" i="7" s="1"/>
  <c r="J71" i="7"/>
  <c r="U71" i="7" s="1"/>
  <c r="J70" i="7"/>
  <c r="S70" i="7" s="1"/>
  <c r="J69" i="7"/>
  <c r="U69" i="7" s="1"/>
  <c r="J68" i="7"/>
  <c r="U68" i="7" s="1"/>
  <c r="J62" i="7"/>
  <c r="J61" i="7"/>
  <c r="U61" i="7" s="1"/>
  <c r="J60" i="7"/>
  <c r="J59" i="7"/>
  <c r="U59" i="7" s="1"/>
  <c r="J58" i="7"/>
  <c r="J57" i="7"/>
  <c r="U57" i="7" s="1"/>
  <c r="J56" i="7"/>
  <c r="J55" i="7"/>
  <c r="U55" i="7" s="1"/>
  <c r="J54" i="7"/>
  <c r="J53" i="7"/>
  <c r="U53" i="7" s="1"/>
  <c r="J52" i="7"/>
  <c r="J51" i="7"/>
  <c r="U51" i="7" s="1"/>
  <c r="J50" i="7"/>
  <c r="J49" i="7"/>
  <c r="U49" i="7" s="1"/>
  <c r="J48" i="7"/>
  <c r="J42" i="7"/>
  <c r="J41" i="7"/>
  <c r="U41" i="7" s="1"/>
  <c r="J40" i="7"/>
  <c r="J39" i="7"/>
  <c r="U39" i="7" s="1"/>
  <c r="J38" i="7"/>
  <c r="J37" i="7"/>
  <c r="U37" i="7" s="1"/>
  <c r="J36" i="7"/>
  <c r="J35" i="7"/>
  <c r="U35" i="7" s="1"/>
  <c r="J34" i="7"/>
  <c r="J33" i="7"/>
  <c r="U33" i="7" s="1"/>
  <c r="J32" i="7"/>
  <c r="J31" i="7"/>
  <c r="U31" i="7" s="1"/>
  <c r="J30" i="7"/>
  <c r="U29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182" i="15"/>
  <c r="S182" i="15" s="1"/>
  <c r="J181" i="15"/>
  <c r="U181" i="15" s="1"/>
  <c r="J180" i="15"/>
  <c r="S180" i="15" s="1"/>
  <c r="J179" i="15"/>
  <c r="S179" i="15" s="1"/>
  <c r="J178" i="15"/>
  <c r="S178" i="15" s="1"/>
  <c r="J177" i="15"/>
  <c r="U177" i="15" s="1"/>
  <c r="J176" i="15"/>
  <c r="S176" i="15" s="1"/>
  <c r="J175" i="15"/>
  <c r="S175" i="15" s="1"/>
  <c r="J174" i="15"/>
  <c r="S174" i="15" s="1"/>
  <c r="J173" i="15"/>
  <c r="U173" i="15" s="1"/>
  <c r="J172" i="15"/>
  <c r="S172" i="15" s="1"/>
  <c r="J171" i="15"/>
  <c r="S171" i="15" s="1"/>
  <c r="J170" i="15"/>
  <c r="S170" i="15" s="1"/>
  <c r="J169" i="15"/>
  <c r="U169" i="15" s="1"/>
  <c r="J168" i="15"/>
  <c r="T168" i="15" s="1"/>
  <c r="J162" i="15"/>
  <c r="J161" i="15"/>
  <c r="S161" i="15" s="1"/>
  <c r="J160" i="15"/>
  <c r="J159" i="15"/>
  <c r="U159" i="15" s="1"/>
  <c r="J158" i="15"/>
  <c r="J157" i="15"/>
  <c r="J156" i="15"/>
  <c r="J155" i="15"/>
  <c r="R155" i="15" s="1"/>
  <c r="J154" i="15"/>
  <c r="J153" i="15"/>
  <c r="R153" i="15" s="1"/>
  <c r="J152" i="15"/>
  <c r="J151" i="15"/>
  <c r="R151" i="15" s="1"/>
  <c r="J150" i="15"/>
  <c r="J149" i="15"/>
  <c r="R149" i="15" s="1"/>
  <c r="J148" i="15"/>
  <c r="J142" i="15"/>
  <c r="R142" i="15" s="1"/>
  <c r="J141" i="15"/>
  <c r="T141" i="15" s="1"/>
  <c r="J140" i="15"/>
  <c r="R140" i="15" s="1"/>
  <c r="J139" i="15"/>
  <c r="J138" i="15"/>
  <c r="R138" i="15" s="1"/>
  <c r="J137" i="15"/>
  <c r="T137" i="15" s="1"/>
  <c r="J136" i="15"/>
  <c r="R136" i="15" s="1"/>
  <c r="J135" i="15"/>
  <c r="J134" i="15"/>
  <c r="R134" i="15" s="1"/>
  <c r="J133" i="15"/>
  <c r="T133" i="15" s="1"/>
  <c r="J132" i="15"/>
  <c r="R132" i="15" s="1"/>
  <c r="J131" i="15"/>
  <c r="J130" i="15"/>
  <c r="J129" i="15"/>
  <c r="T129" i="15" s="1"/>
  <c r="J128" i="15"/>
  <c r="S128" i="15" s="1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2" i="15"/>
  <c r="J101" i="15"/>
  <c r="T101" i="15" s="1"/>
  <c r="J100" i="15"/>
  <c r="T97" i="15"/>
  <c r="T93" i="15"/>
  <c r="T89" i="15"/>
  <c r="J82" i="15"/>
  <c r="J62" i="15"/>
  <c r="J61" i="15"/>
  <c r="T61" i="15" s="1"/>
  <c r="J60" i="15"/>
  <c r="J59" i="15"/>
  <c r="P59" i="15" s="1"/>
  <c r="R57" i="15"/>
  <c r="U55" i="15"/>
  <c r="R53" i="15"/>
  <c r="U51" i="15"/>
  <c r="U49" i="15"/>
  <c r="J42" i="15"/>
  <c r="S41" i="15"/>
  <c r="S39" i="15"/>
  <c r="S37" i="15"/>
  <c r="S35" i="15"/>
  <c r="U29" i="15"/>
  <c r="J22" i="15"/>
  <c r="J21" i="15"/>
  <c r="J20" i="15"/>
  <c r="J19" i="15"/>
  <c r="J18" i="15"/>
  <c r="J17" i="15"/>
  <c r="J16" i="15"/>
  <c r="J15" i="15"/>
  <c r="U15" i="15" s="1"/>
  <c r="J14" i="15"/>
  <c r="J13" i="15"/>
  <c r="U13" i="15" s="1"/>
  <c r="J12" i="15"/>
  <c r="U12" i="15" s="1"/>
  <c r="J11" i="15"/>
  <c r="U11" i="15" s="1"/>
  <c r="J10" i="15"/>
  <c r="J9" i="15"/>
  <c r="J8" i="15"/>
  <c r="J182" i="16"/>
  <c r="J181" i="16"/>
  <c r="S181" i="16" s="1"/>
  <c r="J180" i="16"/>
  <c r="J179" i="16"/>
  <c r="S179" i="16" s="1"/>
  <c r="J178" i="16"/>
  <c r="J177" i="16"/>
  <c r="S177" i="16" s="1"/>
  <c r="J176" i="16"/>
  <c r="J175" i="16"/>
  <c r="S175" i="16" s="1"/>
  <c r="J174" i="16"/>
  <c r="J173" i="16"/>
  <c r="S173" i="16" s="1"/>
  <c r="J172" i="16"/>
  <c r="J171" i="16"/>
  <c r="S171" i="16" s="1"/>
  <c r="J170" i="16"/>
  <c r="J169" i="16"/>
  <c r="S169" i="16" s="1"/>
  <c r="J168" i="16"/>
  <c r="J162" i="16"/>
  <c r="S162" i="16" s="1"/>
  <c r="J161" i="16"/>
  <c r="S161" i="16" s="1"/>
  <c r="J160" i="16"/>
  <c r="S160" i="16" s="1"/>
  <c r="J159" i="16"/>
  <c r="S159" i="16" s="1"/>
  <c r="J158" i="16"/>
  <c r="U158" i="16" s="1"/>
  <c r="J157" i="16"/>
  <c r="J156" i="16"/>
  <c r="T156" i="16" s="1"/>
  <c r="J155" i="16"/>
  <c r="J154" i="16"/>
  <c r="T154" i="16" s="1"/>
  <c r="J153" i="16"/>
  <c r="J152" i="16"/>
  <c r="T152" i="16" s="1"/>
  <c r="J151" i="16"/>
  <c r="J150" i="16"/>
  <c r="T150" i="16" s="1"/>
  <c r="J149" i="16"/>
  <c r="J148" i="16"/>
  <c r="U148" i="16" s="1"/>
  <c r="J142" i="16"/>
  <c r="J141" i="16"/>
  <c r="T141" i="16" s="1"/>
  <c r="J140" i="16"/>
  <c r="J139" i="16"/>
  <c r="T139" i="16" s="1"/>
  <c r="J138" i="16"/>
  <c r="J137" i="16"/>
  <c r="T137" i="16" s="1"/>
  <c r="J136" i="16"/>
  <c r="J135" i="16"/>
  <c r="T135" i="16" s="1"/>
  <c r="J134" i="16"/>
  <c r="J133" i="16"/>
  <c r="T133" i="16" s="1"/>
  <c r="J132" i="16"/>
  <c r="J131" i="16"/>
  <c r="T131" i="16" s="1"/>
  <c r="J130" i="16"/>
  <c r="J129" i="16"/>
  <c r="T129" i="16" s="1"/>
  <c r="J128" i="16"/>
  <c r="J122" i="16"/>
  <c r="T122" i="16" s="1"/>
  <c r="J121" i="16"/>
  <c r="R121" i="16" s="1"/>
  <c r="J120" i="16"/>
  <c r="T120" i="16" s="1"/>
  <c r="J119" i="16"/>
  <c r="J118" i="16"/>
  <c r="P118" i="16" s="1"/>
  <c r="J117" i="16"/>
  <c r="R117" i="16" s="1"/>
  <c r="J116" i="16"/>
  <c r="J115" i="16"/>
  <c r="P115" i="16" s="1"/>
  <c r="J114" i="16"/>
  <c r="J113" i="16"/>
  <c r="P113" i="16" s="1"/>
  <c r="J112" i="16"/>
  <c r="J111" i="16"/>
  <c r="P111" i="16" s="1"/>
  <c r="J110" i="16"/>
  <c r="J109" i="16"/>
  <c r="P109" i="16" s="1"/>
  <c r="J108" i="16"/>
  <c r="U108" i="16" s="1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2" i="16"/>
  <c r="J81" i="16"/>
  <c r="T81" i="16" s="1"/>
  <c r="J80" i="16"/>
  <c r="J79" i="16"/>
  <c r="T79" i="16" s="1"/>
  <c r="J78" i="16"/>
  <c r="J77" i="16"/>
  <c r="T77" i="16" s="1"/>
  <c r="J76" i="16"/>
  <c r="J75" i="16"/>
  <c r="T75" i="16" s="1"/>
  <c r="J74" i="16"/>
  <c r="J73" i="16"/>
  <c r="T73" i="16" s="1"/>
  <c r="J72" i="16"/>
  <c r="J71" i="16"/>
  <c r="T71" i="16" s="1"/>
  <c r="J70" i="16"/>
  <c r="J69" i="16"/>
  <c r="T69" i="16" s="1"/>
  <c r="J68" i="16"/>
  <c r="U68" i="16" s="1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2" i="16"/>
  <c r="J41" i="16"/>
  <c r="J40" i="16"/>
  <c r="T40" i="16" s="1"/>
  <c r="J39" i="16"/>
  <c r="J38" i="16"/>
  <c r="J37" i="16"/>
  <c r="J36" i="16"/>
  <c r="T36" i="16" s="1"/>
  <c r="J35" i="16"/>
  <c r="J34" i="16"/>
  <c r="J33" i="16"/>
  <c r="J32" i="16"/>
  <c r="J31" i="16"/>
  <c r="J30" i="16"/>
  <c r="J29" i="16"/>
  <c r="J28" i="16"/>
  <c r="J22" i="16"/>
  <c r="J21" i="16"/>
  <c r="J20" i="16"/>
  <c r="J19" i="16"/>
  <c r="S19" i="16" s="1"/>
  <c r="J18" i="16"/>
  <c r="J17" i="16"/>
  <c r="J16" i="16"/>
  <c r="J15" i="16"/>
  <c r="J14" i="16"/>
  <c r="J13" i="16"/>
  <c r="J12" i="16"/>
  <c r="J11" i="16"/>
  <c r="J10" i="16"/>
  <c r="J9" i="16"/>
  <c r="U9" i="16" s="1"/>
  <c r="J8" i="16"/>
  <c r="J182" i="17"/>
  <c r="U182" i="17" s="1"/>
  <c r="J181" i="17"/>
  <c r="S181" i="17" s="1"/>
  <c r="J180" i="17"/>
  <c r="U180" i="17" s="1"/>
  <c r="J179" i="17"/>
  <c r="S179" i="17" s="1"/>
  <c r="J178" i="17"/>
  <c r="U178" i="17" s="1"/>
  <c r="J177" i="17"/>
  <c r="S177" i="17" s="1"/>
  <c r="J176" i="17"/>
  <c r="U176" i="17" s="1"/>
  <c r="J175" i="17"/>
  <c r="S175" i="17" s="1"/>
  <c r="J174" i="17"/>
  <c r="U174" i="17" s="1"/>
  <c r="J173" i="17"/>
  <c r="S173" i="17" s="1"/>
  <c r="J172" i="17"/>
  <c r="U172" i="17" s="1"/>
  <c r="J171" i="17"/>
  <c r="S171" i="17" s="1"/>
  <c r="J170" i="17"/>
  <c r="U170" i="17" s="1"/>
  <c r="J169" i="17"/>
  <c r="S169" i="17" s="1"/>
  <c r="J168" i="17"/>
  <c r="P168" i="17" s="1"/>
  <c r="J162" i="17"/>
  <c r="J161" i="17"/>
  <c r="S161" i="17" s="1"/>
  <c r="J160" i="17"/>
  <c r="J159" i="17"/>
  <c r="S159" i="17" s="1"/>
  <c r="J158" i="17"/>
  <c r="J157" i="17"/>
  <c r="J156" i="17"/>
  <c r="J155" i="17"/>
  <c r="R155" i="17" s="1"/>
  <c r="J154" i="17"/>
  <c r="J153" i="17"/>
  <c r="R153" i="17" s="1"/>
  <c r="J152" i="17"/>
  <c r="J151" i="17"/>
  <c r="R151" i="17" s="1"/>
  <c r="J150" i="17"/>
  <c r="J149" i="17"/>
  <c r="R149" i="17" s="1"/>
  <c r="J148" i="17"/>
  <c r="J142" i="17"/>
  <c r="J141" i="17"/>
  <c r="P141" i="17" s="1"/>
  <c r="J140" i="17"/>
  <c r="J139" i="17"/>
  <c r="T139" i="17" s="1"/>
  <c r="J138" i="17"/>
  <c r="J137" i="17"/>
  <c r="P137" i="17" s="1"/>
  <c r="J136" i="17"/>
  <c r="J135" i="17"/>
  <c r="T135" i="17" s="1"/>
  <c r="J134" i="17"/>
  <c r="J133" i="17"/>
  <c r="P133" i="17" s="1"/>
  <c r="J132" i="17"/>
  <c r="J131" i="17"/>
  <c r="T131" i="17" s="1"/>
  <c r="J130" i="17"/>
  <c r="R130" i="17" s="1"/>
  <c r="J129" i="17"/>
  <c r="P129" i="17" s="1"/>
  <c r="J128" i="17"/>
  <c r="U128" i="17" s="1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2" i="17"/>
  <c r="J101" i="17"/>
  <c r="P101" i="17" s="1"/>
  <c r="J100" i="17"/>
  <c r="J99" i="17"/>
  <c r="P99" i="17" s="1"/>
  <c r="J98" i="17"/>
  <c r="J97" i="17"/>
  <c r="P97" i="17" s="1"/>
  <c r="J96" i="17"/>
  <c r="J95" i="17"/>
  <c r="P95" i="17" s="1"/>
  <c r="J94" i="17"/>
  <c r="J93" i="17"/>
  <c r="P93" i="17" s="1"/>
  <c r="J92" i="17"/>
  <c r="J91" i="17"/>
  <c r="P91" i="17" s="1"/>
  <c r="J90" i="17"/>
  <c r="J89" i="17"/>
  <c r="P89" i="17" s="1"/>
  <c r="J88" i="17"/>
  <c r="S88" i="17" s="1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2" i="17"/>
  <c r="J61" i="17"/>
  <c r="T61" i="17" s="1"/>
  <c r="J60" i="17"/>
  <c r="J59" i="17"/>
  <c r="T59" i="17" s="1"/>
  <c r="J58" i="17"/>
  <c r="J57" i="17"/>
  <c r="T57" i="17" s="1"/>
  <c r="J56" i="17"/>
  <c r="J55" i="17"/>
  <c r="T55" i="17" s="1"/>
  <c r="J54" i="17"/>
  <c r="J53" i="17"/>
  <c r="T53" i="17" s="1"/>
  <c r="J52" i="17"/>
  <c r="J51" i="17"/>
  <c r="T51" i="17" s="1"/>
  <c r="J50" i="17"/>
  <c r="J49" i="17"/>
  <c r="T49" i="17" s="1"/>
  <c r="J48" i="17"/>
  <c r="J42" i="17"/>
  <c r="J41" i="17"/>
  <c r="S41" i="17" s="1"/>
  <c r="J40" i="17"/>
  <c r="J39" i="17"/>
  <c r="S39" i="17" s="1"/>
  <c r="J38" i="17"/>
  <c r="J37" i="17"/>
  <c r="S37" i="17" s="1"/>
  <c r="J36" i="17"/>
  <c r="J35" i="17"/>
  <c r="S35" i="17" s="1"/>
  <c r="J34" i="17"/>
  <c r="J33" i="17"/>
  <c r="S33" i="17" s="1"/>
  <c r="J32" i="17"/>
  <c r="J31" i="17"/>
  <c r="S31" i="17" s="1"/>
  <c r="J30" i="17"/>
  <c r="J29" i="17"/>
  <c r="U29" i="17" s="1"/>
  <c r="J28" i="17"/>
  <c r="J22" i="17"/>
  <c r="J21" i="17"/>
  <c r="S21" i="17" s="1"/>
  <c r="J20" i="17"/>
  <c r="J19" i="17"/>
  <c r="S19" i="17" s="1"/>
  <c r="J18" i="17"/>
  <c r="J17" i="17"/>
  <c r="S17" i="17" s="1"/>
  <c r="J16" i="17"/>
  <c r="J15" i="17"/>
  <c r="S15" i="17" s="1"/>
  <c r="J14" i="17"/>
  <c r="J13" i="17"/>
  <c r="S13" i="17" s="1"/>
  <c r="J12" i="17"/>
  <c r="J11" i="17"/>
  <c r="J10" i="17"/>
  <c r="J9" i="17"/>
  <c r="T9" i="17" s="1"/>
  <c r="J8" i="17"/>
  <c r="J182" i="18"/>
  <c r="J181" i="18"/>
  <c r="T181" i="18" s="1"/>
  <c r="J180" i="18"/>
  <c r="J179" i="18"/>
  <c r="T179" i="18" s="1"/>
  <c r="J178" i="18"/>
  <c r="J177" i="18"/>
  <c r="T177" i="18" s="1"/>
  <c r="J176" i="18"/>
  <c r="J175" i="18"/>
  <c r="T175" i="18" s="1"/>
  <c r="J174" i="18"/>
  <c r="J173" i="18"/>
  <c r="P173" i="18" s="1"/>
  <c r="J172" i="18"/>
  <c r="J171" i="18"/>
  <c r="T171" i="18" s="1"/>
  <c r="J170" i="18"/>
  <c r="J169" i="18"/>
  <c r="P169" i="18" s="1"/>
  <c r="J168" i="18"/>
  <c r="J162" i="18"/>
  <c r="T162" i="18" s="1"/>
  <c r="J161" i="18"/>
  <c r="J160" i="18"/>
  <c r="U160" i="18" s="1"/>
  <c r="J159" i="18"/>
  <c r="U159" i="18" s="1"/>
  <c r="J158" i="18"/>
  <c r="J157" i="18"/>
  <c r="U157" i="18" s="1"/>
  <c r="J156" i="18"/>
  <c r="U156" i="18" s="1"/>
  <c r="J155" i="18"/>
  <c r="U155" i="18" s="1"/>
  <c r="J154" i="18"/>
  <c r="J153" i="18"/>
  <c r="J152" i="18"/>
  <c r="J151" i="18"/>
  <c r="T151" i="18" s="1"/>
  <c r="J150" i="18"/>
  <c r="J149" i="18"/>
  <c r="T149" i="18" s="1"/>
  <c r="J148" i="18"/>
  <c r="U148" i="18" s="1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2" i="18"/>
  <c r="J121" i="18"/>
  <c r="J120" i="18"/>
  <c r="J119" i="18"/>
  <c r="T119" i="18" s="1"/>
  <c r="J118" i="18"/>
  <c r="J117" i="18"/>
  <c r="J116" i="18"/>
  <c r="J115" i="18"/>
  <c r="T115" i="18" s="1"/>
  <c r="J114" i="18"/>
  <c r="J113" i="18"/>
  <c r="J112" i="18"/>
  <c r="J111" i="18"/>
  <c r="T111" i="18" s="1"/>
  <c r="J110" i="18"/>
  <c r="J109" i="18"/>
  <c r="T109" i="18" s="1"/>
  <c r="J108" i="18"/>
  <c r="S108" i="18" s="1"/>
  <c r="J102" i="18"/>
  <c r="J101" i="18"/>
  <c r="T101" i="18" s="1"/>
  <c r="J100" i="18"/>
  <c r="J99" i="18"/>
  <c r="T99" i="18" s="1"/>
  <c r="J98" i="18"/>
  <c r="J97" i="18"/>
  <c r="T97" i="18" s="1"/>
  <c r="J96" i="18"/>
  <c r="J95" i="18"/>
  <c r="T95" i="18" s="1"/>
  <c r="J94" i="18"/>
  <c r="J93" i="18"/>
  <c r="T93" i="18" s="1"/>
  <c r="J92" i="18"/>
  <c r="J91" i="18"/>
  <c r="T91" i="18" s="1"/>
  <c r="J90" i="18"/>
  <c r="J89" i="18"/>
  <c r="T89" i="18" s="1"/>
  <c r="J88" i="18"/>
  <c r="J82" i="18"/>
  <c r="T82" i="18" s="1"/>
  <c r="J81" i="18"/>
  <c r="T81" i="18" s="1"/>
  <c r="J80" i="18"/>
  <c r="P80" i="18" s="1"/>
  <c r="J79" i="18"/>
  <c r="J78" i="18"/>
  <c r="T78" i="18" s="1"/>
  <c r="J77" i="18"/>
  <c r="T77" i="18" s="1"/>
  <c r="J76" i="18"/>
  <c r="T76" i="18" s="1"/>
  <c r="J75" i="18"/>
  <c r="J74" i="18"/>
  <c r="P74" i="18" s="1"/>
  <c r="J73" i="18"/>
  <c r="T73" i="18" s="1"/>
  <c r="J72" i="18"/>
  <c r="P72" i="18" s="1"/>
  <c r="J71" i="18"/>
  <c r="J70" i="18"/>
  <c r="T70" i="18" s="1"/>
  <c r="J69" i="18"/>
  <c r="J68" i="18"/>
  <c r="S68" i="18" s="1"/>
  <c r="J62" i="18"/>
  <c r="J61" i="18"/>
  <c r="T61" i="18" s="1"/>
  <c r="J60" i="18"/>
  <c r="J59" i="18"/>
  <c r="P59" i="18" s="1"/>
  <c r="J58" i="18"/>
  <c r="J57" i="18"/>
  <c r="T57" i="18" s="1"/>
  <c r="J56" i="18"/>
  <c r="J55" i="18"/>
  <c r="P55" i="18" s="1"/>
  <c r="J54" i="18"/>
  <c r="J53" i="18"/>
  <c r="T53" i="18" s="1"/>
  <c r="J52" i="18"/>
  <c r="J51" i="18"/>
  <c r="P51" i="18" s="1"/>
  <c r="J50" i="18"/>
  <c r="J49" i="18"/>
  <c r="P49" i="18" s="1"/>
  <c r="J48" i="18"/>
  <c r="J42" i="18"/>
  <c r="P42" i="18" s="1"/>
  <c r="J41" i="18"/>
  <c r="J40" i="18"/>
  <c r="T40" i="18" s="1"/>
  <c r="J39" i="18"/>
  <c r="T39" i="18" s="1"/>
  <c r="J38" i="18"/>
  <c r="T38" i="18" s="1"/>
  <c r="J37" i="18"/>
  <c r="J36" i="18"/>
  <c r="P36" i="18" s="1"/>
  <c r="J35" i="18"/>
  <c r="T35" i="18" s="1"/>
  <c r="J34" i="18"/>
  <c r="P34" i="18" s="1"/>
  <c r="J33" i="18"/>
  <c r="J32" i="18"/>
  <c r="J31" i="18"/>
  <c r="T31" i="18" s="1"/>
  <c r="J30" i="18"/>
  <c r="J29" i="18"/>
  <c r="U29" i="18" s="1"/>
  <c r="J28" i="18"/>
  <c r="J22" i="18"/>
  <c r="J21" i="18"/>
  <c r="U21" i="18" s="1"/>
  <c r="J20" i="18"/>
  <c r="J19" i="18"/>
  <c r="U19" i="18" s="1"/>
  <c r="J18" i="18"/>
  <c r="J17" i="18"/>
  <c r="U17" i="18" s="1"/>
  <c r="J16" i="18"/>
  <c r="J15" i="18"/>
  <c r="T15" i="18" s="1"/>
  <c r="J14" i="18"/>
  <c r="J13" i="18"/>
  <c r="T13" i="18" s="1"/>
  <c r="J12" i="18"/>
  <c r="J11" i="18"/>
  <c r="T11" i="18" s="1"/>
  <c r="J10" i="18"/>
  <c r="J9" i="18"/>
  <c r="O9" i="18" s="1"/>
  <c r="J8" i="18"/>
  <c r="J182" i="19"/>
  <c r="J181" i="19"/>
  <c r="S181" i="19" s="1"/>
  <c r="J180" i="19"/>
  <c r="J179" i="19"/>
  <c r="S179" i="19" s="1"/>
  <c r="J178" i="19"/>
  <c r="J177" i="19"/>
  <c r="S177" i="19" s="1"/>
  <c r="J176" i="19"/>
  <c r="J175" i="19"/>
  <c r="S175" i="19" s="1"/>
  <c r="J174" i="19"/>
  <c r="J173" i="19"/>
  <c r="S173" i="19" s="1"/>
  <c r="J172" i="19"/>
  <c r="J171" i="19"/>
  <c r="S171" i="19" s="1"/>
  <c r="J170" i="19"/>
  <c r="J169" i="19"/>
  <c r="S169" i="19" s="1"/>
  <c r="J168" i="19"/>
  <c r="J162" i="19"/>
  <c r="U162" i="19" s="1"/>
  <c r="J161" i="19"/>
  <c r="S161" i="19" s="1"/>
  <c r="J160" i="19"/>
  <c r="U160" i="19" s="1"/>
  <c r="J159" i="19"/>
  <c r="S159" i="19" s="1"/>
  <c r="J158" i="19"/>
  <c r="U158" i="19" s="1"/>
  <c r="J157" i="19"/>
  <c r="J156" i="19"/>
  <c r="T156" i="19" s="1"/>
  <c r="J155" i="19"/>
  <c r="R155" i="19" s="1"/>
  <c r="J154" i="19"/>
  <c r="T154" i="19" s="1"/>
  <c r="J153" i="19"/>
  <c r="J152" i="19"/>
  <c r="P152" i="19" s="1"/>
  <c r="J151" i="19"/>
  <c r="R151" i="19" s="1"/>
  <c r="J150" i="19"/>
  <c r="P150" i="19" s="1"/>
  <c r="J149" i="19"/>
  <c r="R149" i="19" s="1"/>
  <c r="J148" i="19"/>
  <c r="S148" i="19" s="1"/>
  <c r="J142" i="19"/>
  <c r="J141" i="19"/>
  <c r="P141" i="19" s="1"/>
  <c r="J140" i="19"/>
  <c r="J139" i="19"/>
  <c r="T139" i="19" s="1"/>
  <c r="J138" i="19"/>
  <c r="J137" i="19"/>
  <c r="P137" i="19" s="1"/>
  <c r="J136" i="19"/>
  <c r="J135" i="19"/>
  <c r="T135" i="19" s="1"/>
  <c r="J134" i="19"/>
  <c r="J133" i="19"/>
  <c r="P133" i="19" s="1"/>
  <c r="J132" i="19"/>
  <c r="J131" i="19"/>
  <c r="T131" i="19" s="1"/>
  <c r="J130" i="19"/>
  <c r="J129" i="19"/>
  <c r="P129" i="19" s="1"/>
  <c r="J128" i="19"/>
  <c r="J122" i="19"/>
  <c r="T122" i="19" s="1"/>
  <c r="J121" i="19"/>
  <c r="J120" i="19"/>
  <c r="T120" i="19" s="1"/>
  <c r="J119" i="19"/>
  <c r="J118" i="19"/>
  <c r="T118" i="19" s="1"/>
  <c r="J117" i="19"/>
  <c r="J116" i="19"/>
  <c r="P116" i="19" s="1"/>
  <c r="J115" i="19"/>
  <c r="J114" i="19"/>
  <c r="P114" i="19" s="1"/>
  <c r="J113" i="19"/>
  <c r="J112" i="19"/>
  <c r="P112" i="19" s="1"/>
  <c r="J111" i="19"/>
  <c r="J110" i="19"/>
  <c r="P110" i="19" s="1"/>
  <c r="J109" i="19"/>
  <c r="J108" i="19"/>
  <c r="S108" i="19" s="1"/>
  <c r="J102" i="19"/>
  <c r="J101" i="19"/>
  <c r="P101" i="19" s="1"/>
  <c r="J100" i="19"/>
  <c r="J99" i="19"/>
  <c r="P99" i="19" s="1"/>
  <c r="J98" i="19"/>
  <c r="J97" i="19"/>
  <c r="P97" i="19" s="1"/>
  <c r="J96" i="19"/>
  <c r="J95" i="19"/>
  <c r="P95" i="19" s="1"/>
  <c r="J94" i="19"/>
  <c r="J93" i="19"/>
  <c r="P93" i="19" s="1"/>
  <c r="J92" i="19"/>
  <c r="J91" i="19"/>
  <c r="P91" i="19" s="1"/>
  <c r="J90" i="19"/>
  <c r="J89" i="19"/>
  <c r="P89" i="19" s="1"/>
  <c r="J88" i="19"/>
  <c r="J82" i="19"/>
  <c r="P82" i="19" s="1"/>
  <c r="J81" i="19"/>
  <c r="J80" i="19"/>
  <c r="P80" i="19" s="1"/>
  <c r="J79" i="19"/>
  <c r="J78" i="19"/>
  <c r="P78" i="19" s="1"/>
  <c r="J77" i="19"/>
  <c r="J76" i="19"/>
  <c r="P76" i="19" s="1"/>
  <c r="J75" i="19"/>
  <c r="J74" i="19"/>
  <c r="P74" i="19" s="1"/>
  <c r="J73" i="19"/>
  <c r="J72" i="19"/>
  <c r="P72" i="19" s="1"/>
  <c r="J71" i="19"/>
  <c r="J70" i="19"/>
  <c r="P70" i="19" s="1"/>
  <c r="J69" i="19"/>
  <c r="J68" i="19"/>
  <c r="S68" i="19" s="1"/>
  <c r="J62" i="19"/>
  <c r="J61" i="19"/>
  <c r="T61" i="19" s="1"/>
  <c r="J60" i="19"/>
  <c r="J59" i="19"/>
  <c r="T59" i="19" s="1"/>
  <c r="J58" i="19"/>
  <c r="J57" i="19"/>
  <c r="T57" i="19" s="1"/>
  <c r="J56" i="19"/>
  <c r="J55" i="19"/>
  <c r="T55" i="19" s="1"/>
  <c r="J54" i="19"/>
  <c r="J53" i="19"/>
  <c r="T53" i="19" s="1"/>
  <c r="J52" i="19"/>
  <c r="J51" i="19"/>
  <c r="T51" i="19" s="1"/>
  <c r="J50" i="19"/>
  <c r="J49" i="19"/>
  <c r="T49" i="19" s="1"/>
  <c r="J48" i="19"/>
  <c r="T48" i="19" s="1"/>
  <c r="J42" i="19"/>
  <c r="J41" i="19"/>
  <c r="S41" i="19" s="1"/>
  <c r="J40" i="19"/>
  <c r="J39" i="19"/>
  <c r="S39" i="19" s="1"/>
  <c r="J38" i="19"/>
  <c r="J37" i="19"/>
  <c r="S37" i="19" s="1"/>
  <c r="J36" i="19"/>
  <c r="J35" i="19"/>
  <c r="S35" i="19" s="1"/>
  <c r="J34" i="19"/>
  <c r="J33" i="19"/>
  <c r="S33" i="19" s="1"/>
  <c r="J32" i="19"/>
  <c r="J31" i="19"/>
  <c r="S31" i="19" s="1"/>
  <c r="J30" i="19"/>
  <c r="J29" i="19"/>
  <c r="U29" i="19" s="1"/>
  <c r="J28" i="19"/>
  <c r="J22" i="19"/>
  <c r="J21" i="19"/>
  <c r="U21" i="19" s="1"/>
  <c r="J20" i="19"/>
  <c r="J19" i="19"/>
  <c r="U19" i="19" s="1"/>
  <c r="J18" i="19"/>
  <c r="J17" i="19"/>
  <c r="U17" i="19" s="1"/>
  <c r="J16" i="19"/>
  <c r="J15" i="19"/>
  <c r="U15" i="19" s="1"/>
  <c r="J14" i="19"/>
  <c r="J13" i="19"/>
  <c r="U13" i="19" s="1"/>
  <c r="J12" i="19"/>
  <c r="J11" i="19"/>
  <c r="T11" i="19" s="1"/>
  <c r="J10" i="19"/>
  <c r="O10" i="19" s="1"/>
  <c r="J9" i="19"/>
  <c r="J8" i="19"/>
  <c r="T8" i="19" s="1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2" i="14"/>
  <c r="J141" i="14"/>
  <c r="U141" i="14" s="1"/>
  <c r="J140" i="14"/>
  <c r="J139" i="14"/>
  <c r="J138" i="14"/>
  <c r="J137" i="14"/>
  <c r="J136" i="14"/>
  <c r="J135" i="14"/>
  <c r="J134" i="14"/>
  <c r="J133" i="14"/>
  <c r="J132" i="14"/>
  <c r="J131" i="14"/>
  <c r="P131" i="14" s="1"/>
  <c r="J130" i="14"/>
  <c r="J129" i="14"/>
  <c r="J128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2" i="14"/>
  <c r="J101" i="14"/>
  <c r="T101" i="14" s="1"/>
  <c r="J100" i="14"/>
  <c r="J99" i="14"/>
  <c r="J98" i="14"/>
  <c r="J97" i="14"/>
  <c r="T97" i="14" s="1"/>
  <c r="J96" i="14"/>
  <c r="J95" i="14"/>
  <c r="J94" i="14"/>
  <c r="J93" i="14"/>
  <c r="T93" i="14" s="1"/>
  <c r="J92" i="14"/>
  <c r="J91" i="14"/>
  <c r="J90" i="14"/>
  <c r="J89" i="14"/>
  <c r="T89" i="14" s="1"/>
  <c r="J88" i="14"/>
  <c r="J82" i="14"/>
  <c r="J81" i="14"/>
  <c r="J80" i="14"/>
  <c r="J79" i="14"/>
  <c r="U79" i="14" s="1"/>
  <c r="J78" i="14"/>
  <c r="J77" i="14"/>
  <c r="U77" i="14" s="1"/>
  <c r="J76" i="14"/>
  <c r="J75" i="14"/>
  <c r="U75" i="14" s="1"/>
  <c r="J74" i="14"/>
  <c r="J73" i="14"/>
  <c r="J72" i="14"/>
  <c r="J71" i="14"/>
  <c r="U71" i="14" s="1"/>
  <c r="J70" i="14"/>
  <c r="J69" i="14"/>
  <c r="J68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U29" i="14" s="1"/>
  <c r="J28" i="14"/>
  <c r="J22" i="14"/>
  <c r="J21" i="14"/>
  <c r="U21" i="14" s="1"/>
  <c r="J20" i="14"/>
  <c r="J19" i="14"/>
  <c r="U19" i="14" s="1"/>
  <c r="J18" i="14"/>
  <c r="J17" i="14"/>
  <c r="U17" i="14" s="1"/>
  <c r="J16" i="14"/>
  <c r="J15" i="14"/>
  <c r="U15" i="14" s="1"/>
  <c r="J14" i="14"/>
  <c r="J13" i="14"/>
  <c r="U13" i="14" s="1"/>
  <c r="J12" i="14"/>
  <c r="J11" i="14"/>
  <c r="U11" i="14" s="1"/>
  <c r="J10" i="14"/>
  <c r="J9" i="14"/>
  <c r="J8" i="14"/>
  <c r="U182" i="19"/>
  <c r="S182" i="19"/>
  <c r="Q182" i="19"/>
  <c r="O182" i="19"/>
  <c r="T182" i="19"/>
  <c r="U181" i="19"/>
  <c r="T181" i="19"/>
  <c r="U180" i="19"/>
  <c r="S180" i="19"/>
  <c r="Q180" i="19"/>
  <c r="O180" i="19"/>
  <c r="T180" i="19"/>
  <c r="U179" i="19"/>
  <c r="T179" i="19"/>
  <c r="U178" i="19"/>
  <c r="S178" i="19"/>
  <c r="Q178" i="19"/>
  <c r="O178" i="19"/>
  <c r="T178" i="19"/>
  <c r="U177" i="19"/>
  <c r="T177" i="19"/>
  <c r="U176" i="19"/>
  <c r="S176" i="19"/>
  <c r="Q176" i="19"/>
  <c r="O176" i="19"/>
  <c r="T176" i="19"/>
  <c r="U175" i="19"/>
  <c r="T175" i="19"/>
  <c r="U174" i="19"/>
  <c r="S174" i="19"/>
  <c r="Q174" i="19"/>
  <c r="O174" i="19"/>
  <c r="T174" i="19"/>
  <c r="U173" i="19"/>
  <c r="T173" i="19"/>
  <c r="U172" i="19"/>
  <c r="S172" i="19"/>
  <c r="Q172" i="19"/>
  <c r="O172" i="19"/>
  <c r="T172" i="19"/>
  <c r="U171" i="19"/>
  <c r="T171" i="19"/>
  <c r="U170" i="19"/>
  <c r="S170" i="19"/>
  <c r="Q170" i="19"/>
  <c r="O170" i="19"/>
  <c r="T170" i="19"/>
  <c r="B170" i="19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V169" i="19"/>
  <c r="V170" i="19" s="1"/>
  <c r="V171" i="19" s="1"/>
  <c r="V172" i="19" s="1"/>
  <c r="V173" i="19" s="1"/>
  <c r="V174" i="19" s="1"/>
  <c r="V175" i="19" s="1"/>
  <c r="V176" i="19" s="1"/>
  <c r="V177" i="19" s="1"/>
  <c r="V178" i="19" s="1"/>
  <c r="V179" i="19" s="1"/>
  <c r="V180" i="19" s="1"/>
  <c r="V181" i="19" s="1"/>
  <c r="V182" i="19" s="1"/>
  <c r="U169" i="19"/>
  <c r="T169" i="19"/>
  <c r="B169" i="19"/>
  <c r="T168" i="19"/>
  <c r="T167" i="19" s="1"/>
  <c r="P168" i="19"/>
  <c r="W167" i="19"/>
  <c r="S162" i="19"/>
  <c r="O162" i="19"/>
  <c r="U161" i="19"/>
  <c r="Q161" i="19"/>
  <c r="T161" i="19"/>
  <c r="S160" i="19"/>
  <c r="O160" i="19"/>
  <c r="U159" i="19"/>
  <c r="Q159" i="19"/>
  <c r="T159" i="19"/>
  <c r="S158" i="19"/>
  <c r="O158" i="19"/>
  <c r="R157" i="19"/>
  <c r="P156" i="19"/>
  <c r="P154" i="19"/>
  <c r="R153" i="19"/>
  <c r="T152" i="19"/>
  <c r="T150" i="19"/>
  <c r="V149" i="19"/>
  <c r="V150" i="19" s="1"/>
  <c r="V151" i="19" s="1"/>
  <c r="V152" i="19" s="1"/>
  <c r="V153" i="19" s="1"/>
  <c r="V154" i="19" s="1"/>
  <c r="V155" i="19" s="1"/>
  <c r="V156" i="19" s="1"/>
  <c r="V157" i="19" s="1"/>
  <c r="V158" i="19" s="1"/>
  <c r="V159" i="19" s="1"/>
  <c r="V160" i="19" s="1"/>
  <c r="V161" i="19" s="1"/>
  <c r="V162" i="19" s="1"/>
  <c r="B149" i="19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U148" i="19"/>
  <c r="Q148" i="19"/>
  <c r="T148" i="19"/>
  <c r="W147" i="19"/>
  <c r="R142" i="19"/>
  <c r="R140" i="19"/>
  <c r="R138" i="19"/>
  <c r="R136" i="19"/>
  <c r="R134" i="19"/>
  <c r="R132" i="19"/>
  <c r="R130" i="19"/>
  <c r="V129" i="19"/>
  <c r="V130" i="19" s="1"/>
  <c r="V131" i="19" s="1"/>
  <c r="V132" i="19" s="1"/>
  <c r="V133" i="19" s="1"/>
  <c r="V134" i="19" s="1"/>
  <c r="V135" i="19" s="1"/>
  <c r="V136" i="19" s="1"/>
  <c r="V137" i="19" s="1"/>
  <c r="V138" i="19" s="1"/>
  <c r="V139" i="19" s="1"/>
  <c r="V140" i="19" s="1"/>
  <c r="V141" i="19" s="1"/>
  <c r="V142" i="19" s="1"/>
  <c r="B129" i="19"/>
  <c r="B130" i="19" s="1"/>
  <c r="B131" i="19" s="1"/>
  <c r="B132" i="19" s="1"/>
  <c r="B133" i="19" s="1"/>
  <c r="B134" i="19" s="1"/>
  <c r="B135" i="19" s="1"/>
  <c r="B136" i="19" s="1"/>
  <c r="B137" i="19" s="1"/>
  <c r="B138" i="19" s="1"/>
  <c r="B139" i="19" s="1"/>
  <c r="B140" i="19" s="1"/>
  <c r="B141" i="19" s="1"/>
  <c r="B142" i="19" s="1"/>
  <c r="U128" i="19"/>
  <c r="S128" i="19"/>
  <c r="Q128" i="19"/>
  <c r="O128" i="19"/>
  <c r="T128" i="19"/>
  <c r="W127" i="19"/>
  <c r="P122" i="19"/>
  <c r="P120" i="19"/>
  <c r="P118" i="19"/>
  <c r="T114" i="19"/>
  <c r="T112" i="19"/>
  <c r="T110" i="19"/>
  <c r="V109" i="19"/>
  <c r="V110" i="19" s="1"/>
  <c r="V111" i="19" s="1"/>
  <c r="V112" i="19" s="1"/>
  <c r="V113" i="19" s="1"/>
  <c r="V114" i="19" s="1"/>
  <c r="V115" i="19" s="1"/>
  <c r="V116" i="19" s="1"/>
  <c r="V117" i="19" s="1"/>
  <c r="V118" i="19" s="1"/>
  <c r="V119" i="19" s="1"/>
  <c r="V120" i="19" s="1"/>
  <c r="V121" i="19" s="1"/>
  <c r="V122" i="19" s="1"/>
  <c r="B109" i="19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U108" i="19"/>
  <c r="Q108" i="19"/>
  <c r="T108" i="19"/>
  <c r="W107" i="19"/>
  <c r="T101" i="19"/>
  <c r="T97" i="19"/>
  <c r="T93" i="19"/>
  <c r="V90" i="19"/>
  <c r="V91" i="19" s="1"/>
  <c r="V92" i="19" s="1"/>
  <c r="V93" i="19" s="1"/>
  <c r="V94" i="19" s="1"/>
  <c r="V95" i="19" s="1"/>
  <c r="V96" i="19" s="1"/>
  <c r="V97" i="19" s="1"/>
  <c r="V98" i="19" s="1"/>
  <c r="V99" i="19" s="1"/>
  <c r="V100" i="19" s="1"/>
  <c r="V101" i="19" s="1"/>
  <c r="V102" i="19" s="1"/>
  <c r="V89" i="19"/>
  <c r="T89" i="19"/>
  <c r="B89" i="19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U88" i="19"/>
  <c r="S88" i="19"/>
  <c r="Q88" i="19"/>
  <c r="O88" i="19"/>
  <c r="T88" i="19"/>
  <c r="W87" i="19"/>
  <c r="T82" i="19"/>
  <c r="T80" i="19"/>
  <c r="T78" i="19"/>
  <c r="T76" i="19"/>
  <c r="T74" i="19"/>
  <c r="T72" i="19"/>
  <c r="T70" i="19"/>
  <c r="V69" i="19"/>
  <c r="V70" i="19" s="1"/>
  <c r="V71" i="19" s="1"/>
  <c r="V72" i="19" s="1"/>
  <c r="V73" i="19" s="1"/>
  <c r="V74" i="19" s="1"/>
  <c r="V75" i="19" s="1"/>
  <c r="V76" i="19" s="1"/>
  <c r="V77" i="19" s="1"/>
  <c r="V78" i="19" s="1"/>
  <c r="V79" i="19" s="1"/>
  <c r="V80" i="19" s="1"/>
  <c r="V81" i="19" s="1"/>
  <c r="V82" i="19" s="1"/>
  <c r="B69" i="19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U68" i="19"/>
  <c r="Q68" i="19"/>
  <c r="T68" i="19"/>
  <c r="W67" i="19"/>
  <c r="P61" i="19"/>
  <c r="P57" i="19"/>
  <c r="P53" i="19"/>
  <c r="P51" i="19"/>
  <c r="V50" i="19"/>
  <c r="V51" i="19" s="1"/>
  <c r="V52" i="19" s="1"/>
  <c r="V53" i="19" s="1"/>
  <c r="V54" i="19" s="1"/>
  <c r="V55" i="19" s="1"/>
  <c r="V56" i="19" s="1"/>
  <c r="V57" i="19" s="1"/>
  <c r="V58" i="19" s="1"/>
  <c r="V59" i="19" s="1"/>
  <c r="V60" i="19" s="1"/>
  <c r="V61" i="19" s="1"/>
  <c r="V62" i="19" s="1"/>
  <c r="V49" i="19"/>
  <c r="P49" i="19"/>
  <c r="B49" i="19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P48" i="19"/>
  <c r="W47" i="19"/>
  <c r="U42" i="19"/>
  <c r="S42" i="19"/>
  <c r="Q42" i="19"/>
  <c r="O42" i="19"/>
  <c r="T42" i="19"/>
  <c r="U41" i="19"/>
  <c r="T41" i="19"/>
  <c r="U40" i="19"/>
  <c r="S40" i="19"/>
  <c r="Q40" i="19"/>
  <c r="O40" i="19"/>
  <c r="T40" i="19"/>
  <c r="U38" i="19"/>
  <c r="S38" i="19"/>
  <c r="Q38" i="19"/>
  <c r="O38" i="19"/>
  <c r="T38" i="19"/>
  <c r="Q37" i="19"/>
  <c r="U36" i="19"/>
  <c r="S36" i="19"/>
  <c r="Q36" i="19"/>
  <c r="O36" i="19"/>
  <c r="T36" i="19"/>
  <c r="Q35" i="19"/>
  <c r="U34" i="19"/>
  <c r="S34" i="19"/>
  <c r="Q34" i="19"/>
  <c r="O34" i="19"/>
  <c r="T34" i="19"/>
  <c r="Q33" i="19"/>
  <c r="U32" i="19"/>
  <c r="S32" i="19"/>
  <c r="Q32" i="19"/>
  <c r="O32" i="19"/>
  <c r="T32" i="19"/>
  <c r="U31" i="19"/>
  <c r="T31" i="19"/>
  <c r="U30" i="19"/>
  <c r="S30" i="19"/>
  <c r="Q30" i="19"/>
  <c r="O30" i="19"/>
  <c r="T30" i="19"/>
  <c r="V29" i="19"/>
  <c r="V30" i="19" s="1"/>
  <c r="V31" i="19" s="1"/>
  <c r="V32" i="19" s="1"/>
  <c r="V33" i="19" s="1"/>
  <c r="V34" i="19" s="1"/>
  <c r="V35" i="19" s="1"/>
  <c r="V36" i="19" s="1"/>
  <c r="V37" i="19" s="1"/>
  <c r="V38" i="19" s="1"/>
  <c r="V39" i="19" s="1"/>
  <c r="V40" i="19" s="1"/>
  <c r="V41" i="19" s="1"/>
  <c r="V42" i="19" s="1"/>
  <c r="O29" i="19"/>
  <c r="B29" i="19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W27" i="19"/>
  <c r="U22" i="19"/>
  <c r="S22" i="19"/>
  <c r="Q22" i="19"/>
  <c r="O22" i="19"/>
  <c r="T22" i="19"/>
  <c r="S21" i="19"/>
  <c r="O21" i="19"/>
  <c r="U20" i="19"/>
  <c r="S20" i="19"/>
  <c r="Q20" i="19"/>
  <c r="O20" i="19"/>
  <c r="T20" i="19"/>
  <c r="S19" i="19"/>
  <c r="O19" i="19"/>
  <c r="U18" i="19"/>
  <c r="S18" i="19"/>
  <c r="Q18" i="19"/>
  <c r="O18" i="19"/>
  <c r="T18" i="19"/>
  <c r="S17" i="19"/>
  <c r="O17" i="19"/>
  <c r="U16" i="19"/>
  <c r="S16" i="19"/>
  <c r="Q16" i="19"/>
  <c r="O16" i="19"/>
  <c r="T16" i="19"/>
  <c r="AJ15" i="19"/>
  <c r="AB15" i="19"/>
  <c r="S15" i="19"/>
  <c r="O15" i="19"/>
  <c r="AB14" i="19"/>
  <c r="U14" i="19"/>
  <c r="S14" i="19"/>
  <c r="Q14" i="19"/>
  <c r="O14" i="19"/>
  <c r="T14" i="19"/>
  <c r="AB13" i="19"/>
  <c r="S13" i="19"/>
  <c r="O13" i="19"/>
  <c r="AB12" i="19"/>
  <c r="S12" i="19"/>
  <c r="O12" i="19"/>
  <c r="T12" i="19"/>
  <c r="AB11" i="19"/>
  <c r="AB10" i="19"/>
  <c r="S10" i="19"/>
  <c r="T10" i="19"/>
  <c r="AB9" i="19"/>
  <c r="S27" i="3" s="1"/>
  <c r="V9" i="19"/>
  <c r="V10" i="19" s="1"/>
  <c r="V11" i="19" s="1"/>
  <c r="V12" i="19" s="1"/>
  <c r="V13" i="19" s="1"/>
  <c r="V14" i="19" s="1"/>
  <c r="V15" i="19" s="1"/>
  <c r="V16" i="19" s="1"/>
  <c r="V17" i="19" s="1"/>
  <c r="V18" i="19" s="1"/>
  <c r="V19" i="19" s="1"/>
  <c r="V20" i="19" s="1"/>
  <c r="V21" i="19" s="1"/>
  <c r="V22" i="19" s="1"/>
  <c r="T9" i="19"/>
  <c r="B9" i="19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AB8" i="19"/>
  <c r="P8" i="19"/>
  <c r="AB7" i="19"/>
  <c r="W7" i="19"/>
  <c r="I3" i="19"/>
  <c r="Q28" i="3"/>
  <c r="R28" i="3"/>
  <c r="S28" i="3"/>
  <c r="Q29" i="3"/>
  <c r="R29" i="3"/>
  <c r="Q30" i="3"/>
  <c r="R30" i="3"/>
  <c r="T182" i="18"/>
  <c r="T180" i="18"/>
  <c r="T178" i="18"/>
  <c r="T176" i="18"/>
  <c r="P175" i="18"/>
  <c r="T174" i="18"/>
  <c r="T173" i="18"/>
  <c r="T172" i="18"/>
  <c r="P171" i="18"/>
  <c r="T170" i="18"/>
  <c r="V169" i="18"/>
  <c r="V170" i="18" s="1"/>
  <c r="V171" i="18" s="1"/>
  <c r="V172" i="18" s="1"/>
  <c r="V173" i="18" s="1"/>
  <c r="V174" i="18" s="1"/>
  <c r="V175" i="18" s="1"/>
  <c r="V176" i="18" s="1"/>
  <c r="V177" i="18" s="1"/>
  <c r="V178" i="18" s="1"/>
  <c r="V179" i="18" s="1"/>
  <c r="V180" i="18" s="1"/>
  <c r="V181" i="18" s="1"/>
  <c r="V182" i="18" s="1"/>
  <c r="T169" i="18"/>
  <c r="B169" i="18"/>
  <c r="B170" i="18" s="1"/>
  <c r="B171" i="18" s="1"/>
  <c r="B172" i="18" s="1"/>
  <c r="B173" i="18" s="1"/>
  <c r="B174" i="18" s="1"/>
  <c r="B175" i="18" s="1"/>
  <c r="B176" i="18" s="1"/>
  <c r="B177" i="18" s="1"/>
  <c r="B178" i="18" s="1"/>
  <c r="B179" i="18" s="1"/>
  <c r="B180" i="18" s="1"/>
  <c r="B181" i="18" s="1"/>
  <c r="B182" i="18" s="1"/>
  <c r="U168" i="18"/>
  <c r="S168" i="18"/>
  <c r="Q168" i="18"/>
  <c r="O168" i="18"/>
  <c r="T168" i="18"/>
  <c r="W167" i="18"/>
  <c r="P162" i="18"/>
  <c r="U158" i="18"/>
  <c r="T153" i="18"/>
  <c r="V149" i="18"/>
  <c r="V150" i="18" s="1"/>
  <c r="V151" i="18" s="1"/>
  <c r="V152" i="18" s="1"/>
  <c r="V153" i="18" s="1"/>
  <c r="V154" i="18" s="1"/>
  <c r="V155" i="18" s="1"/>
  <c r="V156" i="18" s="1"/>
  <c r="V157" i="18" s="1"/>
  <c r="V158" i="18" s="1"/>
  <c r="V159" i="18" s="1"/>
  <c r="V160" i="18" s="1"/>
  <c r="V161" i="18" s="1"/>
  <c r="V162" i="18" s="1"/>
  <c r="B149" i="18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S148" i="18"/>
  <c r="O148" i="18"/>
  <c r="W147" i="18"/>
  <c r="T142" i="18"/>
  <c r="T141" i="18"/>
  <c r="T140" i="18"/>
  <c r="T139" i="18"/>
  <c r="T138" i="18"/>
  <c r="T137" i="18"/>
  <c r="T136" i="18"/>
  <c r="T135" i="18"/>
  <c r="T134" i="18"/>
  <c r="T133" i="18"/>
  <c r="T132" i="18"/>
  <c r="T130" i="18"/>
  <c r="V129" i="18"/>
  <c r="V130" i="18" s="1"/>
  <c r="V131" i="18" s="1"/>
  <c r="V132" i="18" s="1"/>
  <c r="V133" i="18" s="1"/>
  <c r="V134" i="18" s="1"/>
  <c r="V135" i="18" s="1"/>
  <c r="V136" i="18" s="1"/>
  <c r="V137" i="18" s="1"/>
  <c r="V138" i="18" s="1"/>
  <c r="V139" i="18" s="1"/>
  <c r="V140" i="18" s="1"/>
  <c r="V141" i="18" s="1"/>
  <c r="V142" i="18" s="1"/>
  <c r="B129" i="18"/>
  <c r="B130" i="18" s="1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1" i="18" s="1"/>
  <c r="B142" i="18" s="1"/>
  <c r="U128" i="18"/>
  <c r="S128" i="18"/>
  <c r="Q128" i="18"/>
  <c r="O128" i="18"/>
  <c r="T128" i="18"/>
  <c r="W127" i="18"/>
  <c r="T121" i="18"/>
  <c r="T117" i="18"/>
  <c r="T113" i="18"/>
  <c r="V109" i="18"/>
  <c r="V110" i="18" s="1"/>
  <c r="V111" i="18" s="1"/>
  <c r="V112" i="18" s="1"/>
  <c r="V113" i="18" s="1"/>
  <c r="V114" i="18" s="1"/>
  <c r="V115" i="18" s="1"/>
  <c r="V116" i="18" s="1"/>
  <c r="V117" i="18" s="1"/>
  <c r="V118" i="18" s="1"/>
  <c r="V119" i="18" s="1"/>
  <c r="V120" i="18" s="1"/>
  <c r="V121" i="18" s="1"/>
  <c r="V122" i="18" s="1"/>
  <c r="B109" i="18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U108" i="18"/>
  <c r="Q108" i="18"/>
  <c r="T108" i="18"/>
  <c r="W107" i="18"/>
  <c r="T102" i="18"/>
  <c r="T100" i="18"/>
  <c r="T98" i="18"/>
  <c r="T96" i="18"/>
  <c r="T94" i="18"/>
  <c r="T92" i="18"/>
  <c r="T90" i="18"/>
  <c r="V89" i="18"/>
  <c r="V90" i="18" s="1"/>
  <c r="V91" i="18" s="1"/>
  <c r="V92" i="18" s="1"/>
  <c r="V93" i="18" s="1"/>
  <c r="V94" i="18" s="1"/>
  <c r="V95" i="18" s="1"/>
  <c r="V96" i="18" s="1"/>
  <c r="V97" i="18" s="1"/>
  <c r="V98" i="18" s="1"/>
  <c r="V99" i="18" s="1"/>
  <c r="V100" i="18" s="1"/>
  <c r="V101" i="18" s="1"/>
  <c r="V102" i="18" s="1"/>
  <c r="B89" i="18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U88" i="18"/>
  <c r="S88" i="18"/>
  <c r="Q88" i="18"/>
  <c r="O88" i="18"/>
  <c r="T88" i="18"/>
  <c r="W87" i="18"/>
  <c r="T80" i="18"/>
  <c r="T79" i="18"/>
  <c r="P78" i="18"/>
  <c r="P76" i="18"/>
  <c r="T75" i="18"/>
  <c r="T74" i="18"/>
  <c r="T72" i="18"/>
  <c r="T71" i="18"/>
  <c r="P70" i="18"/>
  <c r="V69" i="18"/>
  <c r="V70" i="18" s="1"/>
  <c r="V71" i="18" s="1"/>
  <c r="V72" i="18" s="1"/>
  <c r="V73" i="18" s="1"/>
  <c r="V74" i="18" s="1"/>
  <c r="V75" i="18" s="1"/>
  <c r="V76" i="18" s="1"/>
  <c r="V77" i="18" s="1"/>
  <c r="V78" i="18" s="1"/>
  <c r="V79" i="18" s="1"/>
  <c r="V80" i="18" s="1"/>
  <c r="V81" i="18" s="1"/>
  <c r="V82" i="18" s="1"/>
  <c r="T69" i="18"/>
  <c r="B69" i="18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U68" i="18"/>
  <c r="Q68" i="18"/>
  <c r="T68" i="18"/>
  <c r="W67" i="18"/>
  <c r="T62" i="18"/>
  <c r="T60" i="18"/>
  <c r="T58" i="18"/>
  <c r="T56" i="18"/>
  <c r="T54" i="18"/>
  <c r="T52" i="18"/>
  <c r="T51" i="18"/>
  <c r="V50" i="18"/>
  <c r="V51" i="18" s="1"/>
  <c r="V52" i="18" s="1"/>
  <c r="V53" i="18" s="1"/>
  <c r="V54" i="18" s="1"/>
  <c r="V55" i="18" s="1"/>
  <c r="V56" i="18" s="1"/>
  <c r="V57" i="18" s="1"/>
  <c r="V58" i="18" s="1"/>
  <c r="V59" i="18" s="1"/>
  <c r="V60" i="18" s="1"/>
  <c r="V61" i="18" s="1"/>
  <c r="V62" i="18" s="1"/>
  <c r="T50" i="18"/>
  <c r="V49" i="18"/>
  <c r="T49" i="18"/>
  <c r="B49" i="18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T48" i="18"/>
  <c r="W47" i="18"/>
  <c r="T42" i="18"/>
  <c r="T41" i="18"/>
  <c r="P40" i="18"/>
  <c r="P38" i="18"/>
  <c r="T37" i="18"/>
  <c r="T36" i="18"/>
  <c r="T34" i="18"/>
  <c r="T33" i="18"/>
  <c r="T32" i="18"/>
  <c r="P32" i="18"/>
  <c r="P30" i="18"/>
  <c r="T30" i="18"/>
  <c r="V29" i="18"/>
  <c r="V30" i="18" s="1"/>
  <c r="V31" i="18" s="1"/>
  <c r="V32" i="18" s="1"/>
  <c r="V33" i="18" s="1"/>
  <c r="V34" i="18" s="1"/>
  <c r="V35" i="18" s="1"/>
  <c r="V36" i="18" s="1"/>
  <c r="V37" i="18" s="1"/>
  <c r="V38" i="18" s="1"/>
  <c r="V39" i="18" s="1"/>
  <c r="V40" i="18" s="1"/>
  <c r="V41" i="18" s="1"/>
  <c r="V42" i="18" s="1"/>
  <c r="B29" i="18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T28" i="18"/>
  <c r="W27" i="18"/>
  <c r="U22" i="18"/>
  <c r="S22" i="18"/>
  <c r="Q22" i="18"/>
  <c r="O22" i="18"/>
  <c r="T22" i="18"/>
  <c r="S21" i="18"/>
  <c r="O21" i="18"/>
  <c r="U20" i="18"/>
  <c r="S20" i="18"/>
  <c r="Q20" i="18"/>
  <c r="O20" i="18"/>
  <c r="T20" i="18"/>
  <c r="S19" i="18"/>
  <c r="O19" i="18"/>
  <c r="U18" i="18"/>
  <c r="S18" i="18"/>
  <c r="Q18" i="18"/>
  <c r="O18" i="18"/>
  <c r="T18" i="18"/>
  <c r="S17" i="18"/>
  <c r="O17" i="18"/>
  <c r="S16" i="18"/>
  <c r="O16" i="18"/>
  <c r="T16" i="18"/>
  <c r="AB15" i="18"/>
  <c r="AB14" i="18"/>
  <c r="T14" i="18"/>
  <c r="AB13" i="18"/>
  <c r="AB12" i="18"/>
  <c r="T12" i="18"/>
  <c r="AB11" i="18"/>
  <c r="AB10" i="18"/>
  <c r="T10" i="18"/>
  <c r="AB9" i="18"/>
  <c r="S30" i="3" s="1"/>
  <c r="V9" i="18"/>
  <c r="V10" i="18" s="1"/>
  <c r="V11" i="18" s="1"/>
  <c r="V12" i="18" s="1"/>
  <c r="V13" i="18" s="1"/>
  <c r="V14" i="18" s="1"/>
  <c r="V15" i="18" s="1"/>
  <c r="V16" i="18" s="1"/>
  <c r="V17" i="18" s="1"/>
  <c r="V18" i="18" s="1"/>
  <c r="V19" i="18" s="1"/>
  <c r="V20" i="18" s="1"/>
  <c r="V21" i="18" s="1"/>
  <c r="V22" i="18" s="1"/>
  <c r="S9" i="18"/>
  <c r="T9" i="18"/>
  <c r="B9" i="18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AB8" i="18"/>
  <c r="S29" i="3" s="1"/>
  <c r="T8" i="18"/>
  <c r="AB7" i="18"/>
  <c r="W7" i="18"/>
  <c r="I3" i="18"/>
  <c r="Q24" i="3"/>
  <c r="R24" i="3"/>
  <c r="S24" i="3"/>
  <c r="S182" i="17"/>
  <c r="O182" i="17"/>
  <c r="U181" i="17"/>
  <c r="Q181" i="17"/>
  <c r="T181" i="17"/>
  <c r="S180" i="17"/>
  <c r="O180" i="17"/>
  <c r="U179" i="17"/>
  <c r="Q179" i="17"/>
  <c r="T179" i="17"/>
  <c r="S178" i="17"/>
  <c r="O178" i="17"/>
  <c r="U177" i="17"/>
  <c r="Q177" i="17"/>
  <c r="T177" i="17"/>
  <c r="S176" i="17"/>
  <c r="O176" i="17"/>
  <c r="U175" i="17"/>
  <c r="Q175" i="17"/>
  <c r="T175" i="17"/>
  <c r="S174" i="17"/>
  <c r="O174" i="17"/>
  <c r="U173" i="17"/>
  <c r="Q173" i="17"/>
  <c r="T173" i="17"/>
  <c r="S172" i="17"/>
  <c r="O172" i="17"/>
  <c r="U171" i="17"/>
  <c r="Q171" i="17"/>
  <c r="T171" i="17"/>
  <c r="S170" i="17"/>
  <c r="O170" i="17"/>
  <c r="B170" i="17"/>
  <c r="B171" i="17" s="1"/>
  <c r="B172" i="17" s="1"/>
  <c r="B173" i="17" s="1"/>
  <c r="B174" i="17" s="1"/>
  <c r="B175" i="17" s="1"/>
  <c r="B176" i="17" s="1"/>
  <c r="B177" i="17" s="1"/>
  <c r="B178" i="17" s="1"/>
  <c r="B179" i="17" s="1"/>
  <c r="B180" i="17" s="1"/>
  <c r="B181" i="17" s="1"/>
  <c r="B182" i="17" s="1"/>
  <c r="V169" i="17"/>
  <c r="V170" i="17" s="1"/>
  <c r="V171" i="17" s="1"/>
  <c r="V172" i="17" s="1"/>
  <c r="V173" i="17" s="1"/>
  <c r="V174" i="17" s="1"/>
  <c r="V175" i="17" s="1"/>
  <c r="V176" i="17" s="1"/>
  <c r="V177" i="17" s="1"/>
  <c r="V178" i="17" s="1"/>
  <c r="V179" i="17" s="1"/>
  <c r="V180" i="17" s="1"/>
  <c r="V181" i="17" s="1"/>
  <c r="V182" i="17" s="1"/>
  <c r="U169" i="17"/>
  <c r="Q169" i="17"/>
  <c r="T169" i="17"/>
  <c r="B169" i="17"/>
  <c r="T168" i="17"/>
  <c r="W167" i="17"/>
  <c r="U162" i="17"/>
  <c r="S162" i="17"/>
  <c r="Q162" i="17"/>
  <c r="O162" i="17"/>
  <c r="T162" i="17"/>
  <c r="U161" i="17"/>
  <c r="T161" i="17"/>
  <c r="U160" i="17"/>
  <c r="S160" i="17"/>
  <c r="Q160" i="17"/>
  <c r="O160" i="17"/>
  <c r="T160" i="17"/>
  <c r="U159" i="17"/>
  <c r="T159" i="17"/>
  <c r="U158" i="17"/>
  <c r="S158" i="17"/>
  <c r="Q158" i="17"/>
  <c r="O158" i="17"/>
  <c r="T158" i="17"/>
  <c r="R157" i="17"/>
  <c r="T156" i="17"/>
  <c r="P156" i="17"/>
  <c r="T154" i="17"/>
  <c r="P154" i="17"/>
  <c r="T152" i="17"/>
  <c r="P152" i="17"/>
  <c r="T150" i="17"/>
  <c r="P150" i="17"/>
  <c r="V149" i="17"/>
  <c r="V150" i="17" s="1"/>
  <c r="V151" i="17" s="1"/>
  <c r="V152" i="17" s="1"/>
  <c r="V153" i="17" s="1"/>
  <c r="V154" i="17" s="1"/>
  <c r="V155" i="17" s="1"/>
  <c r="V156" i="17" s="1"/>
  <c r="V157" i="17" s="1"/>
  <c r="V158" i="17" s="1"/>
  <c r="V159" i="17" s="1"/>
  <c r="V160" i="17" s="1"/>
  <c r="V161" i="17" s="1"/>
  <c r="V162" i="17" s="1"/>
  <c r="B149" i="17"/>
  <c r="B150" i="17" s="1"/>
  <c r="B151" i="17" s="1"/>
  <c r="B152" i="17" s="1"/>
  <c r="B153" i="17" s="1"/>
  <c r="B154" i="17" s="1"/>
  <c r="B155" i="17" s="1"/>
  <c r="B156" i="17" s="1"/>
  <c r="B157" i="17" s="1"/>
  <c r="B158" i="17" s="1"/>
  <c r="B159" i="17" s="1"/>
  <c r="B160" i="17" s="1"/>
  <c r="B161" i="17" s="1"/>
  <c r="B162" i="17" s="1"/>
  <c r="U148" i="17"/>
  <c r="S148" i="17"/>
  <c r="Q148" i="17"/>
  <c r="O148" i="17"/>
  <c r="T148" i="17"/>
  <c r="W147" i="17"/>
  <c r="R142" i="17"/>
  <c r="T141" i="17"/>
  <c r="R140" i="17"/>
  <c r="P139" i="17"/>
  <c r="R138" i="17"/>
  <c r="T137" i="17"/>
  <c r="R136" i="17"/>
  <c r="P135" i="17"/>
  <c r="R134" i="17"/>
  <c r="T133" i="17"/>
  <c r="R132" i="17"/>
  <c r="P131" i="17"/>
  <c r="V129" i="17"/>
  <c r="V130" i="17" s="1"/>
  <c r="V131" i="17" s="1"/>
  <c r="V132" i="17" s="1"/>
  <c r="V133" i="17" s="1"/>
  <c r="V134" i="17" s="1"/>
  <c r="V135" i="17" s="1"/>
  <c r="V136" i="17" s="1"/>
  <c r="V137" i="17" s="1"/>
  <c r="V138" i="17" s="1"/>
  <c r="V139" i="17" s="1"/>
  <c r="V140" i="17" s="1"/>
  <c r="V141" i="17" s="1"/>
  <c r="V142" i="17" s="1"/>
  <c r="T129" i="17"/>
  <c r="B129" i="17"/>
  <c r="B130" i="17" s="1"/>
  <c r="B131" i="17" s="1"/>
  <c r="B132" i="17" s="1"/>
  <c r="B133" i="17" s="1"/>
  <c r="B134" i="17" s="1"/>
  <c r="B135" i="17" s="1"/>
  <c r="B136" i="17" s="1"/>
  <c r="B137" i="17" s="1"/>
  <c r="B138" i="17" s="1"/>
  <c r="B139" i="17" s="1"/>
  <c r="B140" i="17" s="1"/>
  <c r="B141" i="17" s="1"/>
  <c r="B142" i="17" s="1"/>
  <c r="S128" i="17"/>
  <c r="O128" i="17"/>
  <c r="W127" i="17"/>
  <c r="T122" i="17"/>
  <c r="P122" i="17"/>
  <c r="T120" i="17"/>
  <c r="P120" i="17"/>
  <c r="T118" i="17"/>
  <c r="P118" i="17"/>
  <c r="P116" i="17"/>
  <c r="T114" i="17"/>
  <c r="P114" i="17"/>
  <c r="T112" i="17"/>
  <c r="P112" i="17"/>
  <c r="T110" i="17"/>
  <c r="P110" i="17"/>
  <c r="V109" i="17"/>
  <c r="V110" i="17" s="1"/>
  <c r="V111" i="17" s="1"/>
  <c r="V112" i="17" s="1"/>
  <c r="V113" i="17" s="1"/>
  <c r="V114" i="17" s="1"/>
  <c r="V115" i="17" s="1"/>
  <c r="V116" i="17" s="1"/>
  <c r="V117" i="17" s="1"/>
  <c r="V118" i="17" s="1"/>
  <c r="V119" i="17" s="1"/>
  <c r="V120" i="17" s="1"/>
  <c r="V121" i="17" s="1"/>
  <c r="V122" i="17" s="1"/>
  <c r="B109" i="17"/>
  <c r="B110" i="17" s="1"/>
  <c r="B111" i="17" s="1"/>
  <c r="B112" i="17" s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U108" i="17"/>
  <c r="S108" i="17"/>
  <c r="Q108" i="17"/>
  <c r="O108" i="17"/>
  <c r="T108" i="17"/>
  <c r="W107" i="17"/>
  <c r="T101" i="17"/>
  <c r="T99" i="17"/>
  <c r="T97" i="17"/>
  <c r="T95" i="17"/>
  <c r="T93" i="17"/>
  <c r="T91" i="17"/>
  <c r="V90" i="17"/>
  <c r="V91" i="17" s="1"/>
  <c r="V92" i="17" s="1"/>
  <c r="V93" i="17" s="1"/>
  <c r="V94" i="17" s="1"/>
  <c r="V95" i="17" s="1"/>
  <c r="V96" i="17" s="1"/>
  <c r="V97" i="17" s="1"/>
  <c r="V98" i="17" s="1"/>
  <c r="V99" i="17" s="1"/>
  <c r="V100" i="17" s="1"/>
  <c r="V101" i="17" s="1"/>
  <c r="V102" i="17" s="1"/>
  <c r="V89" i="17"/>
  <c r="T89" i="17"/>
  <c r="B89" i="17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U88" i="17"/>
  <c r="Q88" i="17"/>
  <c r="T88" i="17"/>
  <c r="W87" i="17"/>
  <c r="T82" i="17"/>
  <c r="P82" i="17"/>
  <c r="T80" i="17"/>
  <c r="P80" i="17"/>
  <c r="T78" i="17"/>
  <c r="P78" i="17"/>
  <c r="T76" i="17"/>
  <c r="P76" i="17"/>
  <c r="T74" i="17"/>
  <c r="P74" i="17"/>
  <c r="T72" i="17"/>
  <c r="P72" i="17"/>
  <c r="T70" i="17"/>
  <c r="P70" i="17"/>
  <c r="V69" i="17"/>
  <c r="V70" i="17" s="1"/>
  <c r="V71" i="17" s="1"/>
  <c r="V72" i="17" s="1"/>
  <c r="V73" i="17" s="1"/>
  <c r="V74" i="17" s="1"/>
  <c r="V75" i="17" s="1"/>
  <c r="V76" i="17" s="1"/>
  <c r="V77" i="17" s="1"/>
  <c r="V78" i="17" s="1"/>
  <c r="V79" i="17" s="1"/>
  <c r="V80" i="17" s="1"/>
  <c r="V81" i="17" s="1"/>
  <c r="V82" i="17" s="1"/>
  <c r="B69" i="17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U68" i="17"/>
  <c r="S68" i="17"/>
  <c r="Q68" i="17"/>
  <c r="O68" i="17"/>
  <c r="T68" i="17"/>
  <c r="W67" i="17"/>
  <c r="P61" i="17"/>
  <c r="P59" i="17"/>
  <c r="P57" i="17"/>
  <c r="P55" i="17"/>
  <c r="P53" i="17"/>
  <c r="P51" i="17"/>
  <c r="V50" i="17"/>
  <c r="V51" i="17" s="1"/>
  <c r="V52" i="17" s="1"/>
  <c r="V53" i="17" s="1"/>
  <c r="V54" i="17" s="1"/>
  <c r="V55" i="17" s="1"/>
  <c r="V56" i="17" s="1"/>
  <c r="V57" i="17" s="1"/>
  <c r="V58" i="17" s="1"/>
  <c r="V59" i="17" s="1"/>
  <c r="V60" i="17" s="1"/>
  <c r="V61" i="17" s="1"/>
  <c r="V62" i="17" s="1"/>
  <c r="V49" i="17"/>
  <c r="P49" i="17"/>
  <c r="B49" i="17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U48" i="17"/>
  <c r="W47" i="17"/>
  <c r="U42" i="17"/>
  <c r="S42" i="17"/>
  <c r="Q42" i="17"/>
  <c r="O42" i="17"/>
  <c r="T42" i="17"/>
  <c r="Q41" i="17"/>
  <c r="U40" i="17"/>
  <c r="S40" i="17"/>
  <c r="Q40" i="17"/>
  <c r="O40" i="17"/>
  <c r="T40" i="17"/>
  <c r="Q39" i="17"/>
  <c r="U38" i="17"/>
  <c r="S38" i="17"/>
  <c r="Q38" i="17"/>
  <c r="O38" i="17"/>
  <c r="T38" i="17"/>
  <c r="Q37" i="17"/>
  <c r="U36" i="17"/>
  <c r="S36" i="17"/>
  <c r="Q36" i="17"/>
  <c r="O36" i="17"/>
  <c r="T36" i="17"/>
  <c r="Q35" i="17"/>
  <c r="U34" i="17"/>
  <c r="S34" i="17"/>
  <c r="Q34" i="17"/>
  <c r="O34" i="17"/>
  <c r="T34" i="17"/>
  <c r="Q33" i="17"/>
  <c r="U32" i="17"/>
  <c r="S32" i="17"/>
  <c r="Q32" i="17"/>
  <c r="O32" i="17"/>
  <c r="T32" i="17"/>
  <c r="U31" i="17"/>
  <c r="Q31" i="17"/>
  <c r="T31" i="17"/>
  <c r="U30" i="17"/>
  <c r="S30" i="17"/>
  <c r="Q30" i="17"/>
  <c r="O30" i="17"/>
  <c r="T30" i="17"/>
  <c r="V29" i="17"/>
  <c r="V30" i="17" s="1"/>
  <c r="V31" i="17" s="1"/>
  <c r="V32" i="17" s="1"/>
  <c r="V33" i="17" s="1"/>
  <c r="V34" i="17" s="1"/>
  <c r="V35" i="17" s="1"/>
  <c r="V36" i="17" s="1"/>
  <c r="V37" i="17" s="1"/>
  <c r="V38" i="17" s="1"/>
  <c r="V39" i="17" s="1"/>
  <c r="V40" i="17" s="1"/>
  <c r="V41" i="17" s="1"/>
  <c r="V42" i="17" s="1"/>
  <c r="S29" i="17"/>
  <c r="O29" i="17"/>
  <c r="B29" i="17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U28" i="17"/>
  <c r="W27" i="17"/>
  <c r="U22" i="17"/>
  <c r="S22" i="17"/>
  <c r="Q22" i="17"/>
  <c r="O22" i="17"/>
  <c r="T22" i="17"/>
  <c r="U21" i="17"/>
  <c r="Q21" i="17"/>
  <c r="T21" i="17"/>
  <c r="U20" i="17"/>
  <c r="S20" i="17"/>
  <c r="Q20" i="17"/>
  <c r="O20" i="17"/>
  <c r="T20" i="17"/>
  <c r="U19" i="17"/>
  <c r="Q19" i="17"/>
  <c r="T19" i="17"/>
  <c r="U18" i="17"/>
  <c r="S18" i="17"/>
  <c r="Q18" i="17"/>
  <c r="O18" i="17"/>
  <c r="T18" i="17"/>
  <c r="U17" i="17"/>
  <c r="Q17" i="17"/>
  <c r="T17" i="17"/>
  <c r="U16" i="17"/>
  <c r="S16" i="17"/>
  <c r="Q16" i="17"/>
  <c r="O16" i="17"/>
  <c r="T16" i="17"/>
  <c r="AB15" i="17"/>
  <c r="U15" i="17"/>
  <c r="Q15" i="17"/>
  <c r="T15" i="17"/>
  <c r="AB14" i="17"/>
  <c r="U14" i="17"/>
  <c r="S14" i="17"/>
  <c r="Q14" i="17"/>
  <c r="O14" i="17"/>
  <c r="T14" i="17"/>
  <c r="AB13" i="17"/>
  <c r="U13" i="17"/>
  <c r="Q13" i="17"/>
  <c r="T13" i="17"/>
  <c r="AB12" i="17"/>
  <c r="U12" i="17"/>
  <c r="S12" i="17"/>
  <c r="Q12" i="17"/>
  <c r="O12" i="17"/>
  <c r="T12" i="17"/>
  <c r="AB11" i="17"/>
  <c r="T11" i="17"/>
  <c r="AB10" i="17"/>
  <c r="S10" i="17"/>
  <c r="O10" i="17"/>
  <c r="T10" i="17"/>
  <c r="AB9" i="17"/>
  <c r="V9" i="17"/>
  <c r="V10" i="17" s="1"/>
  <c r="V11" i="17" s="1"/>
  <c r="V12" i="17" s="1"/>
  <c r="V13" i="17" s="1"/>
  <c r="V14" i="17" s="1"/>
  <c r="V15" i="17" s="1"/>
  <c r="V16" i="17" s="1"/>
  <c r="V17" i="17" s="1"/>
  <c r="V18" i="17" s="1"/>
  <c r="V19" i="17" s="1"/>
  <c r="V20" i="17" s="1"/>
  <c r="V21" i="17" s="1"/>
  <c r="V22" i="17" s="1"/>
  <c r="B9" i="17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AB8" i="17"/>
  <c r="U8" i="17"/>
  <c r="AB7" i="17"/>
  <c r="W7" i="17"/>
  <c r="I3" i="17"/>
  <c r="Q23" i="3"/>
  <c r="R23" i="3"/>
  <c r="S23" i="3"/>
  <c r="U182" i="16"/>
  <c r="S182" i="16"/>
  <c r="Q182" i="16"/>
  <c r="O182" i="16"/>
  <c r="T182" i="16"/>
  <c r="Q181" i="16"/>
  <c r="U180" i="16"/>
  <c r="S180" i="16"/>
  <c r="Q180" i="16"/>
  <c r="O180" i="16"/>
  <c r="T180" i="16"/>
  <c r="Q179" i="16"/>
  <c r="U178" i="16"/>
  <c r="S178" i="16"/>
  <c r="Q178" i="16"/>
  <c r="O178" i="16"/>
  <c r="T178" i="16"/>
  <c r="Q177" i="16"/>
  <c r="U176" i="16"/>
  <c r="S176" i="16"/>
  <c r="Q176" i="16"/>
  <c r="O176" i="16"/>
  <c r="T176" i="16"/>
  <c r="Q175" i="16"/>
  <c r="U174" i="16"/>
  <c r="S174" i="16"/>
  <c r="Q174" i="16"/>
  <c r="O174" i="16"/>
  <c r="T174" i="16"/>
  <c r="Q173" i="16"/>
  <c r="U172" i="16"/>
  <c r="S172" i="16"/>
  <c r="Q172" i="16"/>
  <c r="O172" i="16"/>
  <c r="T172" i="16"/>
  <c r="Q171" i="16"/>
  <c r="U170" i="16"/>
  <c r="S170" i="16"/>
  <c r="Q170" i="16"/>
  <c r="O170" i="16"/>
  <c r="T170" i="16"/>
  <c r="V169" i="16"/>
  <c r="V170" i="16" s="1"/>
  <c r="V171" i="16" s="1"/>
  <c r="V172" i="16" s="1"/>
  <c r="V173" i="16" s="1"/>
  <c r="V174" i="16" s="1"/>
  <c r="V175" i="16" s="1"/>
  <c r="V176" i="16" s="1"/>
  <c r="V177" i="16" s="1"/>
  <c r="V178" i="16" s="1"/>
  <c r="V179" i="16" s="1"/>
  <c r="V180" i="16" s="1"/>
  <c r="V181" i="16" s="1"/>
  <c r="V182" i="16" s="1"/>
  <c r="Q169" i="16"/>
  <c r="B169" i="16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T168" i="16"/>
  <c r="P168" i="16"/>
  <c r="W167" i="16"/>
  <c r="U162" i="16"/>
  <c r="Q162" i="16"/>
  <c r="T162" i="16"/>
  <c r="U161" i="16"/>
  <c r="Q161" i="16"/>
  <c r="T161" i="16"/>
  <c r="U160" i="16"/>
  <c r="Q160" i="16"/>
  <c r="T160" i="16"/>
  <c r="S158" i="16"/>
  <c r="O158" i="16"/>
  <c r="R157" i="16"/>
  <c r="P156" i="16"/>
  <c r="P154" i="16"/>
  <c r="P152" i="16"/>
  <c r="P150" i="16"/>
  <c r="V149" i="16"/>
  <c r="V150" i="16" s="1"/>
  <c r="V151" i="16" s="1"/>
  <c r="V152" i="16" s="1"/>
  <c r="V153" i="16" s="1"/>
  <c r="V154" i="16" s="1"/>
  <c r="V155" i="16" s="1"/>
  <c r="V156" i="16" s="1"/>
  <c r="V157" i="16" s="1"/>
  <c r="V158" i="16" s="1"/>
  <c r="V159" i="16" s="1"/>
  <c r="V160" i="16" s="1"/>
  <c r="V161" i="16" s="1"/>
  <c r="V162" i="16" s="1"/>
  <c r="B149" i="16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S148" i="16"/>
  <c r="O148" i="16"/>
  <c r="W147" i="16"/>
  <c r="P139" i="16"/>
  <c r="P135" i="16"/>
  <c r="P131" i="16"/>
  <c r="V129" i="16"/>
  <c r="V130" i="16" s="1"/>
  <c r="V131" i="16" s="1"/>
  <c r="V132" i="16" s="1"/>
  <c r="V133" i="16" s="1"/>
  <c r="V134" i="16" s="1"/>
  <c r="V135" i="16" s="1"/>
  <c r="V136" i="16" s="1"/>
  <c r="V137" i="16" s="1"/>
  <c r="V138" i="16" s="1"/>
  <c r="V139" i="16" s="1"/>
  <c r="V140" i="16" s="1"/>
  <c r="V141" i="16" s="1"/>
  <c r="V142" i="16" s="1"/>
  <c r="B129" i="16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U128" i="16"/>
  <c r="S128" i="16"/>
  <c r="Q128" i="16"/>
  <c r="O128" i="16"/>
  <c r="T128" i="16"/>
  <c r="W127" i="16"/>
  <c r="P122" i="16"/>
  <c r="P120" i="16"/>
  <c r="R119" i="16"/>
  <c r="T118" i="16"/>
  <c r="T115" i="16"/>
  <c r="T113" i="16"/>
  <c r="T111" i="16"/>
  <c r="V109" i="16"/>
  <c r="V110" i="16" s="1"/>
  <c r="V111" i="16" s="1"/>
  <c r="V112" i="16" s="1"/>
  <c r="V113" i="16" s="1"/>
  <c r="V114" i="16" s="1"/>
  <c r="V115" i="16" s="1"/>
  <c r="V116" i="16" s="1"/>
  <c r="V117" i="16" s="1"/>
  <c r="V118" i="16" s="1"/>
  <c r="V119" i="16" s="1"/>
  <c r="V120" i="16" s="1"/>
  <c r="V121" i="16" s="1"/>
  <c r="V122" i="16" s="1"/>
  <c r="T109" i="16"/>
  <c r="B109" i="16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S108" i="16"/>
  <c r="O108" i="16"/>
  <c r="W107" i="16"/>
  <c r="T102" i="16"/>
  <c r="P102" i="16"/>
  <c r="T100" i="16"/>
  <c r="P100" i="16"/>
  <c r="T98" i="16"/>
  <c r="P98" i="16"/>
  <c r="T96" i="16"/>
  <c r="P96" i="16"/>
  <c r="T94" i="16"/>
  <c r="P94" i="16"/>
  <c r="T92" i="16"/>
  <c r="P92" i="16"/>
  <c r="T90" i="16"/>
  <c r="P90" i="16"/>
  <c r="V89" i="16"/>
  <c r="V90" i="16" s="1"/>
  <c r="V91" i="16" s="1"/>
  <c r="V92" i="16" s="1"/>
  <c r="V93" i="16" s="1"/>
  <c r="V94" i="16" s="1"/>
  <c r="V95" i="16" s="1"/>
  <c r="V96" i="16" s="1"/>
  <c r="V97" i="16" s="1"/>
  <c r="V98" i="16" s="1"/>
  <c r="V99" i="16" s="1"/>
  <c r="V100" i="16" s="1"/>
  <c r="V101" i="16" s="1"/>
  <c r="V102" i="16" s="1"/>
  <c r="B89" i="16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U88" i="16"/>
  <c r="S88" i="16"/>
  <c r="Q88" i="16"/>
  <c r="O88" i="16"/>
  <c r="T88" i="16"/>
  <c r="W87" i="16"/>
  <c r="P81" i="16"/>
  <c r="P79" i="16"/>
  <c r="P77" i="16"/>
  <c r="P75" i="16"/>
  <c r="P73" i="16"/>
  <c r="P71" i="16"/>
  <c r="V69" i="16"/>
  <c r="V70" i="16" s="1"/>
  <c r="V71" i="16" s="1"/>
  <c r="V72" i="16" s="1"/>
  <c r="V73" i="16" s="1"/>
  <c r="V74" i="16" s="1"/>
  <c r="V75" i="16" s="1"/>
  <c r="V76" i="16" s="1"/>
  <c r="V77" i="16" s="1"/>
  <c r="V78" i="16" s="1"/>
  <c r="V79" i="16" s="1"/>
  <c r="V80" i="16" s="1"/>
  <c r="V81" i="16" s="1"/>
  <c r="V82" i="16" s="1"/>
  <c r="P69" i="16"/>
  <c r="B69" i="16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S68" i="16"/>
  <c r="O68" i="16"/>
  <c r="W67" i="16"/>
  <c r="T62" i="16"/>
  <c r="P62" i="16"/>
  <c r="T60" i="16"/>
  <c r="P60" i="16"/>
  <c r="T58" i="16"/>
  <c r="P58" i="16"/>
  <c r="T56" i="16"/>
  <c r="P56" i="16"/>
  <c r="T54" i="16"/>
  <c r="P54" i="16"/>
  <c r="T52" i="16"/>
  <c r="P52" i="16"/>
  <c r="T50" i="16"/>
  <c r="P50" i="16"/>
  <c r="V49" i="16"/>
  <c r="V50" i="16" s="1"/>
  <c r="V51" i="16" s="1"/>
  <c r="V52" i="16" s="1"/>
  <c r="V53" i="16" s="1"/>
  <c r="V54" i="16" s="1"/>
  <c r="V55" i="16" s="1"/>
  <c r="V56" i="16" s="1"/>
  <c r="V57" i="16" s="1"/>
  <c r="V58" i="16" s="1"/>
  <c r="V59" i="16" s="1"/>
  <c r="V60" i="16" s="1"/>
  <c r="V61" i="16" s="1"/>
  <c r="V62" i="16" s="1"/>
  <c r="B49" i="16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U48" i="16"/>
  <c r="S48" i="16"/>
  <c r="Q48" i="16"/>
  <c r="O48" i="16"/>
  <c r="T48" i="16"/>
  <c r="W47" i="16"/>
  <c r="T42" i="16"/>
  <c r="T38" i="16"/>
  <c r="T34" i="16"/>
  <c r="T32" i="16"/>
  <c r="T30" i="16"/>
  <c r="V29" i="16"/>
  <c r="V30" i="16" s="1"/>
  <c r="V31" i="16" s="1"/>
  <c r="V32" i="16" s="1"/>
  <c r="V33" i="16" s="1"/>
  <c r="V34" i="16" s="1"/>
  <c r="V35" i="16" s="1"/>
  <c r="V36" i="16" s="1"/>
  <c r="V37" i="16" s="1"/>
  <c r="V38" i="16" s="1"/>
  <c r="V39" i="16" s="1"/>
  <c r="V40" i="16" s="1"/>
  <c r="V41" i="16" s="1"/>
  <c r="V42" i="16" s="1"/>
  <c r="B29" i="16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S28" i="16"/>
  <c r="O28" i="16"/>
  <c r="T28" i="16"/>
  <c r="W27" i="16"/>
  <c r="T22" i="16"/>
  <c r="P22" i="16"/>
  <c r="T21" i="16"/>
  <c r="U20" i="16"/>
  <c r="S20" i="16"/>
  <c r="Q20" i="16"/>
  <c r="O20" i="16"/>
  <c r="T20" i="16"/>
  <c r="U19" i="16"/>
  <c r="Q19" i="16"/>
  <c r="T19" i="16"/>
  <c r="U18" i="16"/>
  <c r="U17" i="16"/>
  <c r="U16" i="16"/>
  <c r="AB15" i="16"/>
  <c r="U15" i="16"/>
  <c r="AB14" i="16"/>
  <c r="U14" i="16"/>
  <c r="AB13" i="16"/>
  <c r="U13" i="16"/>
  <c r="AB12" i="16"/>
  <c r="U12" i="16"/>
  <c r="AB11" i="16"/>
  <c r="U11" i="16"/>
  <c r="AB10" i="16"/>
  <c r="U10" i="16"/>
  <c r="AB9" i="16"/>
  <c r="V9" i="16"/>
  <c r="V10" i="16" s="1"/>
  <c r="V11" i="16" s="1"/>
  <c r="V12" i="16" s="1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B9" i="16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AB8" i="16"/>
  <c r="U8" i="16"/>
  <c r="S8" i="16"/>
  <c r="Q8" i="16"/>
  <c r="O8" i="16"/>
  <c r="T8" i="16"/>
  <c r="AB7" i="16"/>
  <c r="W7" i="16"/>
  <c r="I3" i="16"/>
  <c r="Q19" i="3"/>
  <c r="R19" i="3"/>
  <c r="Q20" i="3"/>
  <c r="R20" i="3"/>
  <c r="Q21" i="3"/>
  <c r="R21" i="3"/>
  <c r="Q22" i="3"/>
  <c r="R22" i="3"/>
  <c r="U59" i="8"/>
  <c r="U55" i="8"/>
  <c r="U51" i="8"/>
  <c r="U57" i="11"/>
  <c r="U49" i="11"/>
  <c r="T61" i="13"/>
  <c r="T57" i="13"/>
  <c r="T53" i="13"/>
  <c r="S49" i="13"/>
  <c r="U133" i="14"/>
  <c r="U119" i="14"/>
  <c r="U117" i="14"/>
  <c r="U115" i="14"/>
  <c r="U113" i="14"/>
  <c r="U111" i="14"/>
  <c r="U99" i="14"/>
  <c r="U95" i="14"/>
  <c r="U91" i="14"/>
  <c r="U81" i="14"/>
  <c r="U73" i="14"/>
  <c r="U69" i="14"/>
  <c r="U62" i="14"/>
  <c r="S58" i="14"/>
  <c r="S56" i="14"/>
  <c r="S54" i="14"/>
  <c r="S52" i="14"/>
  <c r="S50" i="14"/>
  <c r="S48" i="14"/>
  <c r="U179" i="15"/>
  <c r="U175" i="15"/>
  <c r="U171" i="15"/>
  <c r="R157" i="15"/>
  <c r="P139" i="15"/>
  <c r="P135" i="15"/>
  <c r="P131" i="15"/>
  <c r="T99" i="15"/>
  <c r="T95" i="15"/>
  <c r="T91" i="15"/>
  <c r="U88" i="15"/>
  <c r="P74" i="15"/>
  <c r="P72" i="15"/>
  <c r="P70" i="15"/>
  <c r="S68" i="15"/>
  <c r="P61" i="15"/>
  <c r="U57" i="15"/>
  <c r="U53" i="15"/>
  <c r="T49" i="15"/>
  <c r="U182" i="15"/>
  <c r="Q182" i="15"/>
  <c r="T182" i="15"/>
  <c r="S181" i="15"/>
  <c r="U180" i="15"/>
  <c r="Q180" i="15"/>
  <c r="T180" i="15"/>
  <c r="O179" i="15"/>
  <c r="U178" i="15"/>
  <c r="Q178" i="15"/>
  <c r="T178" i="15"/>
  <c r="S177" i="15"/>
  <c r="U176" i="15"/>
  <c r="Q176" i="15"/>
  <c r="T176" i="15"/>
  <c r="O175" i="15"/>
  <c r="U174" i="15"/>
  <c r="Q174" i="15"/>
  <c r="T174" i="15"/>
  <c r="S173" i="15"/>
  <c r="U172" i="15"/>
  <c r="Q172" i="15"/>
  <c r="T172" i="15"/>
  <c r="O171" i="15"/>
  <c r="U170" i="15"/>
  <c r="Q170" i="15"/>
  <c r="T170" i="15"/>
  <c r="V169" i="15"/>
  <c r="V170" i="15" s="1"/>
  <c r="V171" i="15" s="1"/>
  <c r="V172" i="15" s="1"/>
  <c r="V173" i="15" s="1"/>
  <c r="V174" i="15" s="1"/>
  <c r="V175" i="15" s="1"/>
  <c r="V176" i="15" s="1"/>
  <c r="V177" i="15" s="1"/>
  <c r="V178" i="15" s="1"/>
  <c r="V179" i="15" s="1"/>
  <c r="V180" i="15" s="1"/>
  <c r="V181" i="15" s="1"/>
  <c r="V182" i="15" s="1"/>
  <c r="S169" i="15"/>
  <c r="B169" i="15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P168" i="15"/>
  <c r="W167" i="15"/>
  <c r="U162" i="15"/>
  <c r="S162" i="15"/>
  <c r="Q162" i="15"/>
  <c r="O162" i="15"/>
  <c r="T162" i="15"/>
  <c r="U160" i="15"/>
  <c r="S160" i="15"/>
  <c r="Q160" i="15"/>
  <c r="O160" i="15"/>
  <c r="T160" i="15"/>
  <c r="U158" i="15"/>
  <c r="S158" i="15"/>
  <c r="Q158" i="15"/>
  <c r="O158" i="15"/>
  <c r="T158" i="15"/>
  <c r="T156" i="15"/>
  <c r="P156" i="15"/>
  <c r="T154" i="15"/>
  <c r="P154" i="15"/>
  <c r="T152" i="15"/>
  <c r="P152" i="15"/>
  <c r="T150" i="15"/>
  <c r="P150" i="15"/>
  <c r="V149" i="15"/>
  <c r="V150" i="15" s="1"/>
  <c r="V151" i="15" s="1"/>
  <c r="V152" i="15" s="1"/>
  <c r="V153" i="15" s="1"/>
  <c r="V154" i="15" s="1"/>
  <c r="V155" i="15" s="1"/>
  <c r="V156" i="15" s="1"/>
  <c r="V157" i="15" s="1"/>
  <c r="V158" i="15" s="1"/>
  <c r="V159" i="15" s="1"/>
  <c r="V160" i="15" s="1"/>
  <c r="V161" i="15" s="1"/>
  <c r="V162" i="15" s="1"/>
  <c r="B149" i="15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U148" i="15"/>
  <c r="S148" i="15"/>
  <c r="Q148" i="15"/>
  <c r="O148" i="15"/>
  <c r="T148" i="15"/>
  <c r="W147" i="15"/>
  <c r="P141" i="15"/>
  <c r="T139" i="15"/>
  <c r="P137" i="15"/>
  <c r="T135" i="15"/>
  <c r="P133" i="15"/>
  <c r="T131" i="15"/>
  <c r="R130" i="15"/>
  <c r="V129" i="15"/>
  <c r="V130" i="15" s="1"/>
  <c r="V131" i="15" s="1"/>
  <c r="V132" i="15" s="1"/>
  <c r="V133" i="15" s="1"/>
  <c r="V134" i="15" s="1"/>
  <c r="V135" i="15" s="1"/>
  <c r="V136" i="15" s="1"/>
  <c r="V137" i="15" s="1"/>
  <c r="V138" i="15" s="1"/>
  <c r="V139" i="15" s="1"/>
  <c r="V140" i="15" s="1"/>
  <c r="V141" i="15" s="1"/>
  <c r="V142" i="15" s="1"/>
  <c r="P129" i="15"/>
  <c r="B129" i="15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U128" i="15"/>
  <c r="Q128" i="15"/>
  <c r="T128" i="15"/>
  <c r="W127" i="15"/>
  <c r="T122" i="15"/>
  <c r="P122" i="15"/>
  <c r="T120" i="15"/>
  <c r="P120" i="15"/>
  <c r="T118" i="15"/>
  <c r="P118" i="15"/>
  <c r="P116" i="15"/>
  <c r="T114" i="15"/>
  <c r="P114" i="15"/>
  <c r="T112" i="15"/>
  <c r="P112" i="15"/>
  <c r="T110" i="15"/>
  <c r="P110" i="15"/>
  <c r="V109" i="15"/>
  <c r="V110" i="15" s="1"/>
  <c r="V111" i="15" s="1"/>
  <c r="V112" i="15" s="1"/>
  <c r="V113" i="15" s="1"/>
  <c r="V114" i="15" s="1"/>
  <c r="V115" i="15" s="1"/>
  <c r="V116" i="15" s="1"/>
  <c r="V117" i="15" s="1"/>
  <c r="V118" i="15" s="1"/>
  <c r="V119" i="15" s="1"/>
  <c r="V120" i="15" s="1"/>
  <c r="V121" i="15" s="1"/>
  <c r="V122" i="15" s="1"/>
  <c r="B109" i="15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U108" i="15"/>
  <c r="S108" i="15"/>
  <c r="Q108" i="15"/>
  <c r="O108" i="15"/>
  <c r="T108" i="15"/>
  <c r="W107" i="15"/>
  <c r="P99" i="15"/>
  <c r="P95" i="15"/>
  <c r="P91" i="15"/>
  <c r="V90" i="15"/>
  <c r="V91" i="15" s="1"/>
  <c r="V92" i="15" s="1"/>
  <c r="V93" i="15" s="1"/>
  <c r="V94" i="15" s="1"/>
  <c r="V95" i="15" s="1"/>
  <c r="V96" i="15" s="1"/>
  <c r="V97" i="15" s="1"/>
  <c r="V98" i="15" s="1"/>
  <c r="V99" i="15" s="1"/>
  <c r="V100" i="15" s="1"/>
  <c r="V101" i="15" s="1"/>
  <c r="V102" i="15" s="1"/>
  <c r="V89" i="15"/>
  <c r="B89" i="15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S88" i="15"/>
  <c r="O88" i="15"/>
  <c r="W87" i="15"/>
  <c r="T82" i="15"/>
  <c r="P82" i="15"/>
  <c r="T80" i="15"/>
  <c r="P80" i="15"/>
  <c r="T78" i="15"/>
  <c r="P78" i="15"/>
  <c r="T76" i="15"/>
  <c r="P76" i="15"/>
  <c r="T74" i="15"/>
  <c r="T72" i="15"/>
  <c r="T70" i="15"/>
  <c r="V69" i="15"/>
  <c r="V70" i="15" s="1"/>
  <c r="V71" i="15" s="1"/>
  <c r="V72" i="15" s="1"/>
  <c r="V73" i="15" s="1"/>
  <c r="V74" i="15" s="1"/>
  <c r="V75" i="15" s="1"/>
  <c r="V76" i="15" s="1"/>
  <c r="V77" i="15" s="1"/>
  <c r="V78" i="15" s="1"/>
  <c r="V79" i="15" s="1"/>
  <c r="V80" i="15" s="1"/>
  <c r="V81" i="15" s="1"/>
  <c r="V82" i="15" s="1"/>
  <c r="B69" i="15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U68" i="15"/>
  <c r="Q68" i="15"/>
  <c r="T68" i="15"/>
  <c r="W67" i="15"/>
  <c r="T59" i="15"/>
  <c r="U58" i="15"/>
  <c r="T58" i="15"/>
  <c r="S58" i="15"/>
  <c r="R58" i="15"/>
  <c r="Q58" i="15"/>
  <c r="P58" i="15"/>
  <c r="O58" i="15"/>
  <c r="T57" i="15"/>
  <c r="P57" i="15"/>
  <c r="U56" i="15"/>
  <c r="T56" i="15"/>
  <c r="S56" i="15"/>
  <c r="R56" i="15"/>
  <c r="Q56" i="15"/>
  <c r="P56" i="15"/>
  <c r="O56" i="15"/>
  <c r="T55" i="15"/>
  <c r="P55" i="15"/>
  <c r="U54" i="15"/>
  <c r="T54" i="15"/>
  <c r="S54" i="15"/>
  <c r="R54" i="15"/>
  <c r="Q54" i="15"/>
  <c r="P54" i="15"/>
  <c r="O54" i="15"/>
  <c r="T53" i="15"/>
  <c r="P53" i="15"/>
  <c r="U52" i="15"/>
  <c r="T52" i="15"/>
  <c r="S52" i="15"/>
  <c r="R52" i="15"/>
  <c r="Q52" i="15"/>
  <c r="P52" i="15"/>
  <c r="O52" i="15"/>
  <c r="T51" i="15"/>
  <c r="P51" i="15"/>
  <c r="V50" i="15"/>
  <c r="V51" i="15" s="1"/>
  <c r="V52" i="15" s="1"/>
  <c r="V53" i="15" s="1"/>
  <c r="V54" i="15" s="1"/>
  <c r="V55" i="15" s="1"/>
  <c r="V56" i="15" s="1"/>
  <c r="V57" i="15" s="1"/>
  <c r="V58" i="15" s="1"/>
  <c r="V59" i="15" s="1"/>
  <c r="V60" i="15" s="1"/>
  <c r="V61" i="15" s="1"/>
  <c r="V62" i="15" s="1"/>
  <c r="U50" i="15"/>
  <c r="T50" i="15"/>
  <c r="S50" i="15"/>
  <c r="R50" i="15"/>
  <c r="Q50" i="15"/>
  <c r="P50" i="15"/>
  <c r="O50" i="15"/>
  <c r="B50" i="15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V49" i="15"/>
  <c r="S49" i="15"/>
  <c r="O49" i="15"/>
  <c r="B49" i="15"/>
  <c r="U48" i="15"/>
  <c r="T48" i="15"/>
  <c r="S48" i="15"/>
  <c r="R48" i="15"/>
  <c r="Q48" i="15"/>
  <c r="P48" i="15"/>
  <c r="O48" i="15"/>
  <c r="W47" i="15"/>
  <c r="U42" i="15"/>
  <c r="S42" i="15"/>
  <c r="Q42" i="15"/>
  <c r="O42" i="15"/>
  <c r="T42" i="15"/>
  <c r="U41" i="15"/>
  <c r="Q41" i="15"/>
  <c r="T41" i="15"/>
  <c r="U40" i="15"/>
  <c r="S40" i="15"/>
  <c r="Q40" i="15"/>
  <c r="O40" i="15"/>
  <c r="T40" i="15"/>
  <c r="U39" i="15"/>
  <c r="Q39" i="15"/>
  <c r="T39" i="15"/>
  <c r="U38" i="15"/>
  <c r="S38" i="15"/>
  <c r="Q38" i="15"/>
  <c r="O38" i="15"/>
  <c r="T38" i="15"/>
  <c r="U37" i="15"/>
  <c r="Q37" i="15"/>
  <c r="T37" i="15"/>
  <c r="U36" i="15"/>
  <c r="S36" i="15"/>
  <c r="Q36" i="15"/>
  <c r="O36" i="15"/>
  <c r="T36" i="15"/>
  <c r="U35" i="15"/>
  <c r="Q35" i="15"/>
  <c r="T35" i="15"/>
  <c r="U34" i="15"/>
  <c r="S34" i="15"/>
  <c r="Q34" i="15"/>
  <c r="O34" i="15"/>
  <c r="T34" i="15"/>
  <c r="U33" i="15"/>
  <c r="U32" i="15"/>
  <c r="U31" i="15"/>
  <c r="U30" i="15"/>
  <c r="V29" i="15"/>
  <c r="V30" i="15" s="1"/>
  <c r="V31" i="15" s="1"/>
  <c r="V32" i="15" s="1"/>
  <c r="V33" i="15" s="1"/>
  <c r="V34" i="15" s="1"/>
  <c r="V35" i="15" s="1"/>
  <c r="V36" i="15" s="1"/>
  <c r="V37" i="15" s="1"/>
  <c r="V38" i="15" s="1"/>
  <c r="V39" i="15" s="1"/>
  <c r="V40" i="15" s="1"/>
  <c r="V41" i="15" s="1"/>
  <c r="V42" i="15" s="1"/>
  <c r="B29" i="15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T28" i="15"/>
  <c r="W27" i="15"/>
  <c r="U22" i="15"/>
  <c r="U21" i="15"/>
  <c r="U20" i="15"/>
  <c r="U19" i="15"/>
  <c r="U18" i="15"/>
  <c r="U17" i="15"/>
  <c r="U16" i="15"/>
  <c r="AB15" i="15"/>
  <c r="AB14" i="15"/>
  <c r="U14" i="15"/>
  <c r="AB13" i="15"/>
  <c r="AB12" i="15"/>
  <c r="AB11" i="15"/>
  <c r="AB10" i="15"/>
  <c r="S22" i="3" s="1"/>
  <c r="U10" i="15"/>
  <c r="AB9" i="15"/>
  <c r="S21" i="3" s="1"/>
  <c r="V9" i="15"/>
  <c r="V10" i="15" s="1"/>
  <c r="V11" i="15" s="1"/>
  <c r="V12" i="15" s="1"/>
  <c r="V13" i="15" s="1"/>
  <c r="V14" i="15" s="1"/>
  <c r="V15" i="15" s="1"/>
  <c r="V16" i="15" s="1"/>
  <c r="V17" i="15" s="1"/>
  <c r="V18" i="15" s="1"/>
  <c r="V19" i="15" s="1"/>
  <c r="V20" i="15" s="1"/>
  <c r="V21" i="15" s="1"/>
  <c r="V22" i="15" s="1"/>
  <c r="U9" i="15"/>
  <c r="B9" i="15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AB8" i="15"/>
  <c r="S20" i="3" s="1"/>
  <c r="U8" i="15"/>
  <c r="S8" i="15"/>
  <c r="Q8" i="15"/>
  <c r="O8" i="15"/>
  <c r="T8" i="15"/>
  <c r="AB7" i="15"/>
  <c r="S19" i="3" s="1"/>
  <c r="W7" i="15"/>
  <c r="I3" i="15"/>
  <c r="AB15" i="2"/>
  <c r="AB14" i="2"/>
  <c r="AB13" i="2"/>
  <c r="AB12" i="2"/>
  <c r="AB11" i="2"/>
  <c r="AB10" i="2"/>
  <c r="S38" i="3" s="1"/>
  <c r="AB9" i="2"/>
  <c r="AB8" i="2"/>
  <c r="S36" i="3" s="1"/>
  <c r="AB15" i="13"/>
  <c r="AB14" i="13"/>
  <c r="AB13" i="13"/>
  <c r="AB12" i="13"/>
  <c r="AB11" i="13"/>
  <c r="AB10" i="13"/>
  <c r="AB9" i="13"/>
  <c r="AB8" i="13"/>
  <c r="AB15" i="11"/>
  <c r="AB14" i="11"/>
  <c r="AB13" i="11"/>
  <c r="AB12" i="11"/>
  <c r="AB11" i="11"/>
  <c r="AB10" i="11"/>
  <c r="AB9" i="11"/>
  <c r="AB8" i="11"/>
  <c r="AB15" i="8"/>
  <c r="AB14" i="8"/>
  <c r="AB13" i="8"/>
  <c r="AB12" i="8"/>
  <c r="AB11" i="8"/>
  <c r="AB10" i="8"/>
  <c r="AB9" i="8"/>
  <c r="AB8" i="8"/>
  <c r="S13" i="3" s="1"/>
  <c r="AB15" i="7"/>
  <c r="AB14" i="7"/>
  <c r="AB13" i="7"/>
  <c r="AB12" i="7"/>
  <c r="AB11" i="7"/>
  <c r="AB10" i="7"/>
  <c r="AB9" i="7"/>
  <c r="AB8" i="7"/>
  <c r="AB15" i="14"/>
  <c r="AB14" i="14"/>
  <c r="AB13" i="14"/>
  <c r="AB12" i="14"/>
  <c r="AB11" i="14"/>
  <c r="AB10" i="14"/>
  <c r="AB9" i="14"/>
  <c r="Q11" i="3"/>
  <c r="R11" i="3"/>
  <c r="S11" i="3"/>
  <c r="U182" i="11"/>
  <c r="U180" i="11"/>
  <c r="U178" i="11"/>
  <c r="U176" i="11"/>
  <c r="U174" i="11"/>
  <c r="U172" i="11"/>
  <c r="U170" i="11"/>
  <c r="U168" i="11"/>
  <c r="U161" i="11"/>
  <c r="U158" i="11"/>
  <c r="U157" i="11"/>
  <c r="U156" i="11"/>
  <c r="U155" i="11"/>
  <c r="U154" i="11"/>
  <c r="U153" i="11"/>
  <c r="U152" i="11"/>
  <c r="U151" i="11"/>
  <c r="U150" i="11"/>
  <c r="U149" i="11"/>
  <c r="U148" i="11"/>
  <c r="U142" i="11"/>
  <c r="U141" i="11"/>
  <c r="U140" i="11"/>
  <c r="U139" i="11"/>
  <c r="U138" i="11"/>
  <c r="U137" i="11"/>
  <c r="U136" i="11"/>
  <c r="U135" i="11"/>
  <c r="U134" i="11"/>
  <c r="U133" i="11"/>
  <c r="U132" i="11"/>
  <c r="U131" i="11"/>
  <c r="U130" i="11"/>
  <c r="U129" i="11"/>
  <c r="U128" i="11"/>
  <c r="U122" i="11"/>
  <c r="U121" i="11"/>
  <c r="U120" i="11"/>
  <c r="U119" i="11"/>
  <c r="U118" i="11"/>
  <c r="U117" i="11"/>
  <c r="U116" i="11"/>
  <c r="U115" i="11"/>
  <c r="U114" i="11"/>
  <c r="U113" i="11"/>
  <c r="U112" i="11"/>
  <c r="U111" i="11"/>
  <c r="U110" i="11"/>
  <c r="U109" i="11"/>
  <c r="U108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2" i="11"/>
  <c r="U79" i="11"/>
  <c r="U77" i="11"/>
  <c r="U75" i="11"/>
  <c r="U73" i="11"/>
  <c r="U71" i="11"/>
  <c r="U69" i="11"/>
  <c r="U62" i="11"/>
  <c r="U60" i="11"/>
  <c r="U58" i="11"/>
  <c r="U56" i="11"/>
  <c r="U54" i="11"/>
  <c r="U52" i="11"/>
  <c r="U50" i="11"/>
  <c r="U48" i="11"/>
  <c r="U42" i="11"/>
  <c r="U38" i="11"/>
  <c r="U34" i="11"/>
  <c r="U30" i="11"/>
  <c r="U28" i="11"/>
  <c r="U22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9" i="11"/>
  <c r="U8" i="11"/>
  <c r="U181" i="8"/>
  <c r="U179" i="8"/>
  <c r="U177" i="8"/>
  <c r="U175" i="8"/>
  <c r="U173" i="8"/>
  <c r="U171" i="8"/>
  <c r="U169" i="8"/>
  <c r="U162" i="8"/>
  <c r="U161" i="8"/>
  <c r="U160" i="8"/>
  <c r="U159" i="8"/>
  <c r="U158" i="8"/>
  <c r="U157" i="8"/>
  <c r="U156" i="8"/>
  <c r="U155" i="8"/>
  <c r="U154" i="8"/>
  <c r="U153" i="8"/>
  <c r="U152" i="8"/>
  <c r="U151" i="8"/>
  <c r="U150" i="8"/>
  <c r="U149" i="8"/>
  <c r="U148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2" i="8"/>
  <c r="U120" i="8"/>
  <c r="U118" i="8"/>
  <c r="U116" i="8"/>
  <c r="U114" i="8"/>
  <c r="U112" i="8"/>
  <c r="U110" i="8"/>
  <c r="U108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2" i="8"/>
  <c r="U80" i="8"/>
  <c r="U78" i="8"/>
  <c r="U76" i="8"/>
  <c r="U74" i="8"/>
  <c r="U72" i="8"/>
  <c r="U70" i="8"/>
  <c r="U68" i="8"/>
  <c r="U60" i="8"/>
  <c r="U56" i="8"/>
  <c r="U52" i="8"/>
  <c r="U48" i="8"/>
  <c r="U42" i="8"/>
  <c r="U41" i="8"/>
  <c r="U40" i="8"/>
  <c r="U38" i="8"/>
  <c r="U37" i="8"/>
  <c r="U36" i="8"/>
  <c r="U35" i="8"/>
  <c r="U34" i="8"/>
  <c r="U33" i="8"/>
  <c r="U32" i="8"/>
  <c r="U31" i="8"/>
  <c r="U30" i="8"/>
  <c r="U29" i="8"/>
  <c r="U28" i="8"/>
  <c r="U22" i="8"/>
  <c r="U20" i="8"/>
  <c r="U18" i="8"/>
  <c r="U16" i="8"/>
  <c r="U14" i="8"/>
  <c r="U12" i="8"/>
  <c r="U10" i="8"/>
  <c r="U8" i="8"/>
  <c r="U182" i="7"/>
  <c r="U180" i="7"/>
  <c r="U178" i="7"/>
  <c r="U176" i="7"/>
  <c r="U174" i="7"/>
  <c r="U172" i="7"/>
  <c r="U170" i="7"/>
  <c r="U168" i="7"/>
  <c r="U162" i="7"/>
  <c r="U154" i="7"/>
  <c r="U142" i="7"/>
  <c r="U140" i="7"/>
  <c r="U138" i="7"/>
  <c r="U136" i="7"/>
  <c r="U134" i="7"/>
  <c r="U132" i="7"/>
  <c r="U130" i="7"/>
  <c r="U128" i="7"/>
  <c r="U121" i="7"/>
  <c r="U119" i="7"/>
  <c r="U117" i="7"/>
  <c r="U115" i="7"/>
  <c r="U113" i="7"/>
  <c r="U111" i="7"/>
  <c r="U109" i="7"/>
  <c r="U102" i="7"/>
  <c r="U100" i="7"/>
  <c r="U98" i="7"/>
  <c r="U96" i="7"/>
  <c r="U94" i="7"/>
  <c r="U92" i="7"/>
  <c r="U90" i="7"/>
  <c r="U88" i="7"/>
  <c r="U78" i="7"/>
  <c r="U70" i="7"/>
  <c r="U62" i="7"/>
  <c r="U60" i="7"/>
  <c r="U58" i="7"/>
  <c r="U56" i="7"/>
  <c r="U54" i="7"/>
  <c r="U52" i="7"/>
  <c r="U50" i="7"/>
  <c r="U48" i="7"/>
  <c r="U42" i="7"/>
  <c r="U40" i="7"/>
  <c r="U38" i="7"/>
  <c r="U36" i="7"/>
  <c r="U34" i="7"/>
  <c r="U32" i="7"/>
  <c r="U30" i="7"/>
  <c r="U28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U180" i="2"/>
  <c r="U172" i="2"/>
  <c r="U168" i="2"/>
  <c r="U162" i="2"/>
  <c r="U160" i="2"/>
  <c r="U158" i="2"/>
  <c r="U156" i="2"/>
  <c r="U154" i="2"/>
  <c r="U152" i="2"/>
  <c r="U150" i="2"/>
  <c r="U148" i="2"/>
  <c r="U140" i="2"/>
  <c r="U136" i="2"/>
  <c r="U132" i="2"/>
  <c r="U128" i="2"/>
  <c r="U122" i="2"/>
  <c r="U121" i="2"/>
  <c r="U120" i="2"/>
  <c r="U119" i="2"/>
  <c r="U118" i="2"/>
  <c r="U117" i="2"/>
  <c r="U116" i="2"/>
  <c r="U115" i="2"/>
  <c r="U114" i="2"/>
  <c r="U113" i="2"/>
  <c r="U112" i="2"/>
  <c r="U110" i="2"/>
  <c r="U108" i="2"/>
  <c r="U102" i="2"/>
  <c r="U98" i="2"/>
  <c r="U94" i="2"/>
  <c r="U90" i="2"/>
  <c r="U82" i="2"/>
  <c r="U80" i="2"/>
  <c r="U78" i="2"/>
  <c r="U76" i="2"/>
  <c r="U74" i="2"/>
  <c r="U72" i="2"/>
  <c r="U68" i="2"/>
  <c r="U62" i="2"/>
  <c r="U60" i="2"/>
  <c r="U58" i="2"/>
  <c r="U56" i="2"/>
  <c r="U54" i="2"/>
  <c r="U52" i="2"/>
  <c r="U50" i="2"/>
  <c r="U48" i="2"/>
  <c r="U40" i="2"/>
  <c r="U36" i="2"/>
  <c r="U32" i="2"/>
  <c r="U30" i="2"/>
  <c r="U28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58" i="14"/>
  <c r="U57" i="14"/>
  <c r="U56" i="14"/>
  <c r="U55" i="14"/>
  <c r="U54" i="14"/>
  <c r="U53" i="14"/>
  <c r="U52" i="14"/>
  <c r="U51" i="14"/>
  <c r="U50" i="14"/>
  <c r="U49" i="14"/>
  <c r="U48" i="14"/>
  <c r="U182" i="13"/>
  <c r="U178" i="13"/>
  <c r="U174" i="13"/>
  <c r="U170" i="13"/>
  <c r="U162" i="13"/>
  <c r="U160" i="13"/>
  <c r="U158" i="13"/>
  <c r="U156" i="13"/>
  <c r="U154" i="13"/>
  <c r="U152" i="13"/>
  <c r="U150" i="13"/>
  <c r="U148" i="13"/>
  <c r="U142" i="13"/>
  <c r="U138" i="13"/>
  <c r="U134" i="13"/>
  <c r="U130" i="13"/>
  <c r="U122" i="13"/>
  <c r="U120" i="13"/>
  <c r="U118" i="13"/>
  <c r="U116" i="13"/>
  <c r="U114" i="13"/>
  <c r="U112" i="13"/>
  <c r="U110" i="13"/>
  <c r="U108" i="13"/>
  <c r="U102" i="13"/>
  <c r="U98" i="13"/>
  <c r="U94" i="13"/>
  <c r="U90" i="13"/>
  <c r="U82" i="13"/>
  <c r="U80" i="13"/>
  <c r="U78" i="13"/>
  <c r="U76" i="13"/>
  <c r="U74" i="13"/>
  <c r="U72" i="13"/>
  <c r="U70" i="13"/>
  <c r="U68" i="13"/>
  <c r="U62" i="13"/>
  <c r="U59" i="13"/>
  <c r="U57" i="13"/>
  <c r="U55" i="13"/>
  <c r="U53" i="13"/>
  <c r="U51" i="13"/>
  <c r="U49" i="13"/>
  <c r="U42" i="13"/>
  <c r="U40" i="13"/>
  <c r="U38" i="13"/>
  <c r="U36" i="13"/>
  <c r="U34" i="13"/>
  <c r="U32" i="13"/>
  <c r="U31" i="13"/>
  <c r="U30" i="13"/>
  <c r="U29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9" i="13"/>
  <c r="U8" i="13"/>
  <c r="Q14" i="3"/>
  <c r="R14" i="3"/>
  <c r="S14" i="3"/>
  <c r="Q15" i="3"/>
  <c r="R15" i="3"/>
  <c r="S15" i="3"/>
  <c r="V169" i="14"/>
  <c r="V170" i="14" s="1"/>
  <c r="V171" i="14" s="1"/>
  <c r="V172" i="14" s="1"/>
  <c r="V173" i="14" s="1"/>
  <c r="V174" i="14" s="1"/>
  <c r="V175" i="14" s="1"/>
  <c r="V176" i="14" s="1"/>
  <c r="V177" i="14" s="1"/>
  <c r="V178" i="14" s="1"/>
  <c r="V179" i="14" s="1"/>
  <c r="V180" i="14" s="1"/>
  <c r="V181" i="14" s="1"/>
  <c r="V182" i="14" s="1"/>
  <c r="Q169" i="14"/>
  <c r="B169" i="14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W167" i="14"/>
  <c r="T162" i="14"/>
  <c r="S161" i="14"/>
  <c r="T160" i="14"/>
  <c r="S159" i="14"/>
  <c r="T158" i="14"/>
  <c r="U157" i="14"/>
  <c r="U154" i="14"/>
  <c r="U153" i="14"/>
  <c r="T152" i="14"/>
  <c r="U150" i="14"/>
  <c r="V149" i="14"/>
  <c r="V150" i="14" s="1"/>
  <c r="V151" i="14" s="1"/>
  <c r="V152" i="14" s="1"/>
  <c r="V153" i="14" s="1"/>
  <c r="V154" i="14" s="1"/>
  <c r="V155" i="14" s="1"/>
  <c r="V156" i="14" s="1"/>
  <c r="V157" i="14" s="1"/>
  <c r="V158" i="14" s="1"/>
  <c r="V159" i="14" s="1"/>
  <c r="V160" i="14" s="1"/>
  <c r="V161" i="14" s="1"/>
  <c r="V162" i="14" s="1"/>
  <c r="B149" i="14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T148" i="14"/>
  <c r="W147" i="14"/>
  <c r="U140" i="14"/>
  <c r="U137" i="14"/>
  <c r="U136" i="14"/>
  <c r="T135" i="14"/>
  <c r="U132" i="14"/>
  <c r="U130" i="14"/>
  <c r="V129" i="14"/>
  <c r="V130" i="14" s="1"/>
  <c r="V131" i="14" s="1"/>
  <c r="V132" i="14" s="1"/>
  <c r="V133" i="14" s="1"/>
  <c r="V134" i="14" s="1"/>
  <c r="V135" i="14" s="1"/>
  <c r="V136" i="14" s="1"/>
  <c r="V137" i="14" s="1"/>
  <c r="V138" i="14" s="1"/>
  <c r="V139" i="14" s="1"/>
  <c r="V140" i="14" s="1"/>
  <c r="V141" i="14" s="1"/>
  <c r="V142" i="14" s="1"/>
  <c r="U129" i="14"/>
  <c r="B129" i="14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W127" i="14"/>
  <c r="P122" i="14"/>
  <c r="U121" i="14"/>
  <c r="P118" i="14"/>
  <c r="U116" i="14"/>
  <c r="T114" i="14"/>
  <c r="U112" i="14"/>
  <c r="T110" i="14"/>
  <c r="V109" i="14"/>
  <c r="V110" i="14" s="1"/>
  <c r="V111" i="14" s="1"/>
  <c r="V112" i="14" s="1"/>
  <c r="V113" i="14" s="1"/>
  <c r="V114" i="14" s="1"/>
  <c r="V115" i="14" s="1"/>
  <c r="V116" i="14" s="1"/>
  <c r="V117" i="14" s="1"/>
  <c r="V118" i="14" s="1"/>
  <c r="V119" i="14" s="1"/>
  <c r="V120" i="14" s="1"/>
  <c r="V121" i="14" s="1"/>
  <c r="V122" i="14" s="1"/>
  <c r="U109" i="14"/>
  <c r="B109" i="14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W107" i="14"/>
  <c r="U102" i="14"/>
  <c r="U100" i="14"/>
  <c r="U98" i="14"/>
  <c r="U96" i="14"/>
  <c r="U94" i="14"/>
  <c r="U92" i="14"/>
  <c r="U90" i="14"/>
  <c r="V89" i="14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B89" i="14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Q88" i="14"/>
  <c r="W87" i="14"/>
  <c r="P80" i="14"/>
  <c r="P76" i="14"/>
  <c r="P72" i="14"/>
  <c r="V69" i="14"/>
  <c r="V70" i="14" s="1"/>
  <c r="V71" i="14" s="1"/>
  <c r="V72" i="14" s="1"/>
  <c r="V73" i="14" s="1"/>
  <c r="V74" i="14" s="1"/>
  <c r="V75" i="14" s="1"/>
  <c r="V76" i="14" s="1"/>
  <c r="V77" i="14" s="1"/>
  <c r="V78" i="14" s="1"/>
  <c r="V79" i="14" s="1"/>
  <c r="V80" i="14" s="1"/>
  <c r="V81" i="14" s="1"/>
  <c r="V82" i="14" s="1"/>
  <c r="B69" i="14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T68" i="14"/>
  <c r="W67" i="14"/>
  <c r="U60" i="14"/>
  <c r="P59" i="14"/>
  <c r="T58" i="14"/>
  <c r="R58" i="14"/>
  <c r="P58" i="14"/>
  <c r="T57" i="14"/>
  <c r="S57" i="14"/>
  <c r="R57" i="14"/>
  <c r="Q57" i="14"/>
  <c r="P57" i="14"/>
  <c r="O57" i="14"/>
  <c r="T56" i="14"/>
  <c r="R56" i="14"/>
  <c r="P56" i="14"/>
  <c r="T55" i="14"/>
  <c r="S55" i="14"/>
  <c r="R55" i="14"/>
  <c r="Q55" i="14"/>
  <c r="P55" i="14"/>
  <c r="O55" i="14"/>
  <c r="T54" i="14"/>
  <c r="R54" i="14"/>
  <c r="P54" i="14"/>
  <c r="T53" i="14"/>
  <c r="S53" i="14"/>
  <c r="R53" i="14"/>
  <c r="Q53" i="14"/>
  <c r="P53" i="14"/>
  <c r="O53" i="14"/>
  <c r="T52" i="14"/>
  <c r="R52" i="14"/>
  <c r="P52" i="14"/>
  <c r="T51" i="14"/>
  <c r="S51" i="14"/>
  <c r="R51" i="14"/>
  <c r="Q51" i="14"/>
  <c r="P51" i="14"/>
  <c r="O51" i="14"/>
  <c r="T50" i="14"/>
  <c r="R50" i="14"/>
  <c r="P50" i="14"/>
  <c r="V49" i="14"/>
  <c r="V50" i="14" s="1"/>
  <c r="V51" i="14" s="1"/>
  <c r="V52" i="14" s="1"/>
  <c r="V53" i="14" s="1"/>
  <c r="V54" i="14" s="1"/>
  <c r="V55" i="14" s="1"/>
  <c r="V56" i="14" s="1"/>
  <c r="V57" i="14" s="1"/>
  <c r="V58" i="14" s="1"/>
  <c r="V59" i="14" s="1"/>
  <c r="V60" i="14" s="1"/>
  <c r="V61" i="14" s="1"/>
  <c r="V62" i="14" s="1"/>
  <c r="T49" i="14"/>
  <c r="S49" i="14"/>
  <c r="R49" i="14"/>
  <c r="Q49" i="14"/>
  <c r="P49" i="14"/>
  <c r="O49" i="14"/>
  <c r="B49" i="14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T48" i="14"/>
  <c r="R48" i="14"/>
  <c r="P48" i="14"/>
  <c r="W47" i="14"/>
  <c r="T42" i="14"/>
  <c r="O41" i="14"/>
  <c r="T40" i="14"/>
  <c r="O39" i="14"/>
  <c r="T38" i="14"/>
  <c r="O37" i="14"/>
  <c r="T36" i="14"/>
  <c r="T35" i="14"/>
  <c r="T34" i="14"/>
  <c r="U33" i="14"/>
  <c r="U32" i="14"/>
  <c r="U31" i="14"/>
  <c r="U30" i="14"/>
  <c r="V29" i="14"/>
  <c r="V30" i="14" s="1"/>
  <c r="V31" i="14" s="1"/>
  <c r="V32" i="14" s="1"/>
  <c r="V33" i="14" s="1"/>
  <c r="V34" i="14" s="1"/>
  <c r="V35" i="14" s="1"/>
  <c r="V36" i="14" s="1"/>
  <c r="V37" i="14" s="1"/>
  <c r="V38" i="14" s="1"/>
  <c r="V39" i="14" s="1"/>
  <c r="V40" i="14" s="1"/>
  <c r="V41" i="14" s="1"/>
  <c r="V42" i="14" s="1"/>
  <c r="B29" i="14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Q28" i="14"/>
  <c r="W27" i="14"/>
  <c r="U22" i="14"/>
  <c r="U20" i="14"/>
  <c r="U18" i="14"/>
  <c r="U16" i="14"/>
  <c r="U14" i="14"/>
  <c r="U12" i="14"/>
  <c r="U10" i="14"/>
  <c r="V9" i="14"/>
  <c r="V10" i="14" s="1"/>
  <c r="V11" i="14" s="1"/>
  <c r="V12" i="14" s="1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U9" i="14"/>
  <c r="B9" i="14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AB8" i="14"/>
  <c r="T8" i="14"/>
  <c r="AB7" i="14"/>
  <c r="W7" i="14"/>
  <c r="I3" i="14"/>
  <c r="Q182" i="13"/>
  <c r="T182" i="13"/>
  <c r="S181" i="13"/>
  <c r="O181" i="13"/>
  <c r="Q180" i="13"/>
  <c r="T180" i="13"/>
  <c r="S179" i="13"/>
  <c r="O179" i="13"/>
  <c r="Q178" i="13"/>
  <c r="T178" i="13"/>
  <c r="S177" i="13"/>
  <c r="O177" i="13"/>
  <c r="Q176" i="13"/>
  <c r="T176" i="13"/>
  <c r="S175" i="13"/>
  <c r="O175" i="13"/>
  <c r="Q174" i="13"/>
  <c r="T174" i="13"/>
  <c r="S173" i="13"/>
  <c r="O173" i="13"/>
  <c r="Q172" i="13"/>
  <c r="T172" i="13"/>
  <c r="S171" i="13"/>
  <c r="O171" i="13"/>
  <c r="Q170" i="13"/>
  <c r="T170" i="13"/>
  <c r="V169" i="13"/>
  <c r="V170" i="13" s="1"/>
  <c r="V171" i="13" s="1"/>
  <c r="V172" i="13" s="1"/>
  <c r="V173" i="13" s="1"/>
  <c r="V174" i="13" s="1"/>
  <c r="V175" i="13" s="1"/>
  <c r="V176" i="13" s="1"/>
  <c r="V177" i="13" s="1"/>
  <c r="V178" i="13" s="1"/>
  <c r="V179" i="13" s="1"/>
  <c r="V180" i="13" s="1"/>
  <c r="V181" i="13" s="1"/>
  <c r="V182" i="13" s="1"/>
  <c r="S169" i="13"/>
  <c r="O169" i="13"/>
  <c r="B169" i="13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T168" i="13"/>
  <c r="W167" i="13"/>
  <c r="S162" i="13"/>
  <c r="Q162" i="13"/>
  <c r="O162" i="13"/>
  <c r="T162" i="13"/>
  <c r="T161" i="13"/>
  <c r="S160" i="13"/>
  <c r="Q160" i="13"/>
  <c r="O160" i="13"/>
  <c r="T160" i="13"/>
  <c r="T159" i="13"/>
  <c r="S158" i="13"/>
  <c r="Q158" i="13"/>
  <c r="O158" i="13"/>
  <c r="T158" i="13"/>
  <c r="T156" i="13"/>
  <c r="P156" i="13"/>
  <c r="T154" i="13"/>
  <c r="P154" i="13"/>
  <c r="T152" i="13"/>
  <c r="P152" i="13"/>
  <c r="R151" i="13"/>
  <c r="T150" i="13"/>
  <c r="P150" i="13"/>
  <c r="V149" i="13"/>
  <c r="V150" i="13" s="1"/>
  <c r="V151" i="13" s="1"/>
  <c r="V152" i="13" s="1"/>
  <c r="V153" i="13" s="1"/>
  <c r="V154" i="13" s="1"/>
  <c r="V155" i="13" s="1"/>
  <c r="V156" i="13" s="1"/>
  <c r="V157" i="13" s="1"/>
  <c r="V158" i="13" s="1"/>
  <c r="V159" i="13" s="1"/>
  <c r="V160" i="13" s="1"/>
  <c r="V161" i="13" s="1"/>
  <c r="V162" i="13" s="1"/>
  <c r="R149" i="13"/>
  <c r="B149" i="13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S148" i="13"/>
  <c r="Q148" i="13"/>
  <c r="O148" i="13"/>
  <c r="T148" i="13"/>
  <c r="W147" i="13"/>
  <c r="P141" i="13"/>
  <c r="T139" i="13"/>
  <c r="P137" i="13"/>
  <c r="T135" i="13"/>
  <c r="P133" i="13"/>
  <c r="T131" i="13"/>
  <c r="R130" i="13"/>
  <c r="V129" i="13"/>
  <c r="V130" i="13" s="1"/>
  <c r="V131" i="13" s="1"/>
  <c r="V132" i="13" s="1"/>
  <c r="V133" i="13" s="1"/>
  <c r="V134" i="13" s="1"/>
  <c r="V135" i="13" s="1"/>
  <c r="V136" i="13" s="1"/>
  <c r="V137" i="13" s="1"/>
  <c r="V138" i="13" s="1"/>
  <c r="V139" i="13" s="1"/>
  <c r="V140" i="13" s="1"/>
  <c r="V141" i="13" s="1"/>
  <c r="V142" i="13" s="1"/>
  <c r="P129" i="13"/>
  <c r="B129" i="13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S128" i="13"/>
  <c r="O128" i="13"/>
  <c r="W127" i="13"/>
  <c r="T122" i="13"/>
  <c r="P122" i="13"/>
  <c r="T120" i="13"/>
  <c r="P120" i="13"/>
  <c r="T118" i="13"/>
  <c r="P118" i="13"/>
  <c r="P116" i="13"/>
  <c r="T114" i="13"/>
  <c r="P114" i="13"/>
  <c r="T112" i="13"/>
  <c r="P112" i="13"/>
  <c r="T110" i="13"/>
  <c r="P110" i="13"/>
  <c r="V109" i="13"/>
  <c r="V110" i="13" s="1"/>
  <c r="V111" i="13" s="1"/>
  <c r="V112" i="13" s="1"/>
  <c r="V113" i="13" s="1"/>
  <c r="V114" i="13" s="1"/>
  <c r="V115" i="13" s="1"/>
  <c r="V116" i="13" s="1"/>
  <c r="V117" i="13" s="1"/>
  <c r="V118" i="13" s="1"/>
  <c r="V119" i="13" s="1"/>
  <c r="V120" i="13" s="1"/>
  <c r="V121" i="13" s="1"/>
  <c r="V122" i="13" s="1"/>
  <c r="B109" i="13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S108" i="13"/>
  <c r="Q108" i="13"/>
  <c r="O108" i="13"/>
  <c r="T108" i="13"/>
  <c r="W107" i="13"/>
  <c r="P101" i="13"/>
  <c r="P99" i="13"/>
  <c r="P97" i="13"/>
  <c r="P95" i="13"/>
  <c r="P93" i="13"/>
  <c r="P91" i="13"/>
  <c r="V89" i="13"/>
  <c r="V90" i="13" s="1"/>
  <c r="V91" i="13" s="1"/>
  <c r="V92" i="13" s="1"/>
  <c r="V93" i="13" s="1"/>
  <c r="V94" i="13" s="1"/>
  <c r="V95" i="13" s="1"/>
  <c r="V96" i="13" s="1"/>
  <c r="V97" i="13" s="1"/>
  <c r="V98" i="13" s="1"/>
  <c r="V99" i="13" s="1"/>
  <c r="V100" i="13" s="1"/>
  <c r="V101" i="13" s="1"/>
  <c r="V102" i="13" s="1"/>
  <c r="P89" i="13"/>
  <c r="B89" i="13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Q88" i="13"/>
  <c r="T88" i="13"/>
  <c r="W87" i="13"/>
  <c r="T82" i="13"/>
  <c r="P82" i="13"/>
  <c r="T80" i="13"/>
  <c r="P80" i="13"/>
  <c r="T78" i="13"/>
  <c r="P78" i="13"/>
  <c r="T76" i="13"/>
  <c r="P76" i="13"/>
  <c r="T74" i="13"/>
  <c r="P74" i="13"/>
  <c r="T72" i="13"/>
  <c r="P72" i="13"/>
  <c r="T70" i="13"/>
  <c r="P70" i="13"/>
  <c r="V69" i="13"/>
  <c r="V70" i="13" s="1"/>
  <c r="V71" i="13" s="1"/>
  <c r="V72" i="13" s="1"/>
  <c r="V73" i="13" s="1"/>
  <c r="V74" i="13" s="1"/>
  <c r="V75" i="13" s="1"/>
  <c r="V76" i="13" s="1"/>
  <c r="V77" i="13" s="1"/>
  <c r="V78" i="13" s="1"/>
  <c r="V79" i="13" s="1"/>
  <c r="V80" i="13" s="1"/>
  <c r="V81" i="13" s="1"/>
  <c r="V82" i="13" s="1"/>
  <c r="B69" i="13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S68" i="13"/>
  <c r="Q68" i="13"/>
  <c r="O68" i="13"/>
  <c r="T68" i="13"/>
  <c r="W67" i="13"/>
  <c r="R58" i="13"/>
  <c r="S57" i="13"/>
  <c r="O57" i="13"/>
  <c r="T56" i="13"/>
  <c r="P56" i="13"/>
  <c r="Q55" i="13"/>
  <c r="S54" i="13"/>
  <c r="O54" i="13"/>
  <c r="S53" i="13"/>
  <c r="O53" i="13"/>
  <c r="Q52" i="13"/>
  <c r="Q51" i="13"/>
  <c r="Q50" i="13"/>
  <c r="V49" i="13"/>
  <c r="V50" i="13" s="1"/>
  <c r="V51" i="13" s="1"/>
  <c r="V52" i="13" s="1"/>
  <c r="V53" i="13" s="1"/>
  <c r="V54" i="13" s="1"/>
  <c r="V55" i="13" s="1"/>
  <c r="V56" i="13" s="1"/>
  <c r="V57" i="13" s="1"/>
  <c r="V58" i="13" s="1"/>
  <c r="V59" i="13" s="1"/>
  <c r="V60" i="13" s="1"/>
  <c r="V61" i="13" s="1"/>
  <c r="V62" i="13" s="1"/>
  <c r="R49" i="13"/>
  <c r="B49" i="13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Q48" i="13"/>
  <c r="W47" i="13"/>
  <c r="S42" i="13"/>
  <c r="Q42" i="13"/>
  <c r="O42" i="13"/>
  <c r="T42" i="13"/>
  <c r="T41" i="13"/>
  <c r="S40" i="13"/>
  <c r="Q40" i="13"/>
  <c r="O40" i="13"/>
  <c r="T40" i="13"/>
  <c r="T39" i="13"/>
  <c r="S38" i="13"/>
  <c r="Q38" i="13"/>
  <c r="O38" i="13"/>
  <c r="T38" i="13"/>
  <c r="T37" i="13"/>
  <c r="S36" i="13"/>
  <c r="Q36" i="13"/>
  <c r="O36" i="13"/>
  <c r="T36" i="13"/>
  <c r="T35" i="13"/>
  <c r="S34" i="13"/>
  <c r="Q34" i="13"/>
  <c r="O34" i="13"/>
  <c r="T34" i="13"/>
  <c r="V29" i="13"/>
  <c r="V30" i="13" s="1"/>
  <c r="V31" i="13" s="1"/>
  <c r="V32" i="13" s="1"/>
  <c r="V33" i="13" s="1"/>
  <c r="V34" i="13" s="1"/>
  <c r="V35" i="13" s="1"/>
  <c r="V36" i="13" s="1"/>
  <c r="V37" i="13" s="1"/>
  <c r="V38" i="13" s="1"/>
  <c r="V39" i="13" s="1"/>
  <c r="V40" i="13" s="1"/>
  <c r="V41" i="13" s="1"/>
  <c r="V42" i="13" s="1"/>
  <c r="B29" i="13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T28" i="13"/>
  <c r="W27" i="13"/>
  <c r="V9" i="13"/>
  <c r="V10" i="13" s="1"/>
  <c r="V11" i="13" s="1"/>
  <c r="V12" i="13" s="1"/>
  <c r="V13" i="13" s="1"/>
  <c r="V14" i="13" s="1"/>
  <c r="V15" i="13" s="1"/>
  <c r="V16" i="13" s="1"/>
  <c r="V17" i="13" s="1"/>
  <c r="V18" i="13" s="1"/>
  <c r="V19" i="13" s="1"/>
  <c r="V20" i="13" s="1"/>
  <c r="V21" i="13" s="1"/>
  <c r="V22" i="13" s="1"/>
  <c r="B9" i="13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S8" i="13"/>
  <c r="O8" i="13"/>
  <c r="T8" i="13"/>
  <c r="AB7" i="13"/>
  <c r="W7" i="13"/>
  <c r="I3" i="13"/>
  <c r="W167" i="7"/>
  <c r="W147" i="7"/>
  <c r="W127" i="7"/>
  <c r="W107" i="7"/>
  <c r="W87" i="7"/>
  <c r="W67" i="7"/>
  <c r="W47" i="7"/>
  <c r="W27" i="7"/>
  <c r="W7" i="7"/>
  <c r="W167" i="8"/>
  <c r="W147" i="8"/>
  <c r="W127" i="8"/>
  <c r="W107" i="8"/>
  <c r="W87" i="8"/>
  <c r="W67" i="8"/>
  <c r="W47" i="8"/>
  <c r="W27" i="8"/>
  <c r="W7" i="8"/>
  <c r="W167" i="11"/>
  <c r="W147" i="11"/>
  <c r="W127" i="11"/>
  <c r="W107" i="11"/>
  <c r="W87" i="11"/>
  <c r="W67" i="11"/>
  <c r="W47" i="11"/>
  <c r="W27" i="11"/>
  <c r="W7" i="11"/>
  <c r="W167" i="2"/>
  <c r="W147" i="2"/>
  <c r="W127" i="2"/>
  <c r="W107" i="2"/>
  <c r="W87" i="2"/>
  <c r="W67" i="2"/>
  <c r="W47" i="2"/>
  <c r="W27" i="2"/>
  <c r="W7" i="2"/>
  <c r="Q12" i="3"/>
  <c r="R12" i="3"/>
  <c r="Q13" i="3"/>
  <c r="R13" i="3"/>
  <c r="T182" i="11"/>
  <c r="O180" i="11"/>
  <c r="T180" i="11"/>
  <c r="T178" i="11"/>
  <c r="O176" i="11"/>
  <c r="T176" i="11"/>
  <c r="T174" i="11"/>
  <c r="O172" i="11"/>
  <c r="T172" i="11"/>
  <c r="T170" i="11"/>
  <c r="V169" i="11"/>
  <c r="V170" i="11" s="1"/>
  <c r="V171" i="11" s="1"/>
  <c r="V172" i="11" s="1"/>
  <c r="V173" i="11" s="1"/>
  <c r="V174" i="11" s="1"/>
  <c r="V175" i="11" s="1"/>
  <c r="V176" i="11" s="1"/>
  <c r="V177" i="11" s="1"/>
  <c r="V178" i="11" s="1"/>
  <c r="V179" i="11" s="1"/>
  <c r="V180" i="11" s="1"/>
  <c r="V181" i="11" s="1"/>
  <c r="V182" i="11" s="1"/>
  <c r="B169" i="1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P168" i="11"/>
  <c r="T160" i="11"/>
  <c r="Q156" i="11"/>
  <c r="T155" i="11"/>
  <c r="Q154" i="11"/>
  <c r="T153" i="11"/>
  <c r="Q152" i="11"/>
  <c r="O151" i="11"/>
  <c r="Q150" i="11"/>
  <c r="V149" i="11"/>
  <c r="V150" i="11" s="1"/>
  <c r="V151" i="11" s="1"/>
  <c r="V152" i="11" s="1"/>
  <c r="V153" i="11" s="1"/>
  <c r="V154" i="11" s="1"/>
  <c r="V155" i="11" s="1"/>
  <c r="V156" i="11" s="1"/>
  <c r="V157" i="11" s="1"/>
  <c r="V158" i="11" s="1"/>
  <c r="V159" i="11" s="1"/>
  <c r="V160" i="11" s="1"/>
  <c r="V161" i="11" s="1"/>
  <c r="V162" i="11" s="1"/>
  <c r="Q149" i="11"/>
  <c r="B149" i="1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P139" i="11"/>
  <c r="T131" i="11"/>
  <c r="V129" i="11"/>
  <c r="V130" i="11" s="1"/>
  <c r="V131" i="11" s="1"/>
  <c r="V132" i="11" s="1"/>
  <c r="V133" i="11" s="1"/>
  <c r="V134" i="11" s="1"/>
  <c r="V135" i="11" s="1"/>
  <c r="V136" i="11" s="1"/>
  <c r="V137" i="11" s="1"/>
  <c r="V138" i="11" s="1"/>
  <c r="V139" i="11" s="1"/>
  <c r="V140" i="11" s="1"/>
  <c r="V141" i="11" s="1"/>
  <c r="V142" i="11" s="1"/>
  <c r="P129" i="11"/>
  <c r="B129" i="1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Q128" i="11"/>
  <c r="O122" i="11"/>
  <c r="T122" i="11"/>
  <c r="T120" i="11"/>
  <c r="O118" i="11"/>
  <c r="T118" i="11"/>
  <c r="Q117" i="11"/>
  <c r="T116" i="11"/>
  <c r="Q115" i="11"/>
  <c r="O114" i="11"/>
  <c r="T114" i="11"/>
  <c r="V109" i="11"/>
  <c r="V110" i="11" s="1"/>
  <c r="V111" i="11" s="1"/>
  <c r="V112" i="11" s="1"/>
  <c r="V113" i="11" s="1"/>
  <c r="V114" i="11" s="1"/>
  <c r="V115" i="11" s="1"/>
  <c r="V116" i="11" s="1"/>
  <c r="V117" i="11" s="1"/>
  <c r="V118" i="11" s="1"/>
  <c r="V119" i="11" s="1"/>
  <c r="V120" i="11" s="1"/>
  <c r="V121" i="11" s="1"/>
  <c r="V122" i="11" s="1"/>
  <c r="B109" i="1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T108" i="11"/>
  <c r="Q102" i="11"/>
  <c r="O100" i="11"/>
  <c r="T100" i="11"/>
  <c r="T98" i="11"/>
  <c r="O96" i="11"/>
  <c r="T96" i="11"/>
  <c r="T95" i="11"/>
  <c r="T94" i="11"/>
  <c r="T93" i="11"/>
  <c r="O92" i="11"/>
  <c r="T92" i="11"/>
  <c r="T90" i="11"/>
  <c r="V89" i="11"/>
  <c r="V90" i="11" s="1"/>
  <c r="V91" i="11" s="1"/>
  <c r="V92" i="11" s="1"/>
  <c r="V93" i="11" s="1"/>
  <c r="V94" i="11" s="1"/>
  <c r="V95" i="11" s="1"/>
  <c r="V96" i="11" s="1"/>
  <c r="V97" i="11" s="1"/>
  <c r="V98" i="11" s="1"/>
  <c r="V99" i="11" s="1"/>
  <c r="V100" i="11" s="1"/>
  <c r="V101" i="11" s="1"/>
  <c r="V102" i="11" s="1"/>
  <c r="B89" i="1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P80" i="11"/>
  <c r="T79" i="11"/>
  <c r="P78" i="11"/>
  <c r="T77" i="11"/>
  <c r="P76" i="11"/>
  <c r="T75" i="11"/>
  <c r="P74" i="11"/>
  <c r="T73" i="11"/>
  <c r="P72" i="11"/>
  <c r="T71" i="11"/>
  <c r="P70" i="11"/>
  <c r="V69" i="11"/>
  <c r="V70" i="11" s="1"/>
  <c r="V71" i="11" s="1"/>
  <c r="V72" i="11" s="1"/>
  <c r="V73" i="11" s="1"/>
  <c r="V74" i="11" s="1"/>
  <c r="V75" i="11" s="1"/>
  <c r="V76" i="11" s="1"/>
  <c r="V77" i="11" s="1"/>
  <c r="V78" i="11" s="1"/>
  <c r="V79" i="11" s="1"/>
  <c r="V80" i="11" s="1"/>
  <c r="V81" i="11" s="1"/>
  <c r="V82" i="11" s="1"/>
  <c r="B69" i="1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T62" i="11"/>
  <c r="T60" i="11"/>
  <c r="T58" i="11"/>
  <c r="S58" i="11"/>
  <c r="R58" i="11"/>
  <c r="Q58" i="11"/>
  <c r="P58" i="11"/>
  <c r="O58" i="11"/>
  <c r="R57" i="11"/>
  <c r="T56" i="11"/>
  <c r="S56" i="11"/>
  <c r="R56" i="11"/>
  <c r="Q56" i="11"/>
  <c r="P56" i="11"/>
  <c r="O56" i="11"/>
  <c r="P55" i="11"/>
  <c r="T54" i="11"/>
  <c r="S54" i="11"/>
  <c r="R54" i="11"/>
  <c r="Q54" i="11"/>
  <c r="P54" i="11"/>
  <c r="O54" i="11"/>
  <c r="T52" i="11"/>
  <c r="S52" i="11"/>
  <c r="R52" i="11"/>
  <c r="Q52" i="11"/>
  <c r="P52" i="11"/>
  <c r="O52" i="11"/>
  <c r="T51" i="11"/>
  <c r="T50" i="11"/>
  <c r="S50" i="11"/>
  <c r="R50" i="11"/>
  <c r="Q50" i="11"/>
  <c r="P50" i="11"/>
  <c r="O50" i="11"/>
  <c r="V49" i="11"/>
  <c r="V50" i="11" s="1"/>
  <c r="V51" i="11" s="1"/>
  <c r="V52" i="11" s="1"/>
  <c r="V53" i="11" s="1"/>
  <c r="V54" i="11" s="1"/>
  <c r="V55" i="11" s="1"/>
  <c r="V56" i="11" s="1"/>
  <c r="V57" i="11" s="1"/>
  <c r="V58" i="11" s="1"/>
  <c r="V59" i="11" s="1"/>
  <c r="V60" i="11" s="1"/>
  <c r="V61" i="11" s="1"/>
  <c r="V62" i="11" s="1"/>
  <c r="O49" i="11"/>
  <c r="B49" i="1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T48" i="11"/>
  <c r="S48" i="11"/>
  <c r="R48" i="11"/>
  <c r="Q48" i="11"/>
  <c r="P48" i="11"/>
  <c r="O48" i="11"/>
  <c r="T40" i="11"/>
  <c r="T36" i="11"/>
  <c r="T32" i="11"/>
  <c r="P30" i="11"/>
  <c r="V29" i="11"/>
  <c r="V30" i="11" s="1"/>
  <c r="V31" i="11" s="1"/>
  <c r="V32" i="11" s="1"/>
  <c r="V33" i="11" s="1"/>
  <c r="V34" i="11" s="1"/>
  <c r="V35" i="11" s="1"/>
  <c r="V36" i="11" s="1"/>
  <c r="V37" i="11" s="1"/>
  <c r="V38" i="11" s="1"/>
  <c r="V39" i="11" s="1"/>
  <c r="V40" i="11" s="1"/>
  <c r="V41" i="11" s="1"/>
  <c r="V42" i="11" s="1"/>
  <c r="B29" i="1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T28" i="11"/>
  <c r="O22" i="11"/>
  <c r="T22" i="11"/>
  <c r="T20" i="11"/>
  <c r="O18" i="11"/>
  <c r="T18" i="11"/>
  <c r="T17" i="11"/>
  <c r="T16" i="11"/>
  <c r="T15" i="11"/>
  <c r="O14" i="11"/>
  <c r="T14" i="11"/>
  <c r="T10" i="11"/>
  <c r="B10" i="1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V9" i="11"/>
  <c r="V10" i="11" s="1"/>
  <c r="V11" i="11" s="1"/>
  <c r="V12" i="11" s="1"/>
  <c r="V13" i="11" s="1"/>
  <c r="V14" i="11" s="1"/>
  <c r="V15" i="11" s="1"/>
  <c r="V16" i="11" s="1"/>
  <c r="V17" i="11" s="1"/>
  <c r="V18" i="11" s="1"/>
  <c r="V19" i="11" s="1"/>
  <c r="V20" i="11" s="1"/>
  <c r="V21" i="11" s="1"/>
  <c r="V22" i="11" s="1"/>
  <c r="B9" i="11"/>
  <c r="AB7" i="11"/>
  <c r="I3" i="11"/>
  <c r="T82" i="8"/>
  <c r="S78" i="8"/>
  <c r="S74" i="8"/>
  <c r="T58" i="8"/>
  <c r="T57" i="8"/>
  <c r="S56" i="8"/>
  <c r="S54" i="8"/>
  <c r="T53" i="8"/>
  <c r="T52" i="8"/>
  <c r="T50" i="8"/>
  <c r="T49" i="8"/>
  <c r="S48" i="8"/>
  <c r="S35" i="8"/>
  <c r="S22" i="8"/>
  <c r="S18" i="8"/>
  <c r="S14" i="8"/>
  <c r="T10" i="8"/>
  <c r="T72" i="8"/>
  <c r="T70" i="8"/>
  <c r="T68" i="8"/>
  <c r="S179" i="8"/>
  <c r="S175" i="8"/>
  <c r="S170" i="8"/>
  <c r="V169" i="8"/>
  <c r="V170" i="8" s="1"/>
  <c r="V171" i="8" s="1"/>
  <c r="V172" i="8" s="1"/>
  <c r="V173" i="8" s="1"/>
  <c r="V174" i="8" s="1"/>
  <c r="V175" i="8" s="1"/>
  <c r="V176" i="8" s="1"/>
  <c r="V177" i="8" s="1"/>
  <c r="V178" i="8" s="1"/>
  <c r="V179" i="8" s="1"/>
  <c r="V180" i="8" s="1"/>
  <c r="V181" i="8" s="1"/>
  <c r="V182" i="8" s="1"/>
  <c r="B169" i="8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S161" i="8"/>
  <c r="S157" i="8"/>
  <c r="S153" i="8"/>
  <c r="V149" i="8"/>
  <c r="V150" i="8" s="1"/>
  <c r="V151" i="8" s="1"/>
  <c r="V152" i="8" s="1"/>
  <c r="V153" i="8" s="1"/>
  <c r="V154" i="8" s="1"/>
  <c r="V155" i="8" s="1"/>
  <c r="V156" i="8" s="1"/>
  <c r="V157" i="8" s="1"/>
  <c r="V158" i="8" s="1"/>
  <c r="V159" i="8" s="1"/>
  <c r="V160" i="8" s="1"/>
  <c r="V161" i="8" s="1"/>
  <c r="V162" i="8" s="1"/>
  <c r="B149" i="8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S142" i="8"/>
  <c r="O140" i="8"/>
  <c r="S140" i="8"/>
  <c r="S138" i="8"/>
  <c r="O136" i="8"/>
  <c r="S136" i="8"/>
  <c r="S134" i="8"/>
  <c r="O132" i="8"/>
  <c r="S132" i="8"/>
  <c r="S130" i="8"/>
  <c r="V129" i="8"/>
  <c r="V130" i="8" s="1"/>
  <c r="V131" i="8" s="1"/>
  <c r="V132" i="8" s="1"/>
  <c r="V133" i="8" s="1"/>
  <c r="V134" i="8" s="1"/>
  <c r="V135" i="8" s="1"/>
  <c r="V136" i="8" s="1"/>
  <c r="V137" i="8" s="1"/>
  <c r="V138" i="8" s="1"/>
  <c r="V139" i="8" s="1"/>
  <c r="V140" i="8" s="1"/>
  <c r="V141" i="8" s="1"/>
  <c r="V142" i="8" s="1"/>
  <c r="B129" i="8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S122" i="8"/>
  <c r="S118" i="8"/>
  <c r="T116" i="8"/>
  <c r="T114" i="8"/>
  <c r="T112" i="8"/>
  <c r="S110" i="8"/>
  <c r="V109" i="8"/>
  <c r="V110" i="8" s="1"/>
  <c r="V111" i="8" s="1"/>
  <c r="V112" i="8" s="1"/>
  <c r="V113" i="8" s="1"/>
  <c r="V114" i="8" s="1"/>
  <c r="V115" i="8" s="1"/>
  <c r="V116" i="8" s="1"/>
  <c r="V117" i="8" s="1"/>
  <c r="V118" i="8" s="1"/>
  <c r="V119" i="8" s="1"/>
  <c r="V120" i="8" s="1"/>
  <c r="V121" i="8" s="1"/>
  <c r="V122" i="8" s="1"/>
  <c r="B109" i="8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O108" i="8"/>
  <c r="S108" i="8"/>
  <c r="O101" i="8"/>
  <c r="O99" i="8"/>
  <c r="T95" i="8"/>
  <c r="T91" i="8"/>
  <c r="V89" i="8"/>
  <c r="V90" i="8" s="1"/>
  <c r="V91" i="8" s="1"/>
  <c r="V92" i="8" s="1"/>
  <c r="V93" i="8" s="1"/>
  <c r="V94" i="8" s="1"/>
  <c r="V95" i="8" s="1"/>
  <c r="V96" i="8" s="1"/>
  <c r="V97" i="8" s="1"/>
  <c r="V98" i="8" s="1"/>
  <c r="V99" i="8" s="1"/>
  <c r="V100" i="8" s="1"/>
  <c r="V101" i="8" s="1"/>
  <c r="V102" i="8" s="1"/>
  <c r="B89" i="8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O82" i="8"/>
  <c r="S82" i="8"/>
  <c r="O80" i="8"/>
  <c r="T80" i="8"/>
  <c r="O78" i="8"/>
  <c r="T78" i="8"/>
  <c r="O76" i="8"/>
  <c r="T76" i="8"/>
  <c r="O74" i="8"/>
  <c r="T74" i="8"/>
  <c r="O72" i="8"/>
  <c r="O70" i="8"/>
  <c r="V69" i="8"/>
  <c r="V70" i="8" s="1"/>
  <c r="V71" i="8" s="1"/>
  <c r="V72" i="8" s="1"/>
  <c r="V73" i="8" s="1"/>
  <c r="V74" i="8" s="1"/>
  <c r="V75" i="8" s="1"/>
  <c r="V76" i="8" s="1"/>
  <c r="V77" i="8" s="1"/>
  <c r="V78" i="8" s="1"/>
  <c r="V79" i="8" s="1"/>
  <c r="V80" i="8" s="1"/>
  <c r="V81" i="8" s="1"/>
  <c r="V82" i="8" s="1"/>
  <c r="B69" i="8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P57" i="8"/>
  <c r="O54" i="8"/>
  <c r="O52" i="8"/>
  <c r="Q51" i="8"/>
  <c r="Q50" i="8"/>
  <c r="V49" i="8"/>
  <c r="V50" i="8" s="1"/>
  <c r="V51" i="8" s="1"/>
  <c r="V52" i="8" s="1"/>
  <c r="V53" i="8" s="1"/>
  <c r="V54" i="8" s="1"/>
  <c r="V55" i="8" s="1"/>
  <c r="V56" i="8" s="1"/>
  <c r="V57" i="8" s="1"/>
  <c r="V58" i="8" s="1"/>
  <c r="V59" i="8" s="1"/>
  <c r="V60" i="8" s="1"/>
  <c r="V61" i="8" s="1"/>
  <c r="V62" i="8" s="1"/>
  <c r="O49" i="8"/>
  <c r="B49" i="8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V29" i="8"/>
  <c r="V30" i="8" s="1"/>
  <c r="V31" i="8" s="1"/>
  <c r="V32" i="8" s="1"/>
  <c r="V33" i="8" s="1"/>
  <c r="V34" i="8" s="1"/>
  <c r="V35" i="8" s="1"/>
  <c r="V36" i="8" s="1"/>
  <c r="V37" i="8" s="1"/>
  <c r="V38" i="8" s="1"/>
  <c r="V39" i="8" s="1"/>
  <c r="V40" i="8" s="1"/>
  <c r="V41" i="8" s="1"/>
  <c r="V42" i="8" s="1"/>
  <c r="B29" i="8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O22" i="8"/>
  <c r="T22" i="8"/>
  <c r="O20" i="8"/>
  <c r="T20" i="8"/>
  <c r="O18" i="8"/>
  <c r="T18" i="8"/>
  <c r="O16" i="8"/>
  <c r="T16" i="8"/>
  <c r="O14" i="8"/>
  <c r="T14" i="8"/>
  <c r="O12" i="8"/>
  <c r="T12" i="8"/>
  <c r="O11" i="8"/>
  <c r="V9" i="8"/>
  <c r="V10" i="8" s="1"/>
  <c r="V11" i="8" s="1"/>
  <c r="V12" i="8" s="1"/>
  <c r="V13" i="8" s="1"/>
  <c r="V14" i="8" s="1"/>
  <c r="V15" i="8" s="1"/>
  <c r="V16" i="8" s="1"/>
  <c r="V17" i="8" s="1"/>
  <c r="V18" i="8" s="1"/>
  <c r="V19" i="8" s="1"/>
  <c r="V20" i="8" s="1"/>
  <c r="V21" i="8" s="1"/>
  <c r="V22" i="8" s="1"/>
  <c r="T9" i="8"/>
  <c r="B9" i="8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AB7" i="8"/>
  <c r="S12" i="3" s="1"/>
  <c r="I3" i="8"/>
  <c r="Q9" i="3"/>
  <c r="R9" i="3"/>
  <c r="S30" i="7"/>
  <c r="S28" i="7"/>
  <c r="S58" i="7"/>
  <c r="S56" i="7"/>
  <c r="S54" i="7"/>
  <c r="S52" i="7"/>
  <c r="S50" i="7"/>
  <c r="S48" i="7"/>
  <c r="O181" i="7"/>
  <c r="V169" i="7"/>
  <c r="V170" i="7" s="1"/>
  <c r="V171" i="7" s="1"/>
  <c r="V172" i="7" s="1"/>
  <c r="V173" i="7" s="1"/>
  <c r="V174" i="7" s="1"/>
  <c r="V175" i="7" s="1"/>
  <c r="V176" i="7" s="1"/>
  <c r="V177" i="7" s="1"/>
  <c r="V178" i="7" s="1"/>
  <c r="V179" i="7" s="1"/>
  <c r="V180" i="7" s="1"/>
  <c r="V181" i="7" s="1"/>
  <c r="V182" i="7" s="1"/>
  <c r="B169" i="7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V149" i="7"/>
  <c r="V150" i="7" s="1"/>
  <c r="V151" i="7" s="1"/>
  <c r="V152" i="7" s="1"/>
  <c r="V153" i="7" s="1"/>
  <c r="V154" i="7" s="1"/>
  <c r="V155" i="7" s="1"/>
  <c r="V156" i="7" s="1"/>
  <c r="V157" i="7" s="1"/>
  <c r="V158" i="7" s="1"/>
  <c r="V159" i="7" s="1"/>
  <c r="V160" i="7" s="1"/>
  <c r="V161" i="7" s="1"/>
  <c r="V162" i="7" s="1"/>
  <c r="B149" i="7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V129" i="7"/>
  <c r="V130" i="7" s="1"/>
  <c r="V131" i="7" s="1"/>
  <c r="V132" i="7" s="1"/>
  <c r="V133" i="7" s="1"/>
  <c r="V134" i="7" s="1"/>
  <c r="V135" i="7" s="1"/>
  <c r="V136" i="7" s="1"/>
  <c r="V137" i="7" s="1"/>
  <c r="V138" i="7" s="1"/>
  <c r="V139" i="7" s="1"/>
  <c r="V140" i="7" s="1"/>
  <c r="V141" i="7" s="1"/>
  <c r="V142" i="7" s="1"/>
  <c r="B129" i="7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V109" i="7"/>
  <c r="V110" i="7" s="1"/>
  <c r="V111" i="7" s="1"/>
  <c r="V112" i="7" s="1"/>
  <c r="V113" i="7" s="1"/>
  <c r="V114" i="7" s="1"/>
  <c r="V115" i="7" s="1"/>
  <c r="V116" i="7" s="1"/>
  <c r="V117" i="7" s="1"/>
  <c r="V118" i="7" s="1"/>
  <c r="V119" i="7" s="1"/>
  <c r="V120" i="7" s="1"/>
  <c r="V121" i="7" s="1"/>
  <c r="V122" i="7" s="1"/>
  <c r="B109" i="7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V89" i="7"/>
  <c r="V90" i="7" s="1"/>
  <c r="V91" i="7" s="1"/>
  <c r="V92" i="7" s="1"/>
  <c r="V93" i="7" s="1"/>
  <c r="V94" i="7" s="1"/>
  <c r="V95" i="7" s="1"/>
  <c r="V96" i="7" s="1"/>
  <c r="V97" i="7" s="1"/>
  <c r="V98" i="7" s="1"/>
  <c r="V99" i="7" s="1"/>
  <c r="V100" i="7" s="1"/>
  <c r="V101" i="7" s="1"/>
  <c r="V102" i="7" s="1"/>
  <c r="B89" i="7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P81" i="7"/>
  <c r="V69" i="7"/>
  <c r="V70" i="7" s="1"/>
  <c r="V71" i="7" s="1"/>
  <c r="V72" i="7" s="1"/>
  <c r="V73" i="7" s="1"/>
  <c r="V74" i="7" s="1"/>
  <c r="V75" i="7" s="1"/>
  <c r="V76" i="7" s="1"/>
  <c r="V77" i="7" s="1"/>
  <c r="V78" i="7" s="1"/>
  <c r="V79" i="7" s="1"/>
  <c r="V80" i="7" s="1"/>
  <c r="V81" i="7" s="1"/>
  <c r="V82" i="7" s="1"/>
  <c r="B69" i="7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S62" i="7"/>
  <c r="S60" i="7"/>
  <c r="O58" i="7"/>
  <c r="O56" i="7"/>
  <c r="O54" i="7"/>
  <c r="O52" i="7"/>
  <c r="O50" i="7"/>
  <c r="V49" i="7"/>
  <c r="V50" i="7" s="1"/>
  <c r="V51" i="7" s="1"/>
  <c r="V52" i="7" s="1"/>
  <c r="V53" i="7" s="1"/>
  <c r="V54" i="7" s="1"/>
  <c r="V55" i="7" s="1"/>
  <c r="V56" i="7" s="1"/>
  <c r="V57" i="7" s="1"/>
  <c r="V58" i="7" s="1"/>
  <c r="V59" i="7" s="1"/>
  <c r="V60" i="7" s="1"/>
  <c r="V61" i="7" s="1"/>
  <c r="V62" i="7" s="1"/>
  <c r="B49" i="7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S42" i="7"/>
  <c r="S40" i="7"/>
  <c r="S38" i="7"/>
  <c r="S36" i="7"/>
  <c r="S34" i="7"/>
  <c r="S32" i="7"/>
  <c r="V29" i="7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B29" i="7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Q28" i="7"/>
  <c r="S22" i="7"/>
  <c r="S21" i="7"/>
  <c r="S20" i="7"/>
  <c r="S19" i="7"/>
  <c r="S18" i="7"/>
  <c r="S17" i="7"/>
  <c r="S16" i="7"/>
  <c r="S15" i="7"/>
  <c r="S14" i="7"/>
  <c r="S13" i="7"/>
  <c r="S12" i="7"/>
  <c r="S11" i="7"/>
  <c r="V9" i="7"/>
  <c r="V10" i="7" s="1"/>
  <c r="V11" i="7" s="1"/>
  <c r="V12" i="7" s="1"/>
  <c r="V13" i="7" s="1"/>
  <c r="V14" i="7" s="1"/>
  <c r="V15" i="7" s="1"/>
  <c r="V16" i="7" s="1"/>
  <c r="V17" i="7" s="1"/>
  <c r="V18" i="7" s="1"/>
  <c r="V19" i="7" s="1"/>
  <c r="V20" i="7" s="1"/>
  <c r="V21" i="7" s="1"/>
  <c r="V22" i="7" s="1"/>
  <c r="S9" i="7"/>
  <c r="B9" i="7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S8" i="7"/>
  <c r="AB7" i="7"/>
  <c r="S9" i="3" s="1"/>
  <c r="I3" i="7"/>
  <c r="V169" i="2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49" i="2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29" i="2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09" i="2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89" i="2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69" i="2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51" i="2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49" i="2"/>
  <c r="V50" i="2" s="1"/>
  <c r="V29" i="2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9" i="2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S181" i="2"/>
  <c r="S179" i="2"/>
  <c r="S177" i="2"/>
  <c r="S175" i="2"/>
  <c r="S173" i="2"/>
  <c r="S171" i="2"/>
  <c r="B169" i="2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S168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B149" i="2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S148" i="2"/>
  <c r="S138" i="2"/>
  <c r="T134" i="2"/>
  <c r="T130" i="2"/>
  <c r="S129" i="2"/>
  <c r="B129" i="2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T121" i="2"/>
  <c r="T117" i="2"/>
  <c r="S111" i="2"/>
  <c r="B109" i="2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S108" i="2"/>
  <c r="T102" i="2"/>
  <c r="T98" i="2"/>
  <c r="T94" i="2"/>
  <c r="S90" i="2"/>
  <c r="B89" i="2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S88" i="2"/>
  <c r="S82" i="2"/>
  <c r="S80" i="2"/>
  <c r="S78" i="2"/>
  <c r="S76" i="2"/>
  <c r="S74" i="2"/>
  <c r="T72" i="2"/>
  <c r="T70" i="2"/>
  <c r="T56" i="2"/>
  <c r="T54" i="2"/>
  <c r="T52" i="2"/>
  <c r="T50" i="2"/>
  <c r="T48" i="2"/>
  <c r="T58" i="2"/>
  <c r="T57" i="2"/>
  <c r="T62" i="2"/>
  <c r="T61" i="2"/>
  <c r="T60" i="2"/>
  <c r="T59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S28" i="2"/>
  <c r="T22" i="2"/>
  <c r="T21" i="2"/>
  <c r="T20" i="2"/>
  <c r="T19" i="2"/>
  <c r="T18" i="2"/>
  <c r="T17" i="2"/>
  <c r="T16" i="2"/>
  <c r="T15" i="2"/>
  <c r="T14" i="2"/>
  <c r="T12" i="2"/>
  <c r="T10" i="2"/>
  <c r="T9" i="2"/>
  <c r="T8" i="2"/>
  <c r="T11" i="2"/>
  <c r="AB7" i="2"/>
  <c r="S29" i="47" l="1"/>
  <c r="S30" i="47"/>
  <c r="S32" i="47"/>
  <c r="O29" i="47"/>
  <c r="O30" i="47"/>
  <c r="O32" i="47"/>
  <c r="T7" i="47"/>
  <c r="AJ7" i="47" s="1"/>
  <c r="AA114" i="3" s="1"/>
  <c r="S9" i="47"/>
  <c r="T55" i="40"/>
  <c r="T57" i="40"/>
  <c r="T59" i="40"/>
  <c r="T61" i="40"/>
  <c r="T148" i="40"/>
  <c r="S148" i="40"/>
  <c r="O148" i="40"/>
  <c r="U148" i="40"/>
  <c r="Q68" i="40"/>
  <c r="U68" i="40"/>
  <c r="Q88" i="40"/>
  <c r="U88" i="40"/>
  <c r="T93" i="40"/>
  <c r="T97" i="40"/>
  <c r="T101" i="40"/>
  <c r="T118" i="40"/>
  <c r="T122" i="40"/>
  <c r="T128" i="40"/>
  <c r="S128" i="40"/>
  <c r="O128" i="40"/>
  <c r="U128" i="40"/>
  <c r="T137" i="40"/>
  <c r="Q148" i="40"/>
  <c r="T156" i="40"/>
  <c r="T159" i="40"/>
  <c r="S159" i="40"/>
  <c r="O159" i="40"/>
  <c r="U159" i="40"/>
  <c r="T161" i="40"/>
  <c r="S161" i="40"/>
  <c r="O161" i="40"/>
  <c r="U161" i="40"/>
  <c r="T170" i="40"/>
  <c r="T167" i="40" s="1"/>
  <c r="AJ15" i="40" s="1"/>
  <c r="S170" i="40"/>
  <c r="O170" i="40"/>
  <c r="U170" i="40"/>
  <c r="T172" i="40"/>
  <c r="S172" i="40"/>
  <c r="O172" i="40"/>
  <c r="U172" i="40"/>
  <c r="T174" i="40"/>
  <c r="S174" i="40"/>
  <c r="O174" i="40"/>
  <c r="U174" i="40"/>
  <c r="T176" i="40"/>
  <c r="S176" i="40"/>
  <c r="O176" i="40"/>
  <c r="U176" i="40"/>
  <c r="T178" i="40"/>
  <c r="S178" i="40"/>
  <c r="O178" i="40"/>
  <c r="U178" i="40"/>
  <c r="T180" i="40"/>
  <c r="S180" i="40"/>
  <c r="O180" i="40"/>
  <c r="U180" i="40"/>
  <c r="T182" i="40"/>
  <c r="S182" i="40"/>
  <c r="O182" i="40"/>
  <c r="U182" i="40"/>
  <c r="Q108" i="40"/>
  <c r="U108" i="40"/>
  <c r="Q158" i="40"/>
  <c r="U158" i="40"/>
  <c r="Q160" i="40"/>
  <c r="U160" i="40"/>
  <c r="Q162" i="40"/>
  <c r="U162" i="40"/>
  <c r="Q169" i="40"/>
  <c r="U169" i="40"/>
  <c r="Q171" i="40"/>
  <c r="U171" i="40"/>
  <c r="Q173" i="40"/>
  <c r="U173" i="40"/>
  <c r="Q175" i="40"/>
  <c r="U175" i="40"/>
  <c r="Q177" i="40"/>
  <c r="U177" i="40"/>
  <c r="Q179" i="40"/>
  <c r="U179" i="40"/>
  <c r="Q181" i="40"/>
  <c r="U181" i="40"/>
  <c r="Q19" i="29"/>
  <c r="U19" i="29"/>
  <c r="O19" i="29"/>
  <c r="S19" i="29"/>
  <c r="S9" i="32"/>
  <c r="O9" i="32"/>
  <c r="T8" i="32"/>
  <c r="T7" i="32" s="1"/>
  <c r="AJ7" i="32" s="1"/>
  <c r="AA112" i="3" s="1"/>
  <c r="T53" i="54"/>
  <c r="T55" i="54"/>
  <c r="T57" i="54"/>
  <c r="T59" i="54"/>
  <c r="T61" i="54"/>
  <c r="T148" i="54"/>
  <c r="S148" i="54"/>
  <c r="O148" i="54"/>
  <c r="U148" i="54"/>
  <c r="Q68" i="54"/>
  <c r="U68" i="54"/>
  <c r="T88" i="54"/>
  <c r="S88" i="54"/>
  <c r="O88" i="54"/>
  <c r="U88" i="54"/>
  <c r="T93" i="54"/>
  <c r="T97" i="54"/>
  <c r="T101" i="54"/>
  <c r="T118" i="54"/>
  <c r="T122" i="54"/>
  <c r="T128" i="54"/>
  <c r="S128" i="54"/>
  <c r="O128" i="54"/>
  <c r="U128" i="54"/>
  <c r="T137" i="54"/>
  <c r="Q148" i="54"/>
  <c r="T156" i="54"/>
  <c r="T159" i="54"/>
  <c r="S159" i="54"/>
  <c r="O159" i="54"/>
  <c r="U159" i="54"/>
  <c r="T161" i="54"/>
  <c r="S161" i="54"/>
  <c r="O161" i="54"/>
  <c r="U161" i="54"/>
  <c r="T170" i="54"/>
  <c r="T167" i="54" s="1"/>
  <c r="AJ15" i="54" s="1"/>
  <c r="S170" i="54"/>
  <c r="O170" i="54"/>
  <c r="U170" i="54"/>
  <c r="T172" i="54"/>
  <c r="S172" i="54"/>
  <c r="O172" i="54"/>
  <c r="U172" i="54"/>
  <c r="T174" i="54"/>
  <c r="S174" i="54"/>
  <c r="O174" i="54"/>
  <c r="U174" i="54"/>
  <c r="T176" i="54"/>
  <c r="S176" i="54"/>
  <c r="O176" i="54"/>
  <c r="U176" i="54"/>
  <c r="T178" i="54"/>
  <c r="S178" i="54"/>
  <c r="O178" i="54"/>
  <c r="U178" i="54"/>
  <c r="T180" i="54"/>
  <c r="S180" i="54"/>
  <c r="O180" i="54"/>
  <c r="U180" i="54"/>
  <c r="T182" i="54"/>
  <c r="S182" i="54"/>
  <c r="O182" i="54"/>
  <c r="U182" i="54"/>
  <c r="Q108" i="54"/>
  <c r="U108" i="54"/>
  <c r="Q158" i="54"/>
  <c r="U158" i="54"/>
  <c r="Q160" i="54"/>
  <c r="U160" i="54"/>
  <c r="Q162" i="54"/>
  <c r="U162" i="54"/>
  <c r="Q169" i="54"/>
  <c r="U169" i="54"/>
  <c r="Q171" i="54"/>
  <c r="U171" i="54"/>
  <c r="Q173" i="54"/>
  <c r="U173" i="54"/>
  <c r="Q175" i="54"/>
  <c r="U175" i="54"/>
  <c r="Q177" i="54"/>
  <c r="U177" i="54"/>
  <c r="Q179" i="54"/>
  <c r="U179" i="54"/>
  <c r="Q181" i="54"/>
  <c r="U181" i="54"/>
  <c r="Q34" i="54"/>
  <c r="U34" i="54"/>
  <c r="Q36" i="54"/>
  <c r="U36" i="54"/>
  <c r="Q38" i="54"/>
  <c r="U38" i="54"/>
  <c r="Q40" i="54"/>
  <c r="U40" i="54"/>
  <c r="Q42" i="54"/>
  <c r="U42" i="54"/>
  <c r="Q33" i="54"/>
  <c r="U33" i="54"/>
  <c r="O34" i="54"/>
  <c r="S34" i="54"/>
  <c r="Q35" i="54"/>
  <c r="U35" i="54"/>
  <c r="O36" i="54"/>
  <c r="S36" i="54"/>
  <c r="Q37" i="54"/>
  <c r="U37" i="54"/>
  <c r="O38" i="54"/>
  <c r="S38" i="54"/>
  <c r="Q39" i="54"/>
  <c r="U39" i="54"/>
  <c r="O40" i="54"/>
  <c r="S40" i="54"/>
  <c r="Q41" i="54"/>
  <c r="U41" i="54"/>
  <c r="O42" i="54"/>
  <c r="S42" i="54"/>
  <c r="Q33" i="53"/>
  <c r="U33" i="53"/>
  <c r="Q35" i="53"/>
  <c r="U35" i="53"/>
  <c r="Q37" i="53"/>
  <c r="U37" i="53"/>
  <c r="Q39" i="53"/>
  <c r="U39" i="53"/>
  <c r="Q41" i="53"/>
  <c r="U41" i="53"/>
  <c r="T53" i="53"/>
  <c r="T55" i="53"/>
  <c r="T57" i="53"/>
  <c r="T59" i="53"/>
  <c r="T61" i="53"/>
  <c r="O33" i="53"/>
  <c r="S33" i="53"/>
  <c r="Q34" i="53"/>
  <c r="U34" i="53"/>
  <c r="O35" i="53"/>
  <c r="S35" i="53"/>
  <c r="Q36" i="53"/>
  <c r="U36" i="53"/>
  <c r="O37" i="53"/>
  <c r="S37" i="53"/>
  <c r="Q38" i="53"/>
  <c r="U38" i="53"/>
  <c r="O39" i="53"/>
  <c r="S39" i="53"/>
  <c r="Q40" i="53"/>
  <c r="U40" i="53"/>
  <c r="O41" i="53"/>
  <c r="S41" i="53"/>
  <c r="Q42" i="53"/>
  <c r="U42" i="53"/>
  <c r="Q68" i="53"/>
  <c r="U68" i="53"/>
  <c r="Q88" i="53"/>
  <c r="U88" i="53"/>
  <c r="T99" i="53"/>
  <c r="Q108" i="53"/>
  <c r="U108" i="53"/>
  <c r="P118" i="53"/>
  <c r="P120" i="53"/>
  <c r="P122" i="53"/>
  <c r="O128" i="53"/>
  <c r="S128" i="53"/>
  <c r="P129" i="53"/>
  <c r="P133" i="53"/>
  <c r="P137" i="53"/>
  <c r="P141" i="53"/>
  <c r="O148" i="53"/>
  <c r="S148" i="53"/>
  <c r="P152" i="53"/>
  <c r="P156" i="53"/>
  <c r="Q158" i="53"/>
  <c r="U158" i="53"/>
  <c r="O159" i="53"/>
  <c r="S159" i="53"/>
  <c r="Q160" i="53"/>
  <c r="U160" i="53"/>
  <c r="O161" i="53"/>
  <c r="S161" i="53"/>
  <c r="Q162" i="53"/>
  <c r="U162" i="53"/>
  <c r="Q169" i="53"/>
  <c r="U169" i="53"/>
  <c r="O170" i="53"/>
  <c r="S170" i="53"/>
  <c r="Q171" i="53"/>
  <c r="U171" i="53"/>
  <c r="O172" i="53"/>
  <c r="S172" i="53"/>
  <c r="Q173" i="53"/>
  <c r="U173" i="53"/>
  <c r="O174" i="53"/>
  <c r="S174" i="53"/>
  <c r="Q175" i="53"/>
  <c r="U175" i="53"/>
  <c r="O176" i="53"/>
  <c r="S176" i="53"/>
  <c r="Q177" i="53"/>
  <c r="U177" i="53"/>
  <c r="O178" i="53"/>
  <c r="S178" i="53"/>
  <c r="Q179" i="53"/>
  <c r="U179" i="53"/>
  <c r="O180" i="53"/>
  <c r="S180" i="53"/>
  <c r="Q181" i="53"/>
  <c r="U181" i="53"/>
  <c r="O182" i="53"/>
  <c r="S182" i="53"/>
  <c r="Q128" i="53"/>
  <c r="U128" i="53"/>
  <c r="Q148" i="53"/>
  <c r="U148" i="53"/>
  <c r="Q159" i="53"/>
  <c r="U159" i="53"/>
  <c r="Q161" i="53"/>
  <c r="U161" i="53"/>
  <c r="Q170" i="53"/>
  <c r="U170" i="53"/>
  <c r="Q172" i="53"/>
  <c r="U172" i="53"/>
  <c r="Q174" i="53"/>
  <c r="U174" i="53"/>
  <c r="Q176" i="53"/>
  <c r="U176" i="53"/>
  <c r="Q178" i="53"/>
  <c r="U178" i="53"/>
  <c r="Q180" i="53"/>
  <c r="U180" i="53"/>
  <c r="Q182" i="53"/>
  <c r="U182" i="53"/>
  <c r="Q37" i="48"/>
  <c r="U37" i="48"/>
  <c r="Q39" i="48"/>
  <c r="U39" i="48"/>
  <c r="Q41" i="48"/>
  <c r="U41" i="48"/>
  <c r="Q68" i="48"/>
  <c r="U68" i="48"/>
  <c r="T70" i="48"/>
  <c r="T72" i="48"/>
  <c r="T74" i="48"/>
  <c r="T76" i="48"/>
  <c r="T78" i="48"/>
  <c r="T80" i="48"/>
  <c r="T82" i="48"/>
  <c r="T88" i="48"/>
  <c r="U88" i="48"/>
  <c r="Q88" i="48"/>
  <c r="S88" i="48"/>
  <c r="T108" i="48"/>
  <c r="S108" i="48"/>
  <c r="O108" i="48"/>
  <c r="U108" i="48"/>
  <c r="T158" i="48"/>
  <c r="S158" i="48"/>
  <c r="O158" i="48"/>
  <c r="U158" i="48"/>
  <c r="T160" i="48"/>
  <c r="S160" i="48"/>
  <c r="O160" i="48"/>
  <c r="U160" i="48"/>
  <c r="T162" i="48"/>
  <c r="S162" i="48"/>
  <c r="O162" i="48"/>
  <c r="U162" i="48"/>
  <c r="Q36" i="48"/>
  <c r="U36" i="48"/>
  <c r="O37" i="48"/>
  <c r="S37" i="48"/>
  <c r="Q38" i="48"/>
  <c r="U38" i="48"/>
  <c r="O39" i="48"/>
  <c r="S39" i="48"/>
  <c r="Q40" i="48"/>
  <c r="U40" i="48"/>
  <c r="O41" i="48"/>
  <c r="S41" i="48"/>
  <c r="Q42" i="48"/>
  <c r="U42" i="48"/>
  <c r="O68" i="48"/>
  <c r="S68" i="48"/>
  <c r="O88" i="48"/>
  <c r="Q108" i="48"/>
  <c r="T110" i="48"/>
  <c r="T114" i="48"/>
  <c r="T135" i="48"/>
  <c r="T150" i="48"/>
  <c r="Q158" i="48"/>
  <c r="Q160" i="48"/>
  <c r="Q162" i="48"/>
  <c r="T168" i="48"/>
  <c r="T169" i="48"/>
  <c r="S169" i="48"/>
  <c r="O169" i="48"/>
  <c r="U169" i="48"/>
  <c r="T171" i="48"/>
  <c r="S171" i="48"/>
  <c r="O171" i="48"/>
  <c r="U171" i="48"/>
  <c r="T173" i="48"/>
  <c r="S173" i="48"/>
  <c r="O173" i="48"/>
  <c r="U173" i="48"/>
  <c r="T175" i="48"/>
  <c r="S175" i="48"/>
  <c r="O175" i="48"/>
  <c r="U175" i="48"/>
  <c r="T177" i="48"/>
  <c r="S177" i="48"/>
  <c r="O177" i="48"/>
  <c r="U177" i="48"/>
  <c r="T179" i="48"/>
  <c r="S179" i="48"/>
  <c r="O179" i="48"/>
  <c r="U179" i="48"/>
  <c r="T181" i="48"/>
  <c r="S181" i="48"/>
  <c r="O181" i="48"/>
  <c r="U181" i="48"/>
  <c r="Q128" i="48"/>
  <c r="U128" i="48"/>
  <c r="Q148" i="48"/>
  <c r="U148" i="48"/>
  <c r="Q159" i="48"/>
  <c r="U159" i="48"/>
  <c r="Q161" i="48"/>
  <c r="U161" i="48"/>
  <c r="Q170" i="48"/>
  <c r="U170" i="48"/>
  <c r="Q172" i="48"/>
  <c r="U172" i="48"/>
  <c r="Q174" i="48"/>
  <c r="U174" i="48"/>
  <c r="Q176" i="48"/>
  <c r="U176" i="48"/>
  <c r="Q178" i="48"/>
  <c r="U178" i="48"/>
  <c r="Q180" i="48"/>
  <c r="U180" i="48"/>
  <c r="Q182" i="48"/>
  <c r="U182" i="48"/>
  <c r="T47" i="49"/>
  <c r="AJ9" i="49" s="1"/>
  <c r="P34" i="49"/>
  <c r="P36" i="49"/>
  <c r="P38" i="49"/>
  <c r="P40" i="49"/>
  <c r="P42" i="49"/>
  <c r="O48" i="49"/>
  <c r="S48" i="49"/>
  <c r="P49" i="49"/>
  <c r="P51" i="49"/>
  <c r="P53" i="49"/>
  <c r="P55" i="49"/>
  <c r="P57" i="49"/>
  <c r="P59" i="49"/>
  <c r="P61" i="49"/>
  <c r="Q68" i="49"/>
  <c r="U68" i="49"/>
  <c r="Q88" i="49"/>
  <c r="U88" i="49"/>
  <c r="Q108" i="49"/>
  <c r="U108" i="49"/>
  <c r="Q128" i="49"/>
  <c r="U128" i="49"/>
  <c r="Q148" i="49"/>
  <c r="U148" i="49"/>
  <c r="O157" i="49"/>
  <c r="S157" i="49"/>
  <c r="O158" i="49"/>
  <c r="S158" i="49"/>
  <c r="Q159" i="49"/>
  <c r="U159" i="49"/>
  <c r="O160" i="49"/>
  <c r="S160" i="49"/>
  <c r="Q161" i="49"/>
  <c r="U161" i="49"/>
  <c r="O162" i="49"/>
  <c r="S162" i="49"/>
  <c r="O169" i="49"/>
  <c r="S169" i="49"/>
  <c r="O170" i="49"/>
  <c r="S170" i="49"/>
  <c r="Q171" i="49"/>
  <c r="U171" i="49"/>
  <c r="O172" i="49"/>
  <c r="S172" i="49"/>
  <c r="Q173" i="49"/>
  <c r="U173" i="49"/>
  <c r="O174" i="49"/>
  <c r="S174" i="49"/>
  <c r="Q175" i="49"/>
  <c r="U175" i="49"/>
  <c r="O176" i="49"/>
  <c r="S176" i="49"/>
  <c r="Q177" i="49"/>
  <c r="U177" i="49"/>
  <c r="O178" i="49"/>
  <c r="S178" i="49"/>
  <c r="Q179" i="49"/>
  <c r="U179" i="49"/>
  <c r="O180" i="49"/>
  <c r="S180" i="49"/>
  <c r="Q181" i="49"/>
  <c r="U181" i="49"/>
  <c r="O182" i="49"/>
  <c r="S182" i="49"/>
  <c r="Q48" i="49"/>
  <c r="U48" i="49"/>
  <c r="Q157" i="49"/>
  <c r="Q158" i="49"/>
  <c r="U158" i="49"/>
  <c r="Q160" i="49"/>
  <c r="U160" i="49"/>
  <c r="Q162" i="49"/>
  <c r="U162" i="49"/>
  <c r="Q169" i="49"/>
  <c r="U169" i="49"/>
  <c r="Q170" i="49"/>
  <c r="U170" i="49"/>
  <c r="Q172" i="49"/>
  <c r="U172" i="49"/>
  <c r="Q174" i="49"/>
  <c r="U174" i="49"/>
  <c r="Q176" i="49"/>
  <c r="U176" i="49"/>
  <c r="Q178" i="49"/>
  <c r="U178" i="49"/>
  <c r="Q180" i="49"/>
  <c r="U180" i="49"/>
  <c r="Q182" i="49"/>
  <c r="U182" i="49"/>
  <c r="Q33" i="50"/>
  <c r="U33" i="50"/>
  <c r="Q35" i="50"/>
  <c r="Q37" i="50"/>
  <c r="U37" i="50"/>
  <c r="Q39" i="50"/>
  <c r="Q68" i="50"/>
  <c r="U68" i="50"/>
  <c r="T70" i="50"/>
  <c r="T72" i="50"/>
  <c r="T78" i="50"/>
  <c r="T80" i="50"/>
  <c r="T82" i="50"/>
  <c r="T88" i="50"/>
  <c r="U88" i="50"/>
  <c r="Q88" i="50"/>
  <c r="T169" i="50"/>
  <c r="T167" i="50" s="1"/>
  <c r="AJ15" i="50" s="1"/>
  <c r="S169" i="50"/>
  <c r="O169" i="50"/>
  <c r="U169" i="50"/>
  <c r="T171" i="50"/>
  <c r="S171" i="50"/>
  <c r="O171" i="50"/>
  <c r="U171" i="50"/>
  <c r="T173" i="50"/>
  <c r="S173" i="50"/>
  <c r="O173" i="50"/>
  <c r="U173" i="50"/>
  <c r="T175" i="50"/>
  <c r="S175" i="50"/>
  <c r="O175" i="50"/>
  <c r="U175" i="50"/>
  <c r="T177" i="50"/>
  <c r="S177" i="50"/>
  <c r="O177" i="50"/>
  <c r="U177" i="50"/>
  <c r="T179" i="50"/>
  <c r="S179" i="50"/>
  <c r="O179" i="50"/>
  <c r="U179" i="50"/>
  <c r="T181" i="50"/>
  <c r="S181" i="50"/>
  <c r="O181" i="50"/>
  <c r="U181" i="50"/>
  <c r="U35" i="50"/>
  <c r="U39" i="50"/>
  <c r="Q41" i="50"/>
  <c r="U41" i="50"/>
  <c r="T74" i="50"/>
  <c r="T76" i="50"/>
  <c r="O33" i="50"/>
  <c r="S33" i="50"/>
  <c r="Q34" i="50"/>
  <c r="U34" i="50"/>
  <c r="O35" i="50"/>
  <c r="S35" i="50"/>
  <c r="Q36" i="50"/>
  <c r="U36" i="50"/>
  <c r="O37" i="50"/>
  <c r="S37" i="50"/>
  <c r="Q38" i="50"/>
  <c r="U38" i="50"/>
  <c r="O39" i="50"/>
  <c r="S39" i="50"/>
  <c r="Q40" i="50"/>
  <c r="U40" i="50"/>
  <c r="O41" i="50"/>
  <c r="S41" i="50"/>
  <c r="Q42" i="50"/>
  <c r="U42" i="50"/>
  <c r="O68" i="50"/>
  <c r="S68" i="50"/>
  <c r="O88" i="50"/>
  <c r="S88" i="50"/>
  <c r="T108" i="50"/>
  <c r="S108" i="50"/>
  <c r="O108" i="50"/>
  <c r="U108" i="50"/>
  <c r="T112" i="50"/>
  <c r="T131" i="50"/>
  <c r="T139" i="50"/>
  <c r="T154" i="50"/>
  <c r="T158" i="50"/>
  <c r="S158" i="50"/>
  <c r="O158" i="50"/>
  <c r="U158" i="50"/>
  <c r="T160" i="50"/>
  <c r="S160" i="50"/>
  <c r="O160" i="50"/>
  <c r="U160" i="50"/>
  <c r="T162" i="50"/>
  <c r="S162" i="50"/>
  <c r="O162" i="50"/>
  <c r="U162" i="50"/>
  <c r="Q169" i="50"/>
  <c r="Q171" i="50"/>
  <c r="Q173" i="50"/>
  <c r="Q175" i="50"/>
  <c r="Q177" i="50"/>
  <c r="Q179" i="50"/>
  <c r="Q181" i="50"/>
  <c r="Q128" i="50"/>
  <c r="U128" i="50"/>
  <c r="Q148" i="50"/>
  <c r="U148" i="50"/>
  <c r="Q159" i="50"/>
  <c r="U159" i="50"/>
  <c r="Q161" i="50"/>
  <c r="U161" i="50"/>
  <c r="Q170" i="50"/>
  <c r="U170" i="50"/>
  <c r="Q172" i="50"/>
  <c r="U172" i="50"/>
  <c r="Q174" i="50"/>
  <c r="U174" i="50"/>
  <c r="Q176" i="50"/>
  <c r="U176" i="50"/>
  <c r="Q178" i="50"/>
  <c r="U178" i="50"/>
  <c r="Q180" i="50"/>
  <c r="U180" i="50"/>
  <c r="Q182" i="50"/>
  <c r="U182" i="50"/>
  <c r="Q34" i="51"/>
  <c r="U34" i="51"/>
  <c r="Q36" i="51"/>
  <c r="U36" i="51"/>
  <c r="Q38" i="51"/>
  <c r="U38" i="51"/>
  <c r="Q40" i="51"/>
  <c r="U40" i="51"/>
  <c r="Q42" i="51"/>
  <c r="U42" i="51"/>
  <c r="T49" i="51"/>
  <c r="T51" i="51"/>
  <c r="T53" i="51"/>
  <c r="T55" i="51"/>
  <c r="T57" i="51"/>
  <c r="T59" i="51"/>
  <c r="T61" i="51"/>
  <c r="T108" i="51"/>
  <c r="S108" i="51"/>
  <c r="O108" i="51"/>
  <c r="U108" i="51"/>
  <c r="T158" i="51"/>
  <c r="S158" i="51"/>
  <c r="O158" i="51"/>
  <c r="U158" i="51"/>
  <c r="T160" i="51"/>
  <c r="S160" i="51"/>
  <c r="O160" i="51"/>
  <c r="U160" i="51"/>
  <c r="T162" i="51"/>
  <c r="S162" i="51"/>
  <c r="O162" i="51"/>
  <c r="U162" i="51"/>
  <c r="O34" i="51"/>
  <c r="S34" i="51"/>
  <c r="Q35" i="51"/>
  <c r="U35" i="51"/>
  <c r="O36" i="51"/>
  <c r="S36" i="51"/>
  <c r="Q37" i="51"/>
  <c r="U37" i="51"/>
  <c r="O38" i="51"/>
  <c r="S38" i="51"/>
  <c r="Q39" i="51"/>
  <c r="U39" i="51"/>
  <c r="O40" i="51"/>
  <c r="S40" i="51"/>
  <c r="Q41" i="51"/>
  <c r="U41" i="51"/>
  <c r="O42" i="51"/>
  <c r="S42" i="51"/>
  <c r="Q68" i="51"/>
  <c r="U68" i="51"/>
  <c r="T88" i="51"/>
  <c r="U88" i="51"/>
  <c r="Q88" i="51"/>
  <c r="Q108" i="51"/>
  <c r="T110" i="51"/>
  <c r="T114" i="51"/>
  <c r="T135" i="51"/>
  <c r="T150" i="51"/>
  <c r="Q158" i="51"/>
  <c r="Q160" i="51"/>
  <c r="Q162" i="51"/>
  <c r="T168" i="51"/>
  <c r="T169" i="51"/>
  <c r="S169" i="51"/>
  <c r="O169" i="51"/>
  <c r="U169" i="51"/>
  <c r="T171" i="51"/>
  <c r="S171" i="51"/>
  <c r="O171" i="51"/>
  <c r="U171" i="51"/>
  <c r="T173" i="51"/>
  <c r="S173" i="51"/>
  <c r="O173" i="51"/>
  <c r="U173" i="51"/>
  <c r="T175" i="51"/>
  <c r="S175" i="51"/>
  <c r="O175" i="51"/>
  <c r="U175" i="51"/>
  <c r="T177" i="51"/>
  <c r="S177" i="51"/>
  <c r="O177" i="51"/>
  <c r="U177" i="51"/>
  <c r="T179" i="51"/>
  <c r="S179" i="51"/>
  <c r="O179" i="51"/>
  <c r="U179" i="51"/>
  <c r="Q181" i="51"/>
  <c r="U181" i="51"/>
  <c r="Q128" i="51"/>
  <c r="U128" i="51"/>
  <c r="Q148" i="51"/>
  <c r="U148" i="51"/>
  <c r="Q159" i="51"/>
  <c r="U159" i="51"/>
  <c r="Q161" i="51"/>
  <c r="U161" i="51"/>
  <c r="Q170" i="51"/>
  <c r="U170" i="51"/>
  <c r="Q172" i="51"/>
  <c r="U172" i="51"/>
  <c r="Q174" i="51"/>
  <c r="U174" i="51"/>
  <c r="Q176" i="51"/>
  <c r="U176" i="51"/>
  <c r="Q178" i="51"/>
  <c r="U178" i="51"/>
  <c r="Q180" i="51"/>
  <c r="U180" i="51"/>
  <c r="O181" i="51"/>
  <c r="S181" i="51"/>
  <c r="Q182" i="51"/>
  <c r="U182" i="51"/>
  <c r="Q34" i="44"/>
  <c r="U34" i="44"/>
  <c r="Q36" i="44"/>
  <c r="U36" i="44"/>
  <c r="Q38" i="44"/>
  <c r="U38" i="44"/>
  <c r="Q40" i="44"/>
  <c r="U40" i="44"/>
  <c r="Q42" i="44"/>
  <c r="U42" i="44"/>
  <c r="T49" i="44"/>
  <c r="T51" i="44"/>
  <c r="T53" i="44"/>
  <c r="T55" i="44"/>
  <c r="T57" i="44"/>
  <c r="T59" i="44"/>
  <c r="T61" i="44"/>
  <c r="T128" i="44"/>
  <c r="S128" i="44"/>
  <c r="O128" i="44"/>
  <c r="U128" i="44"/>
  <c r="T159" i="44"/>
  <c r="S159" i="44"/>
  <c r="O159" i="44"/>
  <c r="U159" i="44"/>
  <c r="T161" i="44"/>
  <c r="S161" i="44"/>
  <c r="O161" i="44"/>
  <c r="U161" i="44"/>
  <c r="T170" i="44"/>
  <c r="S170" i="44"/>
  <c r="O170" i="44"/>
  <c r="U170" i="44"/>
  <c r="T172" i="44"/>
  <c r="S172" i="44"/>
  <c r="O172" i="44"/>
  <c r="U172" i="44"/>
  <c r="T174" i="44"/>
  <c r="S174" i="44"/>
  <c r="O174" i="44"/>
  <c r="U174" i="44"/>
  <c r="T176" i="44"/>
  <c r="S176" i="44"/>
  <c r="O176" i="44"/>
  <c r="U176" i="44"/>
  <c r="T178" i="44"/>
  <c r="S178" i="44"/>
  <c r="O178" i="44"/>
  <c r="U178" i="44"/>
  <c r="T180" i="44"/>
  <c r="S180" i="44"/>
  <c r="O180" i="44"/>
  <c r="U180" i="44"/>
  <c r="T182" i="44"/>
  <c r="S182" i="44"/>
  <c r="O182" i="44"/>
  <c r="U182" i="44"/>
  <c r="Q33" i="44"/>
  <c r="U33" i="44"/>
  <c r="U27" i="44" s="1"/>
  <c r="AK8" i="44" s="1"/>
  <c r="O34" i="44"/>
  <c r="S34" i="44"/>
  <c r="Q35" i="44"/>
  <c r="U35" i="44"/>
  <c r="O36" i="44"/>
  <c r="S36" i="44"/>
  <c r="Q37" i="44"/>
  <c r="U37" i="44"/>
  <c r="O38" i="44"/>
  <c r="S38" i="44"/>
  <c r="Q39" i="44"/>
  <c r="U39" i="44"/>
  <c r="O40" i="44"/>
  <c r="S40" i="44"/>
  <c r="Q41" i="44"/>
  <c r="U41" i="44"/>
  <c r="O42" i="44"/>
  <c r="S42" i="44"/>
  <c r="Q68" i="44"/>
  <c r="U68" i="44"/>
  <c r="Q88" i="44"/>
  <c r="U88" i="44"/>
  <c r="T91" i="44"/>
  <c r="T95" i="44"/>
  <c r="T99" i="44"/>
  <c r="T120" i="44"/>
  <c r="Q128" i="44"/>
  <c r="T129" i="44"/>
  <c r="T133" i="44"/>
  <c r="T141" i="44"/>
  <c r="T148" i="44"/>
  <c r="S148" i="44"/>
  <c r="O148" i="44"/>
  <c r="U148" i="44"/>
  <c r="T152" i="44"/>
  <c r="Q159" i="44"/>
  <c r="Q161" i="44"/>
  <c r="T167" i="44"/>
  <c r="AJ15" i="44" s="1"/>
  <c r="Q170" i="44"/>
  <c r="Q172" i="44"/>
  <c r="Q174" i="44"/>
  <c r="Q176" i="44"/>
  <c r="Q178" i="44"/>
  <c r="Q180" i="44"/>
  <c r="Q182" i="44"/>
  <c r="Q108" i="44"/>
  <c r="U108" i="44"/>
  <c r="Q158" i="44"/>
  <c r="U158" i="44"/>
  <c r="Q160" i="44"/>
  <c r="U160" i="44"/>
  <c r="Q162" i="44"/>
  <c r="U162" i="44"/>
  <c r="Q169" i="44"/>
  <c r="U169" i="44"/>
  <c r="Q171" i="44"/>
  <c r="U171" i="44"/>
  <c r="Q173" i="44"/>
  <c r="U173" i="44"/>
  <c r="Q175" i="44"/>
  <c r="U175" i="44"/>
  <c r="Q177" i="44"/>
  <c r="U177" i="44"/>
  <c r="Q179" i="44"/>
  <c r="U179" i="44"/>
  <c r="Q181" i="44"/>
  <c r="U181" i="44"/>
  <c r="U88" i="45"/>
  <c r="T92" i="45"/>
  <c r="T98" i="45"/>
  <c r="Q108" i="45"/>
  <c r="Q119" i="45"/>
  <c r="U119" i="45"/>
  <c r="T121" i="45"/>
  <c r="Q88" i="45"/>
  <c r="T90" i="45"/>
  <c r="T94" i="45"/>
  <c r="T96" i="45"/>
  <c r="T100" i="45"/>
  <c r="U108" i="45"/>
  <c r="R161" i="45"/>
  <c r="T47" i="45"/>
  <c r="AJ9" i="45" s="1"/>
  <c r="Q48" i="45"/>
  <c r="U48" i="45"/>
  <c r="Q68" i="45"/>
  <c r="U68" i="45"/>
  <c r="O88" i="45"/>
  <c r="S88" i="45"/>
  <c r="O108" i="45"/>
  <c r="S108" i="45"/>
  <c r="Q117" i="45"/>
  <c r="Q118" i="45"/>
  <c r="U118" i="45"/>
  <c r="O119" i="45"/>
  <c r="S119" i="45"/>
  <c r="Q128" i="45"/>
  <c r="U128" i="45"/>
  <c r="T127" i="45"/>
  <c r="AJ13" i="45" s="1"/>
  <c r="Q148" i="45"/>
  <c r="U148" i="45"/>
  <c r="Q168" i="45"/>
  <c r="U168" i="45"/>
  <c r="T41" i="46"/>
  <c r="Q88" i="46"/>
  <c r="U88" i="46"/>
  <c r="T90" i="46"/>
  <c r="T92" i="46"/>
  <c r="T87" i="46" s="1"/>
  <c r="AJ11" i="46" s="1"/>
  <c r="T107" i="46"/>
  <c r="AJ12" i="46" s="1"/>
  <c r="Q108" i="46"/>
  <c r="U108" i="46"/>
  <c r="Q128" i="46"/>
  <c r="U128" i="46"/>
  <c r="T130" i="46"/>
  <c r="T132" i="46"/>
  <c r="T134" i="46"/>
  <c r="T136" i="46"/>
  <c r="T138" i="46"/>
  <c r="T140" i="46"/>
  <c r="T142" i="46"/>
  <c r="Q148" i="46"/>
  <c r="U148" i="46"/>
  <c r="T149" i="46"/>
  <c r="T151" i="46"/>
  <c r="T153" i="46"/>
  <c r="Q48" i="46"/>
  <c r="U48" i="46"/>
  <c r="Q68" i="46"/>
  <c r="U68" i="46"/>
  <c r="O88" i="46"/>
  <c r="S88" i="46"/>
  <c r="O108" i="46"/>
  <c r="S108" i="46"/>
  <c r="O128" i="46"/>
  <c r="S128" i="46"/>
  <c r="O148" i="46"/>
  <c r="S148" i="46"/>
  <c r="Q168" i="46"/>
  <c r="U168" i="46"/>
  <c r="Q35" i="47"/>
  <c r="U35" i="47"/>
  <c r="Q37" i="47"/>
  <c r="U37" i="47"/>
  <c r="Q39" i="47"/>
  <c r="U39" i="47"/>
  <c r="Q41" i="47"/>
  <c r="U41" i="47"/>
  <c r="Q68" i="47"/>
  <c r="U68" i="47"/>
  <c r="T70" i="47"/>
  <c r="T72" i="47"/>
  <c r="T74" i="47"/>
  <c r="T76" i="47"/>
  <c r="T78" i="47"/>
  <c r="T80" i="47"/>
  <c r="T82" i="47"/>
  <c r="Q88" i="47"/>
  <c r="U88" i="47"/>
  <c r="T89" i="47"/>
  <c r="T91" i="47"/>
  <c r="T93" i="47"/>
  <c r="T169" i="47"/>
  <c r="T167" i="47" s="1"/>
  <c r="AJ15" i="47" s="1"/>
  <c r="S169" i="47"/>
  <c r="O169" i="47"/>
  <c r="U169" i="47"/>
  <c r="T171" i="47"/>
  <c r="S171" i="47"/>
  <c r="O171" i="47"/>
  <c r="U171" i="47"/>
  <c r="T173" i="47"/>
  <c r="S173" i="47"/>
  <c r="O173" i="47"/>
  <c r="U173" i="47"/>
  <c r="T175" i="47"/>
  <c r="S175" i="47"/>
  <c r="O175" i="47"/>
  <c r="U175" i="47"/>
  <c r="T177" i="47"/>
  <c r="S177" i="47"/>
  <c r="O177" i="47"/>
  <c r="U177" i="47"/>
  <c r="T179" i="47"/>
  <c r="S179" i="47"/>
  <c r="O179" i="47"/>
  <c r="U179" i="47"/>
  <c r="T181" i="47"/>
  <c r="S181" i="47"/>
  <c r="O181" i="47"/>
  <c r="U181" i="47"/>
  <c r="O35" i="47"/>
  <c r="S35" i="47"/>
  <c r="Q36" i="47"/>
  <c r="U36" i="47"/>
  <c r="O37" i="47"/>
  <c r="S37" i="47"/>
  <c r="Q38" i="47"/>
  <c r="U38" i="47"/>
  <c r="O39" i="47"/>
  <c r="S39" i="47"/>
  <c r="Q40" i="47"/>
  <c r="U40" i="47"/>
  <c r="O41" i="47"/>
  <c r="S41" i="47"/>
  <c r="Q42" i="47"/>
  <c r="U42" i="47"/>
  <c r="O68" i="47"/>
  <c r="S68" i="47"/>
  <c r="O88" i="47"/>
  <c r="S88" i="47"/>
  <c r="P95" i="47"/>
  <c r="T108" i="47"/>
  <c r="S108" i="47"/>
  <c r="O108" i="47"/>
  <c r="U108" i="47"/>
  <c r="T112" i="47"/>
  <c r="T131" i="47"/>
  <c r="T139" i="47"/>
  <c r="T154" i="47"/>
  <c r="T158" i="47"/>
  <c r="S158" i="47"/>
  <c r="O158" i="47"/>
  <c r="U158" i="47"/>
  <c r="T160" i="47"/>
  <c r="S160" i="47"/>
  <c r="O160" i="47"/>
  <c r="U160" i="47"/>
  <c r="T162" i="47"/>
  <c r="S162" i="47"/>
  <c r="O162" i="47"/>
  <c r="U162" i="47"/>
  <c r="Q169" i="47"/>
  <c r="Q171" i="47"/>
  <c r="Q173" i="47"/>
  <c r="Q175" i="47"/>
  <c r="Q177" i="47"/>
  <c r="Q179" i="47"/>
  <c r="Q181" i="47"/>
  <c r="Q128" i="47"/>
  <c r="U128" i="47"/>
  <c r="Q148" i="47"/>
  <c r="U148" i="47"/>
  <c r="Q159" i="47"/>
  <c r="U159" i="47"/>
  <c r="Q161" i="47"/>
  <c r="U161" i="47"/>
  <c r="Q170" i="47"/>
  <c r="U170" i="47"/>
  <c r="Q172" i="47"/>
  <c r="U172" i="47"/>
  <c r="Q174" i="47"/>
  <c r="U174" i="47"/>
  <c r="Q176" i="47"/>
  <c r="U176" i="47"/>
  <c r="Q178" i="47"/>
  <c r="U178" i="47"/>
  <c r="Q180" i="47"/>
  <c r="U180" i="47"/>
  <c r="Q182" i="47"/>
  <c r="U182" i="47"/>
  <c r="Q35" i="40"/>
  <c r="U35" i="40"/>
  <c r="Q37" i="40"/>
  <c r="U37" i="40"/>
  <c r="Q39" i="40"/>
  <c r="U39" i="40"/>
  <c r="Q41" i="40"/>
  <c r="U41" i="40"/>
  <c r="Q34" i="40"/>
  <c r="U34" i="40"/>
  <c r="O35" i="40"/>
  <c r="S35" i="40"/>
  <c r="Q36" i="40"/>
  <c r="U36" i="40"/>
  <c r="O37" i="40"/>
  <c r="S37" i="40"/>
  <c r="Q38" i="40"/>
  <c r="U38" i="40"/>
  <c r="O39" i="40"/>
  <c r="S39" i="40"/>
  <c r="Q40" i="40"/>
  <c r="U40" i="40"/>
  <c r="O41" i="40"/>
  <c r="S41" i="40"/>
  <c r="Q42" i="40"/>
  <c r="U42" i="40"/>
  <c r="T27" i="41"/>
  <c r="AJ8" i="41" s="1"/>
  <c r="O33" i="41"/>
  <c r="S33" i="41"/>
  <c r="Q34" i="41"/>
  <c r="U34" i="41"/>
  <c r="O35" i="41"/>
  <c r="S35" i="41"/>
  <c r="Q36" i="41"/>
  <c r="U36" i="41"/>
  <c r="O37" i="41"/>
  <c r="S37" i="41"/>
  <c r="Q38" i="41"/>
  <c r="U38" i="41"/>
  <c r="O39" i="41"/>
  <c r="S39" i="41"/>
  <c r="Q40" i="41"/>
  <c r="U40" i="41"/>
  <c r="O41" i="41"/>
  <c r="S41" i="41"/>
  <c r="Q42" i="41"/>
  <c r="U42" i="41"/>
  <c r="T47" i="41"/>
  <c r="AJ9" i="41" s="1"/>
  <c r="O68" i="41"/>
  <c r="S68" i="41"/>
  <c r="Q33" i="41"/>
  <c r="U33" i="41"/>
  <c r="Q35" i="41"/>
  <c r="U35" i="41"/>
  <c r="Q37" i="41"/>
  <c r="U37" i="41"/>
  <c r="Q39" i="41"/>
  <c r="U39" i="41"/>
  <c r="Q41" i="41"/>
  <c r="U41" i="41"/>
  <c r="Q68" i="41"/>
  <c r="U68" i="41"/>
  <c r="T90" i="41"/>
  <c r="Q90" i="41"/>
  <c r="T91" i="41"/>
  <c r="S91" i="41"/>
  <c r="O91" i="41"/>
  <c r="U91" i="41"/>
  <c r="Q92" i="41"/>
  <c r="U92" i="41"/>
  <c r="O93" i="41"/>
  <c r="S93" i="41"/>
  <c r="P96" i="41"/>
  <c r="P98" i="41"/>
  <c r="Q102" i="41"/>
  <c r="U102" i="41"/>
  <c r="O110" i="41"/>
  <c r="S110" i="41"/>
  <c r="Q111" i="41"/>
  <c r="U111" i="41"/>
  <c r="O112" i="41"/>
  <c r="S112" i="41"/>
  <c r="Q113" i="41"/>
  <c r="U113" i="41"/>
  <c r="O114" i="41"/>
  <c r="S114" i="41"/>
  <c r="Q115" i="41"/>
  <c r="U115" i="41"/>
  <c r="O116" i="41"/>
  <c r="O128" i="41"/>
  <c r="S128" i="41"/>
  <c r="P130" i="41"/>
  <c r="P132" i="41"/>
  <c r="P134" i="41"/>
  <c r="P136" i="41"/>
  <c r="P138" i="41"/>
  <c r="P140" i="41"/>
  <c r="P142" i="41"/>
  <c r="O148" i="41"/>
  <c r="S148" i="41"/>
  <c r="O158" i="41"/>
  <c r="S158" i="41"/>
  <c r="Q159" i="41"/>
  <c r="U159" i="41"/>
  <c r="O160" i="41"/>
  <c r="S160" i="41"/>
  <c r="Q161" i="41"/>
  <c r="U161" i="41"/>
  <c r="O162" i="41"/>
  <c r="S162" i="41"/>
  <c r="O169" i="41"/>
  <c r="S169" i="41"/>
  <c r="O170" i="41"/>
  <c r="S170" i="41"/>
  <c r="Q171" i="41"/>
  <c r="U171" i="41"/>
  <c r="O172" i="41"/>
  <c r="S172" i="41"/>
  <c r="Q173" i="41"/>
  <c r="U173" i="41"/>
  <c r="O174" i="41"/>
  <c r="S174" i="41"/>
  <c r="Q175" i="41"/>
  <c r="U175" i="41"/>
  <c r="O176" i="41"/>
  <c r="S176" i="41"/>
  <c r="Q177" i="41"/>
  <c r="U177" i="41"/>
  <c r="O178" i="41"/>
  <c r="S178" i="41"/>
  <c r="Q179" i="41"/>
  <c r="U179" i="41"/>
  <c r="O180" i="41"/>
  <c r="S180" i="41"/>
  <c r="Q181" i="41"/>
  <c r="U181" i="41"/>
  <c r="O182" i="41"/>
  <c r="S182" i="41"/>
  <c r="Q93" i="41"/>
  <c r="U93" i="41"/>
  <c r="Q110" i="41"/>
  <c r="U110" i="41"/>
  <c r="Q112" i="41"/>
  <c r="U112" i="41"/>
  <c r="Q114" i="41"/>
  <c r="U114" i="41"/>
  <c r="Q128" i="41"/>
  <c r="U128" i="41"/>
  <c r="Q148" i="41"/>
  <c r="U148" i="41"/>
  <c r="Q158" i="41"/>
  <c r="U158" i="41"/>
  <c r="Q160" i="41"/>
  <c r="U160" i="41"/>
  <c r="Q162" i="41"/>
  <c r="U162" i="41"/>
  <c r="Q169" i="41"/>
  <c r="U169" i="41"/>
  <c r="Q170" i="41"/>
  <c r="U170" i="41"/>
  <c r="Q172" i="41"/>
  <c r="U172" i="41"/>
  <c r="Q174" i="41"/>
  <c r="U174" i="41"/>
  <c r="Q176" i="41"/>
  <c r="U176" i="41"/>
  <c r="Q178" i="41"/>
  <c r="U178" i="41"/>
  <c r="Q180" i="41"/>
  <c r="U180" i="41"/>
  <c r="Q182" i="41"/>
  <c r="U182" i="41"/>
  <c r="Q41" i="42"/>
  <c r="U41" i="42"/>
  <c r="Q68" i="42"/>
  <c r="U68" i="42"/>
  <c r="T70" i="42"/>
  <c r="T72" i="42"/>
  <c r="T74" i="42"/>
  <c r="T76" i="42"/>
  <c r="T78" i="42"/>
  <c r="T80" i="42"/>
  <c r="T82" i="42"/>
  <c r="Q88" i="42"/>
  <c r="U88" i="42"/>
  <c r="T89" i="42"/>
  <c r="T91" i="42"/>
  <c r="T93" i="42"/>
  <c r="T159" i="42"/>
  <c r="S159" i="42"/>
  <c r="O159" i="42"/>
  <c r="U159" i="42"/>
  <c r="T161" i="42"/>
  <c r="S161" i="42"/>
  <c r="O161" i="42"/>
  <c r="U161" i="42"/>
  <c r="T170" i="42"/>
  <c r="S170" i="42"/>
  <c r="O170" i="42"/>
  <c r="U170" i="42"/>
  <c r="T172" i="42"/>
  <c r="S172" i="42"/>
  <c r="O172" i="42"/>
  <c r="U172" i="42"/>
  <c r="T174" i="42"/>
  <c r="S174" i="42"/>
  <c r="O174" i="42"/>
  <c r="U174" i="42"/>
  <c r="T176" i="42"/>
  <c r="S176" i="42"/>
  <c r="O176" i="42"/>
  <c r="U176" i="42"/>
  <c r="T178" i="42"/>
  <c r="S178" i="42"/>
  <c r="O178" i="42"/>
  <c r="U178" i="42"/>
  <c r="T180" i="42"/>
  <c r="S180" i="42"/>
  <c r="O180" i="42"/>
  <c r="U180" i="42"/>
  <c r="T182" i="42"/>
  <c r="S182" i="42"/>
  <c r="O182" i="42"/>
  <c r="U182" i="42"/>
  <c r="O41" i="42"/>
  <c r="S41" i="42"/>
  <c r="Q42" i="42"/>
  <c r="U42" i="42"/>
  <c r="O68" i="42"/>
  <c r="S68" i="42"/>
  <c r="O88" i="42"/>
  <c r="S88" i="42"/>
  <c r="P95" i="42"/>
  <c r="T108" i="42"/>
  <c r="S108" i="42"/>
  <c r="O108" i="42"/>
  <c r="U108" i="42"/>
  <c r="T112" i="42"/>
  <c r="T141" i="42"/>
  <c r="T148" i="42"/>
  <c r="S148" i="42"/>
  <c r="O148" i="42"/>
  <c r="U148" i="42"/>
  <c r="T152" i="42"/>
  <c r="Q159" i="42"/>
  <c r="Q161" i="42"/>
  <c r="T167" i="42"/>
  <c r="AJ15" i="42" s="1"/>
  <c r="Q170" i="42"/>
  <c r="Q172" i="42"/>
  <c r="Q174" i="42"/>
  <c r="Q176" i="42"/>
  <c r="Q178" i="42"/>
  <c r="Q180" i="42"/>
  <c r="Q182" i="42"/>
  <c r="Q128" i="42"/>
  <c r="U128" i="42"/>
  <c r="Q158" i="42"/>
  <c r="U158" i="42"/>
  <c r="Q160" i="42"/>
  <c r="U160" i="42"/>
  <c r="Q162" i="42"/>
  <c r="U162" i="42"/>
  <c r="Q169" i="42"/>
  <c r="U169" i="42"/>
  <c r="Q171" i="42"/>
  <c r="U171" i="42"/>
  <c r="Q173" i="42"/>
  <c r="U173" i="42"/>
  <c r="Q175" i="42"/>
  <c r="U175" i="42"/>
  <c r="Q177" i="42"/>
  <c r="U177" i="42"/>
  <c r="Q179" i="42"/>
  <c r="U179" i="42"/>
  <c r="Q181" i="42"/>
  <c r="U181" i="42"/>
  <c r="P137" i="43"/>
  <c r="P141" i="43"/>
  <c r="O148" i="43"/>
  <c r="O159" i="43"/>
  <c r="P122" i="43"/>
  <c r="P76" i="43"/>
  <c r="P57" i="43"/>
  <c r="Q33" i="37"/>
  <c r="U33" i="37"/>
  <c r="U27" i="37" s="1"/>
  <c r="AK8" i="37" s="1"/>
  <c r="Q35" i="37"/>
  <c r="U35" i="37"/>
  <c r="Q37" i="37"/>
  <c r="U37" i="37"/>
  <c r="Q39" i="37"/>
  <c r="U39" i="37"/>
  <c r="Q41" i="37"/>
  <c r="U41" i="37"/>
  <c r="Q68" i="37"/>
  <c r="U68" i="37"/>
  <c r="T70" i="37"/>
  <c r="T72" i="37"/>
  <c r="T74" i="37"/>
  <c r="T76" i="37"/>
  <c r="T78" i="37"/>
  <c r="T80" i="37"/>
  <c r="T82" i="37"/>
  <c r="T88" i="37"/>
  <c r="U88" i="37"/>
  <c r="Q88" i="37"/>
  <c r="T169" i="37"/>
  <c r="T167" i="37" s="1"/>
  <c r="AJ15" i="37" s="1"/>
  <c r="S169" i="37"/>
  <c r="O169" i="37"/>
  <c r="U169" i="37"/>
  <c r="T171" i="37"/>
  <c r="S171" i="37"/>
  <c r="O171" i="37"/>
  <c r="U171" i="37"/>
  <c r="T173" i="37"/>
  <c r="S173" i="37"/>
  <c r="O173" i="37"/>
  <c r="U173" i="37"/>
  <c r="T175" i="37"/>
  <c r="S175" i="37"/>
  <c r="O175" i="37"/>
  <c r="U175" i="37"/>
  <c r="T177" i="37"/>
  <c r="S177" i="37"/>
  <c r="O177" i="37"/>
  <c r="U177" i="37"/>
  <c r="T179" i="37"/>
  <c r="S179" i="37"/>
  <c r="O179" i="37"/>
  <c r="U179" i="37"/>
  <c r="T181" i="37"/>
  <c r="S181" i="37"/>
  <c r="O181" i="37"/>
  <c r="U181" i="37"/>
  <c r="O33" i="37"/>
  <c r="S33" i="37"/>
  <c r="Q34" i="37"/>
  <c r="U34" i="37"/>
  <c r="O35" i="37"/>
  <c r="S35" i="37"/>
  <c r="Q36" i="37"/>
  <c r="U36" i="37"/>
  <c r="O37" i="37"/>
  <c r="S37" i="37"/>
  <c r="Q38" i="37"/>
  <c r="U38" i="37"/>
  <c r="O39" i="37"/>
  <c r="S39" i="37"/>
  <c r="Q40" i="37"/>
  <c r="U40" i="37"/>
  <c r="O41" i="37"/>
  <c r="S41" i="37"/>
  <c r="Q42" i="37"/>
  <c r="U42" i="37"/>
  <c r="O68" i="37"/>
  <c r="S68" i="37"/>
  <c r="O88" i="37"/>
  <c r="S88" i="37"/>
  <c r="T108" i="37"/>
  <c r="S108" i="37"/>
  <c r="O108" i="37"/>
  <c r="U108" i="37"/>
  <c r="T112" i="37"/>
  <c r="T131" i="37"/>
  <c r="T139" i="37"/>
  <c r="T154" i="37"/>
  <c r="T158" i="37"/>
  <c r="S158" i="37"/>
  <c r="O158" i="37"/>
  <c r="U158" i="37"/>
  <c r="T160" i="37"/>
  <c r="S160" i="37"/>
  <c r="O160" i="37"/>
  <c r="U160" i="37"/>
  <c r="T162" i="37"/>
  <c r="S162" i="37"/>
  <c r="O162" i="37"/>
  <c r="U162" i="37"/>
  <c r="Q169" i="37"/>
  <c r="Q171" i="37"/>
  <c r="Q173" i="37"/>
  <c r="Q175" i="37"/>
  <c r="Q177" i="37"/>
  <c r="Q179" i="37"/>
  <c r="Q181" i="37"/>
  <c r="Q128" i="37"/>
  <c r="U128" i="37"/>
  <c r="Q148" i="37"/>
  <c r="U148" i="37"/>
  <c r="Q159" i="37"/>
  <c r="U159" i="37"/>
  <c r="Q161" i="37"/>
  <c r="U161" i="37"/>
  <c r="Q170" i="37"/>
  <c r="U170" i="37"/>
  <c r="Q172" i="37"/>
  <c r="U172" i="37"/>
  <c r="Q174" i="37"/>
  <c r="U174" i="37"/>
  <c r="Q176" i="37"/>
  <c r="U176" i="37"/>
  <c r="Q178" i="37"/>
  <c r="U178" i="37"/>
  <c r="Q180" i="37"/>
  <c r="U180" i="37"/>
  <c r="Q182" i="37"/>
  <c r="U182" i="37"/>
  <c r="O68" i="38"/>
  <c r="S68" i="38"/>
  <c r="P70" i="38"/>
  <c r="P72" i="38"/>
  <c r="P74" i="38"/>
  <c r="P76" i="38"/>
  <c r="P78" i="38"/>
  <c r="P80" i="38"/>
  <c r="P82" i="38"/>
  <c r="O88" i="38"/>
  <c r="T93" i="38"/>
  <c r="T97" i="38"/>
  <c r="T101" i="38"/>
  <c r="T118" i="38"/>
  <c r="T122" i="38"/>
  <c r="T128" i="38"/>
  <c r="S128" i="38"/>
  <c r="O128" i="38"/>
  <c r="U128" i="38"/>
  <c r="T137" i="38"/>
  <c r="T156" i="38"/>
  <c r="T159" i="38"/>
  <c r="S159" i="38"/>
  <c r="O159" i="38"/>
  <c r="U159" i="38"/>
  <c r="Q68" i="38"/>
  <c r="U68" i="38"/>
  <c r="T88" i="38"/>
  <c r="S88" i="38"/>
  <c r="Q88" i="38"/>
  <c r="T89" i="38"/>
  <c r="T148" i="38"/>
  <c r="S148" i="38"/>
  <c r="O148" i="38"/>
  <c r="U148" i="38"/>
  <c r="Q161" i="38"/>
  <c r="U161" i="38"/>
  <c r="Q170" i="38"/>
  <c r="U170" i="38"/>
  <c r="Q172" i="38"/>
  <c r="U172" i="38"/>
  <c r="Q174" i="38"/>
  <c r="U174" i="38"/>
  <c r="Q176" i="38"/>
  <c r="U176" i="38"/>
  <c r="Q178" i="38"/>
  <c r="U178" i="38"/>
  <c r="Q180" i="38"/>
  <c r="U180" i="38"/>
  <c r="Q182" i="38"/>
  <c r="U182" i="38"/>
  <c r="Q108" i="38"/>
  <c r="U108" i="38"/>
  <c r="Q158" i="38"/>
  <c r="U158" i="38"/>
  <c r="Q160" i="38"/>
  <c r="U160" i="38"/>
  <c r="O161" i="38"/>
  <c r="S161" i="38"/>
  <c r="Q162" i="38"/>
  <c r="U162" i="38"/>
  <c r="Q169" i="38"/>
  <c r="U169" i="38"/>
  <c r="O170" i="38"/>
  <c r="S170" i="38"/>
  <c r="Q171" i="38"/>
  <c r="U171" i="38"/>
  <c r="O172" i="38"/>
  <c r="S172" i="38"/>
  <c r="Q173" i="38"/>
  <c r="U173" i="38"/>
  <c r="O174" i="38"/>
  <c r="S174" i="38"/>
  <c r="Q175" i="38"/>
  <c r="U175" i="38"/>
  <c r="O176" i="38"/>
  <c r="S176" i="38"/>
  <c r="Q177" i="38"/>
  <c r="U177" i="38"/>
  <c r="O178" i="38"/>
  <c r="S178" i="38"/>
  <c r="Q179" i="38"/>
  <c r="U179" i="38"/>
  <c r="O180" i="38"/>
  <c r="S180" i="38"/>
  <c r="Q181" i="38"/>
  <c r="U181" i="38"/>
  <c r="O182" i="38"/>
  <c r="S182" i="38"/>
  <c r="Q38" i="38"/>
  <c r="U38" i="38"/>
  <c r="Q40" i="38"/>
  <c r="U40" i="38"/>
  <c r="Q42" i="38"/>
  <c r="U42" i="38"/>
  <c r="O38" i="38"/>
  <c r="S38" i="38"/>
  <c r="Q39" i="38"/>
  <c r="U39" i="38"/>
  <c r="O40" i="38"/>
  <c r="S40" i="38"/>
  <c r="Q41" i="38"/>
  <c r="U41" i="38"/>
  <c r="O42" i="38"/>
  <c r="S42" i="38"/>
  <c r="P154" i="39"/>
  <c r="T182" i="39"/>
  <c r="AJ15" i="39" s="1"/>
  <c r="O186" i="39"/>
  <c r="T57" i="34"/>
  <c r="T59" i="34"/>
  <c r="T61" i="34"/>
  <c r="T148" i="34"/>
  <c r="S148" i="34"/>
  <c r="O148" i="34"/>
  <c r="U148" i="34"/>
  <c r="Q68" i="34"/>
  <c r="U68" i="34"/>
  <c r="Q88" i="34"/>
  <c r="U88" i="34"/>
  <c r="T97" i="34"/>
  <c r="T101" i="34"/>
  <c r="T118" i="34"/>
  <c r="T122" i="34"/>
  <c r="T128" i="34"/>
  <c r="S128" i="34"/>
  <c r="O128" i="34"/>
  <c r="U128" i="34"/>
  <c r="T137" i="34"/>
  <c r="Q148" i="34"/>
  <c r="T156" i="34"/>
  <c r="T159" i="34"/>
  <c r="S159" i="34"/>
  <c r="O159" i="34"/>
  <c r="U159" i="34"/>
  <c r="T161" i="34"/>
  <c r="S161" i="34"/>
  <c r="O161" i="34"/>
  <c r="U161" i="34"/>
  <c r="T170" i="34"/>
  <c r="T167" i="34" s="1"/>
  <c r="AJ15" i="34" s="1"/>
  <c r="S170" i="34"/>
  <c r="O170" i="34"/>
  <c r="U170" i="34"/>
  <c r="T172" i="34"/>
  <c r="S172" i="34"/>
  <c r="O172" i="34"/>
  <c r="U172" i="34"/>
  <c r="T174" i="34"/>
  <c r="S174" i="34"/>
  <c r="O174" i="34"/>
  <c r="U174" i="34"/>
  <c r="T176" i="34"/>
  <c r="S176" i="34"/>
  <c r="O176" i="34"/>
  <c r="U176" i="34"/>
  <c r="T178" i="34"/>
  <c r="S178" i="34"/>
  <c r="O178" i="34"/>
  <c r="U178" i="34"/>
  <c r="T180" i="34"/>
  <c r="S180" i="34"/>
  <c r="O180" i="34"/>
  <c r="U180" i="34"/>
  <c r="T182" i="34"/>
  <c r="S182" i="34"/>
  <c r="O182" i="34"/>
  <c r="U182" i="34"/>
  <c r="Q108" i="34"/>
  <c r="U108" i="34"/>
  <c r="Q158" i="34"/>
  <c r="U158" i="34"/>
  <c r="Q160" i="34"/>
  <c r="U160" i="34"/>
  <c r="Q162" i="34"/>
  <c r="U162" i="34"/>
  <c r="Q169" i="34"/>
  <c r="U169" i="34"/>
  <c r="Q171" i="34"/>
  <c r="U171" i="34"/>
  <c r="Q173" i="34"/>
  <c r="U173" i="34"/>
  <c r="Q175" i="34"/>
  <c r="U175" i="34"/>
  <c r="Q177" i="34"/>
  <c r="U177" i="34"/>
  <c r="Q179" i="34"/>
  <c r="U179" i="34"/>
  <c r="Q181" i="34"/>
  <c r="U181" i="34"/>
  <c r="Q36" i="34"/>
  <c r="Q38" i="34"/>
  <c r="U38" i="34"/>
  <c r="Q42" i="34"/>
  <c r="U36" i="34"/>
  <c r="Q40" i="34"/>
  <c r="U40" i="34"/>
  <c r="U42" i="34"/>
  <c r="O36" i="34"/>
  <c r="S36" i="34"/>
  <c r="Q37" i="34"/>
  <c r="U37" i="34"/>
  <c r="O38" i="34"/>
  <c r="S38" i="34"/>
  <c r="Q39" i="34"/>
  <c r="U39" i="34"/>
  <c r="O40" i="34"/>
  <c r="S40" i="34"/>
  <c r="Q41" i="34"/>
  <c r="U41" i="34"/>
  <c r="O42" i="34"/>
  <c r="S42" i="34"/>
  <c r="Q108" i="35"/>
  <c r="U108" i="35"/>
  <c r="T110" i="35"/>
  <c r="T112" i="35"/>
  <c r="T114" i="35"/>
  <c r="T131" i="35"/>
  <c r="T135" i="35"/>
  <c r="T139" i="35"/>
  <c r="T150" i="35"/>
  <c r="T154" i="35"/>
  <c r="Q158" i="35"/>
  <c r="U158" i="35"/>
  <c r="Q160" i="35"/>
  <c r="U160" i="35"/>
  <c r="Q162" i="35"/>
  <c r="U162" i="35"/>
  <c r="T168" i="35"/>
  <c r="T167" i="35" s="1"/>
  <c r="AJ15" i="35" s="1"/>
  <c r="Q169" i="35"/>
  <c r="U169" i="35"/>
  <c r="Q171" i="35"/>
  <c r="U171" i="35"/>
  <c r="Q173" i="35"/>
  <c r="U173" i="35"/>
  <c r="Q175" i="35"/>
  <c r="U175" i="35"/>
  <c r="Q177" i="35"/>
  <c r="U177" i="35"/>
  <c r="Q179" i="35"/>
  <c r="U179" i="35"/>
  <c r="Q181" i="35"/>
  <c r="U181" i="35"/>
  <c r="O108" i="35"/>
  <c r="S108" i="35"/>
  <c r="Q128" i="35"/>
  <c r="U128" i="35"/>
  <c r="Q148" i="35"/>
  <c r="U148" i="35"/>
  <c r="O158" i="35"/>
  <c r="S158" i="35"/>
  <c r="Q159" i="35"/>
  <c r="U159" i="35"/>
  <c r="O160" i="35"/>
  <c r="S160" i="35"/>
  <c r="Q161" i="35"/>
  <c r="U161" i="35"/>
  <c r="O162" i="35"/>
  <c r="S162" i="35"/>
  <c r="O169" i="35"/>
  <c r="S169" i="35"/>
  <c r="Q170" i="35"/>
  <c r="U170" i="35"/>
  <c r="O171" i="35"/>
  <c r="S171" i="35"/>
  <c r="Q172" i="35"/>
  <c r="U172" i="35"/>
  <c r="O173" i="35"/>
  <c r="S173" i="35"/>
  <c r="Q174" i="35"/>
  <c r="U174" i="35"/>
  <c r="O175" i="35"/>
  <c r="S175" i="35"/>
  <c r="Q176" i="35"/>
  <c r="U176" i="35"/>
  <c r="O177" i="35"/>
  <c r="S177" i="35"/>
  <c r="Q178" i="35"/>
  <c r="U178" i="35"/>
  <c r="O179" i="35"/>
  <c r="S179" i="35"/>
  <c r="Q180" i="35"/>
  <c r="U180" i="35"/>
  <c r="O181" i="35"/>
  <c r="S181" i="35"/>
  <c r="Q182" i="35"/>
  <c r="U182" i="35"/>
  <c r="T72" i="35"/>
  <c r="T74" i="35"/>
  <c r="T76" i="35"/>
  <c r="T78" i="35"/>
  <c r="T82" i="35"/>
  <c r="Q33" i="35"/>
  <c r="U33" i="35"/>
  <c r="Q35" i="35"/>
  <c r="U35" i="35"/>
  <c r="Q37" i="35"/>
  <c r="U37" i="35"/>
  <c r="Q39" i="35"/>
  <c r="U39" i="35"/>
  <c r="Q41" i="35"/>
  <c r="U41" i="35"/>
  <c r="O33" i="35"/>
  <c r="S33" i="35"/>
  <c r="Q34" i="35"/>
  <c r="U34" i="35"/>
  <c r="O35" i="35"/>
  <c r="S35" i="35"/>
  <c r="Q36" i="35"/>
  <c r="U36" i="35"/>
  <c r="O37" i="35"/>
  <c r="S37" i="35"/>
  <c r="Q38" i="35"/>
  <c r="U38" i="35"/>
  <c r="O39" i="35"/>
  <c r="S39" i="35"/>
  <c r="Q40" i="35"/>
  <c r="U40" i="35"/>
  <c r="O41" i="35"/>
  <c r="S41" i="35"/>
  <c r="Q42" i="35"/>
  <c r="U42" i="35"/>
  <c r="Q33" i="36"/>
  <c r="U33" i="36"/>
  <c r="O34" i="36"/>
  <c r="S34" i="36"/>
  <c r="Q35" i="36"/>
  <c r="U35" i="36"/>
  <c r="O36" i="36"/>
  <c r="S36" i="36"/>
  <c r="Q37" i="36"/>
  <c r="U37" i="36"/>
  <c r="O38" i="36"/>
  <c r="S38" i="36"/>
  <c r="Q39" i="36"/>
  <c r="U39" i="36"/>
  <c r="O40" i="36"/>
  <c r="S40" i="36"/>
  <c r="Q41" i="36"/>
  <c r="U41" i="36"/>
  <c r="O42" i="36"/>
  <c r="S42" i="36"/>
  <c r="P48" i="36"/>
  <c r="P49" i="36"/>
  <c r="P51" i="36"/>
  <c r="P53" i="36"/>
  <c r="P55" i="36"/>
  <c r="P57" i="36"/>
  <c r="P59" i="36"/>
  <c r="P61" i="36"/>
  <c r="Q68" i="36"/>
  <c r="U68" i="36"/>
  <c r="T88" i="36"/>
  <c r="U88" i="36"/>
  <c r="Q88" i="36"/>
  <c r="T110" i="36"/>
  <c r="T114" i="36"/>
  <c r="T135" i="36"/>
  <c r="T150" i="36"/>
  <c r="T169" i="36"/>
  <c r="S169" i="36"/>
  <c r="O169" i="36"/>
  <c r="U169" i="36"/>
  <c r="T171" i="36"/>
  <c r="S171" i="36"/>
  <c r="O171" i="36"/>
  <c r="U171" i="36"/>
  <c r="T173" i="36"/>
  <c r="S173" i="36"/>
  <c r="O173" i="36"/>
  <c r="U173" i="36"/>
  <c r="T175" i="36"/>
  <c r="S175" i="36"/>
  <c r="O175" i="36"/>
  <c r="U175" i="36"/>
  <c r="T177" i="36"/>
  <c r="S177" i="36"/>
  <c r="O177" i="36"/>
  <c r="U177" i="36"/>
  <c r="T179" i="36"/>
  <c r="T167" i="36" s="1"/>
  <c r="AJ15" i="36" s="1"/>
  <c r="S179" i="36"/>
  <c r="O179" i="36"/>
  <c r="U179" i="36"/>
  <c r="T181" i="36"/>
  <c r="S181" i="36"/>
  <c r="O181" i="36"/>
  <c r="U181" i="36"/>
  <c r="Q34" i="36"/>
  <c r="U34" i="36"/>
  <c r="Q36" i="36"/>
  <c r="U36" i="36"/>
  <c r="Q38" i="36"/>
  <c r="U38" i="36"/>
  <c r="Q40" i="36"/>
  <c r="U40" i="36"/>
  <c r="Q42" i="36"/>
  <c r="U42" i="36"/>
  <c r="T108" i="36"/>
  <c r="S108" i="36"/>
  <c r="O108" i="36"/>
  <c r="U108" i="36"/>
  <c r="T154" i="36"/>
  <c r="T158" i="36"/>
  <c r="S158" i="36"/>
  <c r="O158" i="36"/>
  <c r="U158" i="36"/>
  <c r="T160" i="36"/>
  <c r="S160" i="36"/>
  <c r="O160" i="36"/>
  <c r="U160" i="36"/>
  <c r="T162" i="36"/>
  <c r="S162" i="36"/>
  <c r="O162" i="36"/>
  <c r="U162" i="36"/>
  <c r="Q169" i="36"/>
  <c r="Q171" i="36"/>
  <c r="Q173" i="36"/>
  <c r="Q175" i="36"/>
  <c r="Q177" i="36"/>
  <c r="Q179" i="36"/>
  <c r="Q181" i="36"/>
  <c r="Q128" i="36"/>
  <c r="U128" i="36"/>
  <c r="Q148" i="36"/>
  <c r="U148" i="36"/>
  <c r="Q159" i="36"/>
  <c r="U159" i="36"/>
  <c r="Q161" i="36"/>
  <c r="U161" i="36"/>
  <c r="Q170" i="36"/>
  <c r="U170" i="36"/>
  <c r="Q172" i="36"/>
  <c r="U172" i="36"/>
  <c r="Q174" i="36"/>
  <c r="U174" i="36"/>
  <c r="Q176" i="36"/>
  <c r="U176" i="36"/>
  <c r="Q178" i="36"/>
  <c r="U178" i="36"/>
  <c r="Q180" i="36"/>
  <c r="U180" i="36"/>
  <c r="Q182" i="36"/>
  <c r="U182" i="36"/>
  <c r="T53" i="30"/>
  <c r="T55" i="30"/>
  <c r="T57" i="30"/>
  <c r="T59" i="30"/>
  <c r="T61" i="30"/>
  <c r="T128" i="30"/>
  <c r="S128" i="30"/>
  <c r="O128" i="30"/>
  <c r="U128" i="30"/>
  <c r="T159" i="30"/>
  <c r="S159" i="30"/>
  <c r="O159" i="30"/>
  <c r="U159" i="30"/>
  <c r="T161" i="30"/>
  <c r="S161" i="30"/>
  <c r="O161" i="30"/>
  <c r="U161" i="30"/>
  <c r="T170" i="30"/>
  <c r="S170" i="30"/>
  <c r="O170" i="30"/>
  <c r="U170" i="30"/>
  <c r="T172" i="30"/>
  <c r="S172" i="30"/>
  <c r="O172" i="30"/>
  <c r="U172" i="30"/>
  <c r="T174" i="30"/>
  <c r="S174" i="30"/>
  <c r="O174" i="30"/>
  <c r="U174" i="30"/>
  <c r="T176" i="30"/>
  <c r="S176" i="30"/>
  <c r="O176" i="30"/>
  <c r="U176" i="30"/>
  <c r="T178" i="30"/>
  <c r="S178" i="30"/>
  <c r="O178" i="30"/>
  <c r="U178" i="30"/>
  <c r="T180" i="30"/>
  <c r="S180" i="30"/>
  <c r="O180" i="30"/>
  <c r="U180" i="30"/>
  <c r="T182" i="30"/>
  <c r="S182" i="30"/>
  <c r="O182" i="30"/>
  <c r="U182" i="30"/>
  <c r="Q68" i="30"/>
  <c r="U68" i="30"/>
  <c r="T88" i="30"/>
  <c r="S88" i="30"/>
  <c r="Q88" i="30"/>
  <c r="T89" i="30"/>
  <c r="T91" i="30"/>
  <c r="T95" i="30"/>
  <c r="T99" i="30"/>
  <c r="T120" i="30"/>
  <c r="Q128" i="30"/>
  <c r="T129" i="30"/>
  <c r="T133" i="30"/>
  <c r="T141" i="30"/>
  <c r="T148" i="30"/>
  <c r="S148" i="30"/>
  <c r="O148" i="30"/>
  <c r="U148" i="30"/>
  <c r="T152" i="30"/>
  <c r="Q159" i="30"/>
  <c r="Q161" i="30"/>
  <c r="T167" i="30"/>
  <c r="AJ15" i="30" s="1"/>
  <c r="Q170" i="30"/>
  <c r="Q172" i="30"/>
  <c r="Q174" i="30"/>
  <c r="Q176" i="30"/>
  <c r="Q178" i="30"/>
  <c r="Q180" i="30"/>
  <c r="Q182" i="30"/>
  <c r="Q108" i="30"/>
  <c r="U108" i="30"/>
  <c r="Q158" i="30"/>
  <c r="U158" i="30"/>
  <c r="Q160" i="30"/>
  <c r="U160" i="30"/>
  <c r="Q162" i="30"/>
  <c r="U162" i="30"/>
  <c r="Q169" i="30"/>
  <c r="U169" i="30"/>
  <c r="Q171" i="30"/>
  <c r="U171" i="30"/>
  <c r="Q173" i="30"/>
  <c r="U173" i="30"/>
  <c r="Q175" i="30"/>
  <c r="U175" i="30"/>
  <c r="Q177" i="30"/>
  <c r="U177" i="30"/>
  <c r="Q179" i="30"/>
  <c r="U179" i="30"/>
  <c r="Q181" i="30"/>
  <c r="U181" i="30"/>
  <c r="Q39" i="30"/>
  <c r="U39" i="30"/>
  <c r="Q41" i="30"/>
  <c r="U41" i="30"/>
  <c r="Q38" i="30"/>
  <c r="U38" i="30"/>
  <c r="O39" i="30"/>
  <c r="S39" i="30"/>
  <c r="Q40" i="30"/>
  <c r="U40" i="30"/>
  <c r="O41" i="30"/>
  <c r="S41" i="30"/>
  <c r="Q42" i="30"/>
  <c r="U42" i="30"/>
  <c r="T59" i="31"/>
  <c r="T61" i="31"/>
  <c r="T76" i="31"/>
  <c r="T78" i="31"/>
  <c r="T108" i="31"/>
  <c r="S108" i="31"/>
  <c r="O108" i="31"/>
  <c r="U108" i="31"/>
  <c r="T158" i="31"/>
  <c r="S158" i="31"/>
  <c r="O158" i="31"/>
  <c r="U158" i="31"/>
  <c r="T160" i="31"/>
  <c r="S160" i="31"/>
  <c r="O160" i="31"/>
  <c r="U160" i="31"/>
  <c r="T162" i="31"/>
  <c r="S162" i="31"/>
  <c r="O162" i="31"/>
  <c r="U162" i="31"/>
  <c r="P80" i="31"/>
  <c r="Q108" i="31"/>
  <c r="T110" i="31"/>
  <c r="T114" i="31"/>
  <c r="T135" i="31"/>
  <c r="T150" i="31"/>
  <c r="Q158" i="31"/>
  <c r="Q160" i="31"/>
  <c r="Q162" i="31"/>
  <c r="T168" i="31"/>
  <c r="T169" i="31"/>
  <c r="S169" i="31"/>
  <c r="O169" i="31"/>
  <c r="U169" i="31"/>
  <c r="T171" i="31"/>
  <c r="S171" i="31"/>
  <c r="O171" i="31"/>
  <c r="U171" i="31"/>
  <c r="T173" i="31"/>
  <c r="S173" i="31"/>
  <c r="O173" i="31"/>
  <c r="U173" i="31"/>
  <c r="T175" i="31"/>
  <c r="S175" i="31"/>
  <c r="O175" i="31"/>
  <c r="U175" i="31"/>
  <c r="T177" i="31"/>
  <c r="S177" i="31"/>
  <c r="O177" i="31"/>
  <c r="U177" i="31"/>
  <c r="T179" i="31"/>
  <c r="S179" i="31"/>
  <c r="O179" i="31"/>
  <c r="U179" i="31"/>
  <c r="T181" i="31"/>
  <c r="S181" i="31"/>
  <c r="O181" i="31"/>
  <c r="U181" i="31"/>
  <c r="Q88" i="31"/>
  <c r="U88" i="31"/>
  <c r="Q128" i="31"/>
  <c r="U128" i="31"/>
  <c r="Q148" i="31"/>
  <c r="U148" i="31"/>
  <c r="Q159" i="31"/>
  <c r="U159" i="31"/>
  <c r="Q161" i="31"/>
  <c r="U161" i="31"/>
  <c r="Q170" i="31"/>
  <c r="U170" i="31"/>
  <c r="Q172" i="31"/>
  <c r="U172" i="31"/>
  <c r="Q174" i="31"/>
  <c r="U174" i="31"/>
  <c r="Q176" i="31"/>
  <c r="U176" i="31"/>
  <c r="Q178" i="31"/>
  <c r="U178" i="31"/>
  <c r="Q180" i="31"/>
  <c r="U180" i="31"/>
  <c r="Q182" i="31"/>
  <c r="U182" i="31"/>
  <c r="Q38" i="31"/>
  <c r="U38" i="31"/>
  <c r="Q40" i="31"/>
  <c r="U40" i="31"/>
  <c r="Q42" i="31"/>
  <c r="U42" i="31"/>
  <c r="Q37" i="31"/>
  <c r="U37" i="31"/>
  <c r="O38" i="31"/>
  <c r="S38" i="31"/>
  <c r="Q39" i="31"/>
  <c r="U39" i="31"/>
  <c r="O40" i="31"/>
  <c r="S40" i="31"/>
  <c r="Q41" i="31"/>
  <c r="U41" i="31"/>
  <c r="O42" i="31"/>
  <c r="S42" i="31"/>
  <c r="Q34" i="32"/>
  <c r="U34" i="32"/>
  <c r="Q36" i="32"/>
  <c r="U36" i="32"/>
  <c r="Q38" i="32"/>
  <c r="U38" i="32"/>
  <c r="Q40" i="32"/>
  <c r="U40" i="32"/>
  <c r="Q42" i="32"/>
  <c r="U42" i="32"/>
  <c r="T48" i="32"/>
  <c r="T49" i="32"/>
  <c r="T51" i="32"/>
  <c r="T53" i="32"/>
  <c r="T55" i="32"/>
  <c r="T57" i="32"/>
  <c r="T59" i="32"/>
  <c r="T61" i="32"/>
  <c r="T148" i="32"/>
  <c r="S148" i="32"/>
  <c r="O148" i="32"/>
  <c r="U148" i="32"/>
  <c r="Q33" i="32"/>
  <c r="U33" i="32"/>
  <c r="O34" i="32"/>
  <c r="S34" i="32"/>
  <c r="Q35" i="32"/>
  <c r="U35" i="32"/>
  <c r="O36" i="32"/>
  <c r="S36" i="32"/>
  <c r="Q37" i="32"/>
  <c r="U37" i="32"/>
  <c r="O38" i="32"/>
  <c r="S38" i="32"/>
  <c r="Q39" i="32"/>
  <c r="U39" i="32"/>
  <c r="O40" i="32"/>
  <c r="S40" i="32"/>
  <c r="Q41" i="32"/>
  <c r="U41" i="32"/>
  <c r="O42" i="32"/>
  <c r="S42" i="32"/>
  <c r="Q68" i="32"/>
  <c r="U68" i="32"/>
  <c r="Q88" i="32"/>
  <c r="U88" i="32"/>
  <c r="T93" i="32"/>
  <c r="T97" i="32"/>
  <c r="T101" i="32"/>
  <c r="T118" i="32"/>
  <c r="T122" i="32"/>
  <c r="T128" i="32"/>
  <c r="S128" i="32"/>
  <c r="O128" i="32"/>
  <c r="U128" i="32"/>
  <c r="T137" i="32"/>
  <c r="Q148" i="32"/>
  <c r="T156" i="32"/>
  <c r="T159" i="32"/>
  <c r="S159" i="32"/>
  <c r="O159" i="32"/>
  <c r="U159" i="32"/>
  <c r="T161" i="32"/>
  <c r="S161" i="32"/>
  <c r="O161" i="32"/>
  <c r="U161" i="32"/>
  <c r="T170" i="32"/>
  <c r="T167" i="32" s="1"/>
  <c r="AJ15" i="32" s="1"/>
  <c r="S170" i="32"/>
  <c r="O170" i="32"/>
  <c r="U170" i="32"/>
  <c r="T172" i="32"/>
  <c r="S172" i="32"/>
  <c r="O172" i="32"/>
  <c r="U172" i="32"/>
  <c r="T174" i="32"/>
  <c r="S174" i="32"/>
  <c r="O174" i="32"/>
  <c r="U174" i="32"/>
  <c r="T176" i="32"/>
  <c r="S176" i="32"/>
  <c r="O176" i="32"/>
  <c r="U176" i="32"/>
  <c r="T178" i="32"/>
  <c r="S178" i="32"/>
  <c r="O178" i="32"/>
  <c r="U178" i="32"/>
  <c r="T180" i="32"/>
  <c r="S180" i="32"/>
  <c r="O180" i="32"/>
  <c r="U180" i="32"/>
  <c r="T182" i="32"/>
  <c r="S182" i="32"/>
  <c r="O182" i="32"/>
  <c r="U182" i="32"/>
  <c r="Q108" i="32"/>
  <c r="U108" i="32"/>
  <c r="Q158" i="32"/>
  <c r="U158" i="32"/>
  <c r="Q160" i="32"/>
  <c r="U160" i="32"/>
  <c r="Q162" i="32"/>
  <c r="U162" i="32"/>
  <c r="Q169" i="32"/>
  <c r="U169" i="32"/>
  <c r="Q171" i="32"/>
  <c r="U171" i="32"/>
  <c r="Q173" i="32"/>
  <c r="U173" i="32"/>
  <c r="Q175" i="32"/>
  <c r="U175" i="32"/>
  <c r="Q177" i="32"/>
  <c r="U177" i="32"/>
  <c r="Q179" i="32"/>
  <c r="U179" i="32"/>
  <c r="Q181" i="32"/>
  <c r="U181" i="32"/>
  <c r="Q33" i="33"/>
  <c r="U33" i="33"/>
  <c r="Q35" i="33"/>
  <c r="U35" i="33"/>
  <c r="Q37" i="33"/>
  <c r="U37" i="33"/>
  <c r="Q39" i="33"/>
  <c r="U39" i="33"/>
  <c r="Q41" i="33"/>
  <c r="U41" i="33"/>
  <c r="T68" i="33"/>
  <c r="U68" i="33"/>
  <c r="Q68" i="33"/>
  <c r="S68" i="33"/>
  <c r="O33" i="33"/>
  <c r="S33" i="33"/>
  <c r="Q34" i="33"/>
  <c r="U34" i="33"/>
  <c r="O35" i="33"/>
  <c r="S35" i="33"/>
  <c r="Q36" i="33"/>
  <c r="U36" i="33"/>
  <c r="O37" i="33"/>
  <c r="S37" i="33"/>
  <c r="Q38" i="33"/>
  <c r="U38" i="33"/>
  <c r="O39" i="33"/>
  <c r="S39" i="33"/>
  <c r="Q40" i="33"/>
  <c r="U40" i="33"/>
  <c r="O41" i="33"/>
  <c r="S41" i="33"/>
  <c r="Q42" i="33"/>
  <c r="U42" i="33"/>
  <c r="O68" i="33"/>
  <c r="T108" i="33"/>
  <c r="S108" i="33"/>
  <c r="O108" i="33"/>
  <c r="U108" i="33"/>
  <c r="T112" i="33"/>
  <c r="T131" i="33"/>
  <c r="T139" i="33"/>
  <c r="T154" i="33"/>
  <c r="T158" i="33"/>
  <c r="S158" i="33"/>
  <c r="O158" i="33"/>
  <c r="U158" i="33"/>
  <c r="T160" i="33"/>
  <c r="S160" i="33"/>
  <c r="O160" i="33"/>
  <c r="U160" i="33"/>
  <c r="T162" i="33"/>
  <c r="S162" i="33"/>
  <c r="O162" i="33"/>
  <c r="U162" i="33"/>
  <c r="Q88" i="33"/>
  <c r="U88" i="33"/>
  <c r="Q128" i="33"/>
  <c r="U128" i="33"/>
  <c r="Q148" i="33"/>
  <c r="U148" i="33"/>
  <c r="Q159" i="33"/>
  <c r="U159" i="33"/>
  <c r="Q161" i="33"/>
  <c r="U161" i="33"/>
  <c r="P168" i="33"/>
  <c r="Q170" i="33"/>
  <c r="U170" i="33"/>
  <c r="Q172" i="33"/>
  <c r="U172" i="33"/>
  <c r="Q174" i="33"/>
  <c r="U174" i="33"/>
  <c r="Q176" i="33"/>
  <c r="U176" i="33"/>
  <c r="Q178" i="33"/>
  <c r="U178" i="33"/>
  <c r="Q180" i="33"/>
  <c r="U180" i="33"/>
  <c r="Q182" i="33"/>
  <c r="U182" i="33"/>
  <c r="Q169" i="33"/>
  <c r="U169" i="33"/>
  <c r="O170" i="33"/>
  <c r="S170" i="33"/>
  <c r="Q171" i="33"/>
  <c r="U171" i="33"/>
  <c r="O172" i="33"/>
  <c r="S172" i="33"/>
  <c r="Q173" i="33"/>
  <c r="U173" i="33"/>
  <c r="O174" i="33"/>
  <c r="S174" i="33"/>
  <c r="Q175" i="33"/>
  <c r="U175" i="33"/>
  <c r="O176" i="33"/>
  <c r="S176" i="33"/>
  <c r="Q177" i="33"/>
  <c r="U177" i="33"/>
  <c r="O178" i="33"/>
  <c r="S178" i="33"/>
  <c r="Q179" i="33"/>
  <c r="U179" i="33"/>
  <c r="O180" i="33"/>
  <c r="S180" i="33"/>
  <c r="Q181" i="33"/>
  <c r="U181" i="33"/>
  <c r="O182" i="33"/>
  <c r="S182" i="33"/>
  <c r="Q68" i="29"/>
  <c r="U68" i="29"/>
  <c r="T70" i="29"/>
  <c r="T72" i="29"/>
  <c r="T74" i="29"/>
  <c r="T76" i="29"/>
  <c r="T78" i="29"/>
  <c r="T80" i="29"/>
  <c r="T82" i="29"/>
  <c r="Q88" i="29"/>
  <c r="U88" i="29"/>
  <c r="T128" i="29"/>
  <c r="S128" i="29"/>
  <c r="O128" i="29"/>
  <c r="U128" i="29"/>
  <c r="T159" i="29"/>
  <c r="S159" i="29"/>
  <c r="O159" i="29"/>
  <c r="U159" i="29"/>
  <c r="T161" i="29"/>
  <c r="S161" i="29"/>
  <c r="O161" i="29"/>
  <c r="U161" i="29"/>
  <c r="T170" i="29"/>
  <c r="S170" i="29"/>
  <c r="O170" i="29"/>
  <c r="U170" i="29"/>
  <c r="T172" i="29"/>
  <c r="S172" i="29"/>
  <c r="O172" i="29"/>
  <c r="U172" i="29"/>
  <c r="T174" i="29"/>
  <c r="S174" i="29"/>
  <c r="O174" i="29"/>
  <c r="U174" i="29"/>
  <c r="T176" i="29"/>
  <c r="S176" i="29"/>
  <c r="O176" i="29"/>
  <c r="U176" i="29"/>
  <c r="T178" i="29"/>
  <c r="S178" i="29"/>
  <c r="O178" i="29"/>
  <c r="U178" i="29"/>
  <c r="T180" i="29"/>
  <c r="S180" i="29"/>
  <c r="O180" i="29"/>
  <c r="U180" i="29"/>
  <c r="T182" i="29"/>
  <c r="S182" i="29"/>
  <c r="O182" i="29"/>
  <c r="U182" i="29"/>
  <c r="O68" i="29"/>
  <c r="S68" i="29"/>
  <c r="O88" i="29"/>
  <c r="S88" i="29"/>
  <c r="T89" i="29"/>
  <c r="T91" i="29"/>
  <c r="T95" i="29"/>
  <c r="T99" i="29"/>
  <c r="T120" i="29"/>
  <c r="Q128" i="29"/>
  <c r="T129" i="29"/>
  <c r="T133" i="29"/>
  <c r="T141" i="29"/>
  <c r="T148" i="29"/>
  <c r="S148" i="29"/>
  <c r="O148" i="29"/>
  <c r="U148" i="29"/>
  <c r="T152" i="29"/>
  <c r="Q159" i="29"/>
  <c r="Q161" i="29"/>
  <c r="T167" i="29"/>
  <c r="AJ15" i="29" s="1"/>
  <c r="Q170" i="29"/>
  <c r="Q172" i="29"/>
  <c r="Q174" i="29"/>
  <c r="Q176" i="29"/>
  <c r="Q178" i="29"/>
  <c r="Q180" i="29"/>
  <c r="Q182" i="29"/>
  <c r="Q108" i="29"/>
  <c r="U108" i="29"/>
  <c r="Q158" i="29"/>
  <c r="U158" i="29"/>
  <c r="Q160" i="29"/>
  <c r="U160" i="29"/>
  <c r="Q162" i="29"/>
  <c r="U162" i="29"/>
  <c r="Q169" i="29"/>
  <c r="U169" i="29"/>
  <c r="Q171" i="29"/>
  <c r="U171" i="29"/>
  <c r="Q173" i="29"/>
  <c r="U173" i="29"/>
  <c r="Q175" i="29"/>
  <c r="U175" i="29"/>
  <c r="Q177" i="29"/>
  <c r="U177" i="29"/>
  <c r="Q179" i="29"/>
  <c r="U179" i="29"/>
  <c r="Q181" i="29"/>
  <c r="U181" i="29"/>
  <c r="Q33" i="28"/>
  <c r="U33" i="28"/>
  <c r="O34" i="28"/>
  <c r="S34" i="28"/>
  <c r="Q35" i="28"/>
  <c r="U35" i="28"/>
  <c r="O36" i="28"/>
  <c r="S36" i="28"/>
  <c r="Q37" i="28"/>
  <c r="U37" i="28"/>
  <c r="O38" i="28"/>
  <c r="S38" i="28"/>
  <c r="Q39" i="28"/>
  <c r="U39" i="28"/>
  <c r="O40" i="28"/>
  <c r="S40" i="28"/>
  <c r="Q41" i="28"/>
  <c r="U41" i="28"/>
  <c r="O42" i="28"/>
  <c r="S42" i="28"/>
  <c r="P49" i="28"/>
  <c r="P51" i="28"/>
  <c r="P53" i="28"/>
  <c r="P55" i="28"/>
  <c r="P57" i="28"/>
  <c r="P59" i="28"/>
  <c r="P61" i="28"/>
  <c r="Q68" i="28"/>
  <c r="U68" i="28"/>
  <c r="Q88" i="28"/>
  <c r="U88" i="28"/>
  <c r="T91" i="28"/>
  <c r="T95" i="28"/>
  <c r="T99" i="28"/>
  <c r="T120" i="28"/>
  <c r="T129" i="28"/>
  <c r="T133" i="28"/>
  <c r="T141" i="28"/>
  <c r="T148" i="28"/>
  <c r="S148" i="28"/>
  <c r="O148" i="28"/>
  <c r="U148" i="28"/>
  <c r="T152" i="28"/>
  <c r="Q34" i="28"/>
  <c r="U34" i="28"/>
  <c r="U27" i="28" s="1"/>
  <c r="AK8" i="28" s="1"/>
  <c r="Q36" i="28"/>
  <c r="U36" i="28"/>
  <c r="Q38" i="28"/>
  <c r="U38" i="28"/>
  <c r="Q40" i="28"/>
  <c r="U40" i="28"/>
  <c r="Q42" i="28"/>
  <c r="U42" i="28"/>
  <c r="T128" i="28"/>
  <c r="S128" i="28"/>
  <c r="O128" i="28"/>
  <c r="U128" i="28"/>
  <c r="T159" i="28"/>
  <c r="S159" i="28"/>
  <c r="O159" i="28"/>
  <c r="U159" i="28"/>
  <c r="T161" i="28"/>
  <c r="S161" i="28"/>
  <c r="O161" i="28"/>
  <c r="U161" i="28"/>
  <c r="T170" i="28"/>
  <c r="T167" i="28" s="1"/>
  <c r="AJ15" i="28" s="1"/>
  <c r="S170" i="28"/>
  <c r="O170" i="28"/>
  <c r="U170" i="28"/>
  <c r="T172" i="28"/>
  <c r="S172" i="28"/>
  <c r="O172" i="28"/>
  <c r="U172" i="28"/>
  <c r="T174" i="28"/>
  <c r="S174" i="28"/>
  <c r="O174" i="28"/>
  <c r="U174" i="28"/>
  <c r="T176" i="28"/>
  <c r="S176" i="28"/>
  <c r="O176" i="28"/>
  <c r="U176" i="28"/>
  <c r="T178" i="28"/>
  <c r="S178" i="28"/>
  <c r="O178" i="28"/>
  <c r="U178" i="28"/>
  <c r="T180" i="28"/>
  <c r="S180" i="28"/>
  <c r="O180" i="28"/>
  <c r="U180" i="28"/>
  <c r="T182" i="28"/>
  <c r="S182" i="28"/>
  <c r="O182" i="28"/>
  <c r="U182" i="28"/>
  <c r="Q108" i="28"/>
  <c r="U108" i="28"/>
  <c r="Q158" i="28"/>
  <c r="U158" i="28"/>
  <c r="Q160" i="28"/>
  <c r="U160" i="28"/>
  <c r="Q162" i="28"/>
  <c r="U162" i="28"/>
  <c r="Q169" i="28"/>
  <c r="U169" i="28"/>
  <c r="Q171" i="28"/>
  <c r="U171" i="28"/>
  <c r="Q173" i="28"/>
  <c r="U173" i="28"/>
  <c r="Q175" i="28"/>
  <c r="U175" i="28"/>
  <c r="Q177" i="28"/>
  <c r="U177" i="28"/>
  <c r="Q179" i="28"/>
  <c r="U179" i="28"/>
  <c r="Q181" i="28"/>
  <c r="U181" i="28"/>
  <c r="T53" i="27"/>
  <c r="T55" i="27"/>
  <c r="T57" i="27"/>
  <c r="T59" i="27"/>
  <c r="T61" i="27"/>
  <c r="T128" i="27"/>
  <c r="S128" i="27"/>
  <c r="O128" i="27"/>
  <c r="U128" i="27"/>
  <c r="T159" i="27"/>
  <c r="S159" i="27"/>
  <c r="O159" i="27"/>
  <c r="U159" i="27"/>
  <c r="T161" i="27"/>
  <c r="S161" i="27"/>
  <c r="O161" i="27"/>
  <c r="U161" i="27"/>
  <c r="T170" i="27"/>
  <c r="S170" i="27"/>
  <c r="O170" i="27"/>
  <c r="U170" i="27"/>
  <c r="T172" i="27"/>
  <c r="S172" i="27"/>
  <c r="O172" i="27"/>
  <c r="U172" i="27"/>
  <c r="T174" i="27"/>
  <c r="S174" i="27"/>
  <c r="O174" i="27"/>
  <c r="U174" i="27"/>
  <c r="T176" i="27"/>
  <c r="S176" i="27"/>
  <c r="O176" i="27"/>
  <c r="U176" i="27"/>
  <c r="T178" i="27"/>
  <c r="S178" i="27"/>
  <c r="O178" i="27"/>
  <c r="U178" i="27"/>
  <c r="T180" i="27"/>
  <c r="S180" i="27"/>
  <c r="O180" i="27"/>
  <c r="U180" i="27"/>
  <c r="Q68" i="27"/>
  <c r="U68" i="27"/>
  <c r="T88" i="27"/>
  <c r="S88" i="27"/>
  <c r="Q88" i="27"/>
  <c r="T89" i="27"/>
  <c r="T91" i="27"/>
  <c r="T95" i="27"/>
  <c r="T99" i="27"/>
  <c r="T120" i="27"/>
  <c r="Q128" i="27"/>
  <c r="T129" i="27"/>
  <c r="T133" i="27"/>
  <c r="T141" i="27"/>
  <c r="T148" i="27"/>
  <c r="S148" i="27"/>
  <c r="O148" i="27"/>
  <c r="U148" i="27"/>
  <c r="T152" i="27"/>
  <c r="Q159" i="27"/>
  <c r="Q161" i="27"/>
  <c r="T167" i="27"/>
  <c r="AJ15" i="27" s="1"/>
  <c r="Q170" i="27"/>
  <c r="Q172" i="27"/>
  <c r="Q174" i="27"/>
  <c r="Q176" i="27"/>
  <c r="Q178" i="27"/>
  <c r="Q180" i="27"/>
  <c r="Q182" i="27"/>
  <c r="U182" i="27"/>
  <c r="Q108" i="27"/>
  <c r="U108" i="27"/>
  <c r="Q158" i="27"/>
  <c r="U158" i="27"/>
  <c r="Q160" i="27"/>
  <c r="U160" i="27"/>
  <c r="Q162" i="27"/>
  <c r="U162" i="27"/>
  <c r="Q169" i="27"/>
  <c r="U169" i="27"/>
  <c r="Q171" i="27"/>
  <c r="U171" i="27"/>
  <c r="Q173" i="27"/>
  <c r="U173" i="27"/>
  <c r="Q175" i="27"/>
  <c r="U175" i="27"/>
  <c r="Q177" i="27"/>
  <c r="U177" i="27"/>
  <c r="Q179" i="27"/>
  <c r="U179" i="27"/>
  <c r="Q181" i="27"/>
  <c r="U181" i="27"/>
  <c r="O182" i="27"/>
  <c r="S182" i="27"/>
  <c r="Q34" i="27"/>
  <c r="U34" i="27"/>
  <c r="Q36" i="27"/>
  <c r="U36" i="27"/>
  <c r="Q38" i="27"/>
  <c r="U38" i="27"/>
  <c r="Q40" i="27"/>
  <c r="U40" i="27"/>
  <c r="Q42" i="27"/>
  <c r="U42" i="27"/>
  <c r="O34" i="27"/>
  <c r="S34" i="27"/>
  <c r="Q35" i="27"/>
  <c r="U35" i="27"/>
  <c r="O36" i="27"/>
  <c r="S36" i="27"/>
  <c r="Q37" i="27"/>
  <c r="U37" i="27"/>
  <c r="O38" i="27"/>
  <c r="S38" i="27"/>
  <c r="Q39" i="27"/>
  <c r="U39" i="27"/>
  <c r="O40" i="27"/>
  <c r="S40" i="27"/>
  <c r="Q41" i="27"/>
  <c r="U41" i="27"/>
  <c r="O42" i="27"/>
  <c r="S42" i="27"/>
  <c r="Q68" i="26"/>
  <c r="U68" i="26"/>
  <c r="T72" i="26"/>
  <c r="T74" i="26"/>
  <c r="T76" i="26"/>
  <c r="T78" i="26"/>
  <c r="T80" i="26"/>
  <c r="T82" i="26"/>
  <c r="Q88" i="26"/>
  <c r="U88" i="26"/>
  <c r="T89" i="26"/>
  <c r="T91" i="26"/>
  <c r="T93" i="26"/>
  <c r="T95" i="26"/>
  <c r="T97" i="26"/>
  <c r="T99" i="26"/>
  <c r="T101" i="26"/>
  <c r="T149" i="26"/>
  <c r="S149" i="26"/>
  <c r="O149" i="26"/>
  <c r="U149" i="26"/>
  <c r="T151" i="26"/>
  <c r="S151" i="26"/>
  <c r="O151" i="26"/>
  <c r="U151" i="26"/>
  <c r="O68" i="26"/>
  <c r="S68" i="26"/>
  <c r="O88" i="26"/>
  <c r="S88" i="26"/>
  <c r="P108" i="26"/>
  <c r="T110" i="26"/>
  <c r="S110" i="26"/>
  <c r="O110" i="26"/>
  <c r="U110" i="26"/>
  <c r="T112" i="26"/>
  <c r="S112" i="26"/>
  <c r="O112" i="26"/>
  <c r="U112" i="26"/>
  <c r="T114" i="26"/>
  <c r="S114" i="26"/>
  <c r="O114" i="26"/>
  <c r="U114" i="26"/>
  <c r="T116" i="26"/>
  <c r="S116" i="26"/>
  <c r="O116" i="26"/>
  <c r="U116" i="26"/>
  <c r="T118" i="26"/>
  <c r="S118" i="26"/>
  <c r="O118" i="26"/>
  <c r="U118" i="26"/>
  <c r="T120" i="26"/>
  <c r="S120" i="26"/>
  <c r="O120" i="26"/>
  <c r="U120" i="26"/>
  <c r="T122" i="26"/>
  <c r="S122" i="26"/>
  <c r="O122" i="26"/>
  <c r="U122" i="26"/>
  <c r="T129" i="26"/>
  <c r="S129" i="26"/>
  <c r="O129" i="26"/>
  <c r="U129" i="26"/>
  <c r="T130" i="26"/>
  <c r="S130" i="26"/>
  <c r="O130" i="26"/>
  <c r="U130" i="26"/>
  <c r="T132" i="26"/>
  <c r="S132" i="26"/>
  <c r="O132" i="26"/>
  <c r="U132" i="26"/>
  <c r="T134" i="26"/>
  <c r="S134" i="26"/>
  <c r="O134" i="26"/>
  <c r="U134" i="26"/>
  <c r="T136" i="26"/>
  <c r="S136" i="26"/>
  <c r="O136" i="26"/>
  <c r="U136" i="26"/>
  <c r="T138" i="26"/>
  <c r="S138" i="26"/>
  <c r="O138" i="26"/>
  <c r="U138" i="26"/>
  <c r="T140" i="26"/>
  <c r="S140" i="26"/>
  <c r="O140" i="26"/>
  <c r="U140" i="26"/>
  <c r="T142" i="26"/>
  <c r="S142" i="26"/>
  <c r="O142" i="26"/>
  <c r="U142" i="26"/>
  <c r="Q149" i="26"/>
  <c r="Q151" i="26"/>
  <c r="T176" i="26"/>
  <c r="T180" i="26"/>
  <c r="Q109" i="26"/>
  <c r="U109" i="26"/>
  <c r="Q111" i="26"/>
  <c r="U111" i="26"/>
  <c r="Q113" i="26"/>
  <c r="U113" i="26"/>
  <c r="Q115" i="26"/>
  <c r="U115" i="26"/>
  <c r="Q117" i="26"/>
  <c r="U117" i="26"/>
  <c r="Q119" i="26"/>
  <c r="U119" i="26"/>
  <c r="Q121" i="26"/>
  <c r="U121" i="26"/>
  <c r="Q131" i="26"/>
  <c r="U131" i="26"/>
  <c r="Q133" i="26"/>
  <c r="U133" i="26"/>
  <c r="Q135" i="26"/>
  <c r="U135" i="26"/>
  <c r="Q137" i="26"/>
  <c r="U137" i="26"/>
  <c r="Q139" i="26"/>
  <c r="U139" i="26"/>
  <c r="Q141" i="26"/>
  <c r="U141" i="26"/>
  <c r="Q150" i="26"/>
  <c r="U150" i="26"/>
  <c r="Q168" i="26"/>
  <c r="U168" i="26"/>
  <c r="Q34" i="25"/>
  <c r="Q36" i="25"/>
  <c r="U36" i="25"/>
  <c r="Q38" i="25"/>
  <c r="U38" i="25"/>
  <c r="Q40" i="25"/>
  <c r="U40" i="25"/>
  <c r="Q42" i="25"/>
  <c r="U42" i="25"/>
  <c r="T49" i="25"/>
  <c r="T51" i="25"/>
  <c r="T53" i="25"/>
  <c r="T55" i="25"/>
  <c r="T57" i="25"/>
  <c r="T59" i="25"/>
  <c r="T61" i="25"/>
  <c r="T128" i="25"/>
  <c r="S128" i="25"/>
  <c r="O128" i="25"/>
  <c r="U128" i="25"/>
  <c r="T159" i="25"/>
  <c r="S159" i="25"/>
  <c r="O159" i="25"/>
  <c r="U159" i="25"/>
  <c r="T161" i="25"/>
  <c r="S161" i="25"/>
  <c r="O161" i="25"/>
  <c r="U161" i="25"/>
  <c r="T170" i="25"/>
  <c r="S170" i="25"/>
  <c r="O170" i="25"/>
  <c r="U170" i="25"/>
  <c r="T172" i="25"/>
  <c r="S172" i="25"/>
  <c r="O172" i="25"/>
  <c r="U172" i="25"/>
  <c r="T174" i="25"/>
  <c r="S174" i="25"/>
  <c r="O174" i="25"/>
  <c r="U174" i="25"/>
  <c r="T176" i="25"/>
  <c r="S176" i="25"/>
  <c r="O176" i="25"/>
  <c r="U176" i="25"/>
  <c r="T178" i="25"/>
  <c r="S178" i="25"/>
  <c r="O178" i="25"/>
  <c r="U178" i="25"/>
  <c r="T180" i="25"/>
  <c r="S180" i="25"/>
  <c r="O180" i="25"/>
  <c r="U180" i="25"/>
  <c r="T182" i="25"/>
  <c r="S182" i="25"/>
  <c r="O182" i="25"/>
  <c r="U182" i="25"/>
  <c r="U34" i="25"/>
  <c r="Q33" i="25"/>
  <c r="U33" i="25"/>
  <c r="U27" i="25" s="1"/>
  <c r="AK8" i="25" s="1"/>
  <c r="O34" i="25"/>
  <c r="S34" i="25"/>
  <c r="Q35" i="25"/>
  <c r="U35" i="25"/>
  <c r="O36" i="25"/>
  <c r="S36" i="25"/>
  <c r="Q37" i="25"/>
  <c r="U37" i="25"/>
  <c r="O38" i="25"/>
  <c r="S38" i="25"/>
  <c r="Q39" i="25"/>
  <c r="U39" i="25"/>
  <c r="O40" i="25"/>
  <c r="S40" i="25"/>
  <c r="Q41" i="25"/>
  <c r="U41" i="25"/>
  <c r="O42" i="25"/>
  <c r="S42" i="25"/>
  <c r="Q68" i="25"/>
  <c r="U68" i="25"/>
  <c r="Q88" i="25"/>
  <c r="U88" i="25"/>
  <c r="T91" i="25"/>
  <c r="T95" i="25"/>
  <c r="T99" i="25"/>
  <c r="T120" i="25"/>
  <c r="Q128" i="25"/>
  <c r="T129" i="25"/>
  <c r="T133" i="25"/>
  <c r="T141" i="25"/>
  <c r="T148" i="25"/>
  <c r="S148" i="25"/>
  <c r="O148" i="25"/>
  <c r="U148" i="25"/>
  <c r="T152" i="25"/>
  <c r="Q159" i="25"/>
  <c r="Q161" i="25"/>
  <c r="T167" i="25"/>
  <c r="AJ15" i="25" s="1"/>
  <c r="Q170" i="25"/>
  <c r="Q172" i="25"/>
  <c r="Q174" i="25"/>
  <c r="Q176" i="25"/>
  <c r="Q178" i="25"/>
  <c r="Q180" i="25"/>
  <c r="Q182" i="25"/>
  <c r="Q108" i="25"/>
  <c r="U108" i="25"/>
  <c r="Q158" i="25"/>
  <c r="U158" i="25"/>
  <c r="Q160" i="25"/>
  <c r="U160" i="25"/>
  <c r="Q162" i="25"/>
  <c r="U162" i="25"/>
  <c r="Q169" i="25"/>
  <c r="U169" i="25"/>
  <c r="Q171" i="25"/>
  <c r="U171" i="25"/>
  <c r="Q173" i="25"/>
  <c r="U173" i="25"/>
  <c r="Q175" i="25"/>
  <c r="U175" i="25"/>
  <c r="Q177" i="25"/>
  <c r="U177" i="25"/>
  <c r="Q179" i="25"/>
  <c r="U179" i="25"/>
  <c r="Q181" i="25"/>
  <c r="U181" i="25"/>
  <c r="Q32" i="24"/>
  <c r="U32" i="24"/>
  <c r="Q34" i="24"/>
  <c r="U34" i="24"/>
  <c r="Q36" i="24"/>
  <c r="U36" i="24"/>
  <c r="Q38" i="24"/>
  <c r="U38" i="24"/>
  <c r="Q40" i="24"/>
  <c r="U40" i="24"/>
  <c r="Q42" i="24"/>
  <c r="U42" i="24"/>
  <c r="T49" i="24"/>
  <c r="T51" i="24"/>
  <c r="T53" i="24"/>
  <c r="T55" i="24"/>
  <c r="T57" i="24"/>
  <c r="T59" i="24"/>
  <c r="T61" i="24"/>
  <c r="T128" i="24"/>
  <c r="S128" i="24"/>
  <c r="O128" i="24"/>
  <c r="U128" i="24"/>
  <c r="T159" i="24"/>
  <c r="S159" i="24"/>
  <c r="O159" i="24"/>
  <c r="U159" i="24"/>
  <c r="T161" i="24"/>
  <c r="S161" i="24"/>
  <c r="O161" i="24"/>
  <c r="U161" i="24"/>
  <c r="T170" i="24"/>
  <c r="S170" i="24"/>
  <c r="O170" i="24"/>
  <c r="U170" i="24"/>
  <c r="T172" i="24"/>
  <c r="S172" i="24"/>
  <c r="O172" i="24"/>
  <c r="U172" i="24"/>
  <c r="T174" i="24"/>
  <c r="S174" i="24"/>
  <c r="O174" i="24"/>
  <c r="U174" i="24"/>
  <c r="T176" i="24"/>
  <c r="S176" i="24"/>
  <c r="O176" i="24"/>
  <c r="U176" i="24"/>
  <c r="T178" i="24"/>
  <c r="S178" i="24"/>
  <c r="O178" i="24"/>
  <c r="U178" i="24"/>
  <c r="T180" i="24"/>
  <c r="S180" i="24"/>
  <c r="O180" i="24"/>
  <c r="U180" i="24"/>
  <c r="T182" i="24"/>
  <c r="S182" i="24"/>
  <c r="O182" i="24"/>
  <c r="U182" i="24"/>
  <c r="O32" i="24"/>
  <c r="S32" i="24"/>
  <c r="Q33" i="24"/>
  <c r="U33" i="24"/>
  <c r="O34" i="24"/>
  <c r="S34" i="24"/>
  <c r="Q35" i="24"/>
  <c r="U35" i="24"/>
  <c r="O36" i="24"/>
  <c r="S36" i="24"/>
  <c r="Q37" i="24"/>
  <c r="U37" i="24"/>
  <c r="O38" i="24"/>
  <c r="S38" i="24"/>
  <c r="Q39" i="24"/>
  <c r="U39" i="24"/>
  <c r="O40" i="24"/>
  <c r="S40" i="24"/>
  <c r="Q41" i="24"/>
  <c r="U41" i="24"/>
  <c r="O42" i="24"/>
  <c r="S42" i="24"/>
  <c r="Q68" i="24"/>
  <c r="U68" i="24"/>
  <c r="Q88" i="24"/>
  <c r="U88" i="24"/>
  <c r="T91" i="24"/>
  <c r="T95" i="24"/>
  <c r="T99" i="24"/>
  <c r="T120" i="24"/>
  <c r="Q128" i="24"/>
  <c r="T129" i="24"/>
  <c r="T133" i="24"/>
  <c r="T141" i="24"/>
  <c r="T148" i="24"/>
  <c r="S148" i="24"/>
  <c r="O148" i="24"/>
  <c r="U148" i="24"/>
  <c r="T152" i="24"/>
  <c r="Q159" i="24"/>
  <c r="Q161" i="24"/>
  <c r="T167" i="24"/>
  <c r="AJ15" i="24" s="1"/>
  <c r="Q170" i="24"/>
  <c r="Q172" i="24"/>
  <c r="Q174" i="24"/>
  <c r="Q176" i="24"/>
  <c r="Q178" i="24"/>
  <c r="Q180" i="24"/>
  <c r="Q182" i="24"/>
  <c r="Q108" i="24"/>
  <c r="U108" i="24"/>
  <c r="Q158" i="24"/>
  <c r="U158" i="24"/>
  <c r="Q160" i="24"/>
  <c r="U160" i="24"/>
  <c r="Q162" i="24"/>
  <c r="U162" i="24"/>
  <c r="Q169" i="24"/>
  <c r="U169" i="24"/>
  <c r="Q171" i="24"/>
  <c r="U171" i="24"/>
  <c r="Q173" i="24"/>
  <c r="U173" i="24"/>
  <c r="Q175" i="24"/>
  <c r="U175" i="24"/>
  <c r="Q177" i="24"/>
  <c r="U177" i="24"/>
  <c r="Q179" i="24"/>
  <c r="U179" i="24"/>
  <c r="Q181" i="24"/>
  <c r="U181" i="24"/>
  <c r="Q36" i="23"/>
  <c r="U36" i="23"/>
  <c r="Q40" i="23"/>
  <c r="U40" i="23"/>
  <c r="T48" i="23"/>
  <c r="T53" i="23"/>
  <c r="T59" i="23"/>
  <c r="T61" i="23"/>
  <c r="T128" i="23"/>
  <c r="S128" i="23"/>
  <c r="O128" i="23"/>
  <c r="U128" i="23"/>
  <c r="T159" i="23"/>
  <c r="S159" i="23"/>
  <c r="O159" i="23"/>
  <c r="U159" i="23"/>
  <c r="T161" i="23"/>
  <c r="S161" i="23"/>
  <c r="O161" i="23"/>
  <c r="U161" i="23"/>
  <c r="T170" i="23"/>
  <c r="S170" i="23"/>
  <c r="O170" i="23"/>
  <c r="U170" i="23"/>
  <c r="T172" i="23"/>
  <c r="S172" i="23"/>
  <c r="O172" i="23"/>
  <c r="U172" i="23"/>
  <c r="T174" i="23"/>
  <c r="S174" i="23"/>
  <c r="O174" i="23"/>
  <c r="U174" i="23"/>
  <c r="T176" i="23"/>
  <c r="S176" i="23"/>
  <c r="O176" i="23"/>
  <c r="U176" i="23"/>
  <c r="T178" i="23"/>
  <c r="S178" i="23"/>
  <c r="O178" i="23"/>
  <c r="U178" i="23"/>
  <c r="T180" i="23"/>
  <c r="S180" i="23"/>
  <c r="O180" i="23"/>
  <c r="U180" i="23"/>
  <c r="T182" i="23"/>
  <c r="S182" i="23"/>
  <c r="O182" i="23"/>
  <c r="U182" i="23"/>
  <c r="Q38" i="23"/>
  <c r="U38" i="23"/>
  <c r="Q42" i="23"/>
  <c r="U42" i="23"/>
  <c r="T49" i="23"/>
  <c r="T51" i="23"/>
  <c r="T55" i="23"/>
  <c r="T57" i="23"/>
  <c r="O36" i="23"/>
  <c r="S36" i="23"/>
  <c r="Q37" i="23"/>
  <c r="U37" i="23"/>
  <c r="O38" i="23"/>
  <c r="S38" i="23"/>
  <c r="Q39" i="23"/>
  <c r="U39" i="23"/>
  <c r="O40" i="23"/>
  <c r="S40" i="23"/>
  <c r="Q41" i="23"/>
  <c r="U41" i="23"/>
  <c r="O42" i="23"/>
  <c r="S42" i="23"/>
  <c r="Q68" i="23"/>
  <c r="U68" i="23"/>
  <c r="Q88" i="23"/>
  <c r="U88" i="23"/>
  <c r="T99" i="23"/>
  <c r="T120" i="23"/>
  <c r="Q128" i="23"/>
  <c r="T129" i="23"/>
  <c r="T133" i="23"/>
  <c r="T141" i="23"/>
  <c r="T148" i="23"/>
  <c r="S148" i="23"/>
  <c r="O148" i="23"/>
  <c r="U148" i="23"/>
  <c r="T152" i="23"/>
  <c r="Q159" i="23"/>
  <c r="Q161" i="23"/>
  <c r="T167" i="23"/>
  <c r="AJ15" i="23" s="1"/>
  <c r="Q170" i="23"/>
  <c r="Q172" i="23"/>
  <c r="Q174" i="23"/>
  <c r="Q176" i="23"/>
  <c r="Q178" i="23"/>
  <c r="Q180" i="23"/>
  <c r="Q182" i="23"/>
  <c r="Q108" i="23"/>
  <c r="U108" i="23"/>
  <c r="Q158" i="23"/>
  <c r="U158" i="23"/>
  <c r="Q160" i="23"/>
  <c r="U160" i="23"/>
  <c r="Q162" i="23"/>
  <c r="U162" i="23"/>
  <c r="Q169" i="23"/>
  <c r="U169" i="23"/>
  <c r="Q171" i="23"/>
  <c r="U171" i="23"/>
  <c r="Q173" i="23"/>
  <c r="U173" i="23"/>
  <c r="Q175" i="23"/>
  <c r="U175" i="23"/>
  <c r="Q177" i="23"/>
  <c r="U177" i="23"/>
  <c r="Q179" i="23"/>
  <c r="U179" i="23"/>
  <c r="Q181" i="23"/>
  <c r="U181" i="23"/>
  <c r="Q68" i="22"/>
  <c r="U68" i="22"/>
  <c r="T70" i="22"/>
  <c r="T72" i="22"/>
  <c r="T74" i="22"/>
  <c r="T76" i="22"/>
  <c r="T78" i="22"/>
  <c r="T80" i="22"/>
  <c r="T82" i="22"/>
  <c r="Q88" i="22"/>
  <c r="U88" i="22"/>
  <c r="T91" i="22"/>
  <c r="T108" i="22"/>
  <c r="S108" i="22"/>
  <c r="O108" i="22"/>
  <c r="U108" i="22"/>
  <c r="T158" i="22"/>
  <c r="S158" i="22"/>
  <c r="O158" i="22"/>
  <c r="U158" i="22"/>
  <c r="T160" i="22"/>
  <c r="S160" i="22"/>
  <c r="O160" i="22"/>
  <c r="U160" i="22"/>
  <c r="T162" i="22"/>
  <c r="S162" i="22"/>
  <c r="O162" i="22"/>
  <c r="U162" i="22"/>
  <c r="O68" i="22"/>
  <c r="S68" i="22"/>
  <c r="O88" i="22"/>
  <c r="S88" i="22"/>
  <c r="P93" i="22"/>
  <c r="Q108" i="22"/>
  <c r="T110" i="22"/>
  <c r="T114" i="22"/>
  <c r="T135" i="22"/>
  <c r="T150" i="22"/>
  <c r="Q158" i="22"/>
  <c r="Q160" i="22"/>
  <c r="Q162" i="22"/>
  <c r="T168" i="22"/>
  <c r="T167" i="22" s="1"/>
  <c r="AJ15" i="22" s="1"/>
  <c r="T169" i="22"/>
  <c r="S169" i="22"/>
  <c r="O169" i="22"/>
  <c r="U169" i="22"/>
  <c r="T171" i="22"/>
  <c r="S171" i="22"/>
  <c r="O171" i="22"/>
  <c r="U171" i="22"/>
  <c r="T173" i="22"/>
  <c r="S173" i="22"/>
  <c r="O173" i="22"/>
  <c r="U173" i="22"/>
  <c r="T175" i="22"/>
  <c r="S175" i="22"/>
  <c r="O175" i="22"/>
  <c r="U175" i="22"/>
  <c r="T177" i="22"/>
  <c r="S177" i="22"/>
  <c r="O177" i="22"/>
  <c r="U177" i="22"/>
  <c r="T179" i="22"/>
  <c r="S179" i="22"/>
  <c r="O179" i="22"/>
  <c r="U179" i="22"/>
  <c r="T181" i="22"/>
  <c r="S181" i="22"/>
  <c r="O181" i="22"/>
  <c r="U181" i="22"/>
  <c r="Q128" i="22"/>
  <c r="U128" i="22"/>
  <c r="Q148" i="22"/>
  <c r="U148" i="22"/>
  <c r="Q159" i="22"/>
  <c r="U159" i="22"/>
  <c r="Q161" i="22"/>
  <c r="U161" i="22"/>
  <c r="Q170" i="22"/>
  <c r="U170" i="22"/>
  <c r="Q172" i="22"/>
  <c r="U172" i="22"/>
  <c r="Q174" i="22"/>
  <c r="U174" i="22"/>
  <c r="Q176" i="22"/>
  <c r="U176" i="22"/>
  <c r="Q178" i="22"/>
  <c r="U178" i="22"/>
  <c r="Q180" i="22"/>
  <c r="U180" i="22"/>
  <c r="Q182" i="22"/>
  <c r="U182" i="22"/>
  <c r="Q34" i="22"/>
  <c r="U34" i="22"/>
  <c r="Q36" i="22"/>
  <c r="U36" i="22"/>
  <c r="Q38" i="22"/>
  <c r="U38" i="22"/>
  <c r="Q40" i="22"/>
  <c r="U40" i="22"/>
  <c r="Q42" i="22"/>
  <c r="U42" i="22"/>
  <c r="Q33" i="22"/>
  <c r="U33" i="22"/>
  <c r="O34" i="22"/>
  <c r="S34" i="22"/>
  <c r="Q35" i="22"/>
  <c r="U35" i="22"/>
  <c r="O36" i="22"/>
  <c r="S36" i="22"/>
  <c r="Q37" i="22"/>
  <c r="U37" i="22"/>
  <c r="O38" i="22"/>
  <c r="S38" i="22"/>
  <c r="Q39" i="22"/>
  <c r="U39" i="22"/>
  <c r="O40" i="22"/>
  <c r="S40" i="22"/>
  <c r="Q41" i="22"/>
  <c r="U41" i="22"/>
  <c r="O42" i="22"/>
  <c r="S42" i="22"/>
  <c r="Q34" i="21"/>
  <c r="U34" i="21"/>
  <c r="Q36" i="21"/>
  <c r="U36" i="21"/>
  <c r="Q38" i="21"/>
  <c r="U38" i="21"/>
  <c r="Q40" i="21"/>
  <c r="U40" i="21"/>
  <c r="Q42" i="21"/>
  <c r="U42" i="21"/>
  <c r="T49" i="21"/>
  <c r="T51" i="21"/>
  <c r="T53" i="21"/>
  <c r="T55" i="21"/>
  <c r="T57" i="21"/>
  <c r="T59" i="21"/>
  <c r="T61" i="21"/>
  <c r="Q33" i="21"/>
  <c r="U33" i="21"/>
  <c r="O34" i="21"/>
  <c r="S34" i="21"/>
  <c r="Q35" i="21"/>
  <c r="U35" i="21"/>
  <c r="O36" i="21"/>
  <c r="S36" i="21"/>
  <c r="Q37" i="21"/>
  <c r="U37" i="21"/>
  <c r="O38" i="21"/>
  <c r="S38" i="21"/>
  <c r="Q39" i="21"/>
  <c r="U39" i="21"/>
  <c r="O40" i="21"/>
  <c r="S40" i="21"/>
  <c r="Q41" i="21"/>
  <c r="U41" i="21"/>
  <c r="O42" i="21"/>
  <c r="S42" i="21"/>
  <c r="Q68" i="21"/>
  <c r="U68" i="21"/>
  <c r="Q88" i="21"/>
  <c r="U88" i="21"/>
  <c r="T99" i="21"/>
  <c r="Q108" i="21"/>
  <c r="U108" i="21"/>
  <c r="P118" i="21"/>
  <c r="P120" i="21"/>
  <c r="P122" i="21"/>
  <c r="O128" i="21"/>
  <c r="S128" i="21"/>
  <c r="P129" i="21"/>
  <c r="P133" i="21"/>
  <c r="P137" i="21"/>
  <c r="P141" i="21"/>
  <c r="O148" i="21"/>
  <c r="S148" i="21"/>
  <c r="P152" i="21"/>
  <c r="P156" i="21"/>
  <c r="Q158" i="21"/>
  <c r="U158" i="21"/>
  <c r="O159" i="21"/>
  <c r="S159" i="21"/>
  <c r="Q160" i="21"/>
  <c r="U160" i="21"/>
  <c r="O161" i="21"/>
  <c r="S161" i="21"/>
  <c r="Q162" i="21"/>
  <c r="U162" i="21"/>
  <c r="Q169" i="21"/>
  <c r="U169" i="21"/>
  <c r="O170" i="21"/>
  <c r="S170" i="21"/>
  <c r="Q171" i="21"/>
  <c r="U171" i="21"/>
  <c r="O172" i="21"/>
  <c r="S172" i="21"/>
  <c r="Q173" i="21"/>
  <c r="U173" i="21"/>
  <c r="O174" i="21"/>
  <c r="S174" i="21"/>
  <c r="Q175" i="21"/>
  <c r="U175" i="21"/>
  <c r="O176" i="21"/>
  <c r="S176" i="21"/>
  <c r="Q177" i="21"/>
  <c r="U177" i="21"/>
  <c r="O178" i="21"/>
  <c r="S178" i="21"/>
  <c r="Q179" i="21"/>
  <c r="U179" i="21"/>
  <c r="O180" i="21"/>
  <c r="S180" i="21"/>
  <c r="Q181" i="21"/>
  <c r="U181" i="21"/>
  <c r="O182" i="21"/>
  <c r="S182" i="21"/>
  <c r="Q128" i="21"/>
  <c r="U128" i="21"/>
  <c r="Q148" i="21"/>
  <c r="U148" i="21"/>
  <c r="Q159" i="21"/>
  <c r="U159" i="21"/>
  <c r="Q161" i="21"/>
  <c r="U161" i="21"/>
  <c r="Q170" i="21"/>
  <c r="U170" i="21"/>
  <c r="Q172" i="21"/>
  <c r="U172" i="21"/>
  <c r="Q174" i="21"/>
  <c r="U174" i="21"/>
  <c r="Q176" i="21"/>
  <c r="U176" i="21"/>
  <c r="Q178" i="21"/>
  <c r="U178" i="21"/>
  <c r="Q180" i="21"/>
  <c r="U180" i="21"/>
  <c r="Q182" i="21"/>
  <c r="U182" i="21"/>
  <c r="U176" i="2"/>
  <c r="T92" i="2"/>
  <c r="T96" i="2"/>
  <c r="T100" i="2"/>
  <c r="S109" i="2"/>
  <c r="T174" i="2"/>
  <c r="T178" i="2"/>
  <c r="T182" i="2"/>
  <c r="T76" i="20"/>
  <c r="T78" i="20"/>
  <c r="T80" i="20"/>
  <c r="T82" i="20"/>
  <c r="Q88" i="20"/>
  <c r="U88" i="20"/>
  <c r="T89" i="20"/>
  <c r="T169" i="20"/>
  <c r="S169" i="20"/>
  <c r="O169" i="20"/>
  <c r="U169" i="20"/>
  <c r="T171" i="20"/>
  <c r="S171" i="20"/>
  <c r="O171" i="20"/>
  <c r="U171" i="20"/>
  <c r="T173" i="20"/>
  <c r="S173" i="20"/>
  <c r="O173" i="20"/>
  <c r="U173" i="20"/>
  <c r="T175" i="20"/>
  <c r="S175" i="20"/>
  <c r="O175" i="20"/>
  <c r="U175" i="20"/>
  <c r="T177" i="20"/>
  <c r="S177" i="20"/>
  <c r="O177" i="20"/>
  <c r="U177" i="20"/>
  <c r="T179" i="20"/>
  <c r="S179" i="20"/>
  <c r="O179" i="20"/>
  <c r="U179" i="20"/>
  <c r="T181" i="20"/>
  <c r="T167" i="20" s="1"/>
  <c r="AJ15" i="20" s="1"/>
  <c r="S181" i="20"/>
  <c r="O181" i="20"/>
  <c r="U181" i="20"/>
  <c r="O88" i="20"/>
  <c r="S88" i="20"/>
  <c r="P91" i="20"/>
  <c r="T108" i="20"/>
  <c r="S108" i="20"/>
  <c r="O108" i="20"/>
  <c r="U108" i="20"/>
  <c r="T112" i="20"/>
  <c r="T131" i="20"/>
  <c r="T139" i="20"/>
  <c r="T154" i="20"/>
  <c r="T158" i="20"/>
  <c r="S158" i="20"/>
  <c r="O158" i="20"/>
  <c r="U158" i="20"/>
  <c r="T160" i="20"/>
  <c r="S160" i="20"/>
  <c r="O160" i="20"/>
  <c r="U160" i="20"/>
  <c r="T162" i="20"/>
  <c r="S162" i="20"/>
  <c r="O162" i="20"/>
  <c r="U162" i="20"/>
  <c r="Q169" i="20"/>
  <c r="Q171" i="20"/>
  <c r="Q173" i="20"/>
  <c r="Q175" i="20"/>
  <c r="Q177" i="20"/>
  <c r="Q179" i="20"/>
  <c r="Q181" i="20"/>
  <c r="Q128" i="20"/>
  <c r="U128" i="20"/>
  <c r="Q148" i="20"/>
  <c r="U148" i="20"/>
  <c r="Q159" i="20"/>
  <c r="U159" i="20"/>
  <c r="Q161" i="20"/>
  <c r="U161" i="20"/>
  <c r="Q170" i="20"/>
  <c r="U170" i="20"/>
  <c r="Q172" i="20"/>
  <c r="U172" i="20"/>
  <c r="Q174" i="20"/>
  <c r="U174" i="20"/>
  <c r="Q176" i="20"/>
  <c r="U176" i="20"/>
  <c r="Q178" i="20"/>
  <c r="U178" i="20"/>
  <c r="Q180" i="20"/>
  <c r="U180" i="20"/>
  <c r="Q182" i="20"/>
  <c r="U182" i="20"/>
  <c r="P55" i="19"/>
  <c r="P59" i="19"/>
  <c r="O68" i="19"/>
  <c r="T91" i="19"/>
  <c r="T95" i="19"/>
  <c r="T99" i="19"/>
  <c r="O108" i="19"/>
  <c r="T129" i="19"/>
  <c r="P131" i="19"/>
  <c r="T133" i="19"/>
  <c r="P135" i="19"/>
  <c r="T137" i="19"/>
  <c r="P139" i="19"/>
  <c r="T141" i="19"/>
  <c r="O148" i="19"/>
  <c r="T158" i="19"/>
  <c r="Q158" i="19"/>
  <c r="T160" i="19"/>
  <c r="Q160" i="19"/>
  <c r="T162" i="19"/>
  <c r="Q162" i="19"/>
  <c r="Q169" i="19"/>
  <c r="Q171" i="19"/>
  <c r="Q173" i="19"/>
  <c r="Q175" i="19"/>
  <c r="Q177" i="19"/>
  <c r="Q179" i="19"/>
  <c r="Q181" i="19"/>
  <c r="T33" i="19"/>
  <c r="U33" i="19"/>
  <c r="T35" i="19"/>
  <c r="U35" i="19"/>
  <c r="T37" i="19"/>
  <c r="U37" i="19"/>
  <c r="Q41" i="19"/>
  <c r="P53" i="18"/>
  <c r="T55" i="18"/>
  <c r="P57" i="18"/>
  <c r="T59" i="18"/>
  <c r="P61" i="18"/>
  <c r="O68" i="18"/>
  <c r="O108" i="18"/>
  <c r="T148" i="18"/>
  <c r="Q148" i="18"/>
  <c r="T33" i="17"/>
  <c r="U33" i="17"/>
  <c r="T35" i="17"/>
  <c r="U35" i="17"/>
  <c r="T37" i="17"/>
  <c r="U37" i="17"/>
  <c r="T39" i="17"/>
  <c r="U39" i="17"/>
  <c r="T41" i="17"/>
  <c r="U41" i="17"/>
  <c r="O88" i="17"/>
  <c r="T128" i="17"/>
  <c r="Q128" i="17"/>
  <c r="Q159" i="17"/>
  <c r="Q161" i="17"/>
  <c r="T170" i="17"/>
  <c r="T167" i="17" s="1"/>
  <c r="AJ15" i="17" s="1"/>
  <c r="Q170" i="17"/>
  <c r="T172" i="17"/>
  <c r="Q172" i="17"/>
  <c r="T174" i="17"/>
  <c r="Q174" i="17"/>
  <c r="T176" i="17"/>
  <c r="Q176" i="17"/>
  <c r="T178" i="17"/>
  <c r="Q178" i="17"/>
  <c r="T180" i="17"/>
  <c r="Q180" i="17"/>
  <c r="T182" i="17"/>
  <c r="Q182" i="17"/>
  <c r="T68" i="16"/>
  <c r="Q68" i="16"/>
  <c r="T108" i="16"/>
  <c r="Q108" i="16"/>
  <c r="P129" i="16"/>
  <c r="P133" i="16"/>
  <c r="P137" i="16"/>
  <c r="P141" i="16"/>
  <c r="T148" i="16"/>
  <c r="Q148" i="16"/>
  <c r="T158" i="16"/>
  <c r="Q158" i="16"/>
  <c r="O160" i="16"/>
  <c r="O162" i="16"/>
  <c r="T169" i="16"/>
  <c r="T167" i="16" s="1"/>
  <c r="AJ15" i="16" s="1"/>
  <c r="U169" i="16"/>
  <c r="T171" i="16"/>
  <c r="U171" i="16"/>
  <c r="T173" i="16"/>
  <c r="U173" i="16"/>
  <c r="T175" i="16"/>
  <c r="U175" i="16"/>
  <c r="T177" i="16"/>
  <c r="U177" i="16"/>
  <c r="T179" i="16"/>
  <c r="U179" i="16"/>
  <c r="T181" i="16"/>
  <c r="U181" i="16"/>
  <c r="O128" i="15"/>
  <c r="S159" i="15"/>
  <c r="O161" i="15"/>
  <c r="O170" i="15"/>
  <c r="O172" i="15"/>
  <c r="O174" i="15"/>
  <c r="O176" i="15"/>
  <c r="O178" i="15"/>
  <c r="O180" i="15"/>
  <c r="O182" i="15"/>
  <c r="U161" i="15"/>
  <c r="S59" i="7"/>
  <c r="S61" i="7"/>
  <c r="Q68" i="7"/>
  <c r="P137" i="7"/>
  <c r="O48" i="13"/>
  <c r="S48" i="13"/>
  <c r="O50" i="13"/>
  <c r="S50" i="13"/>
  <c r="O52" i="13"/>
  <c r="S52" i="13"/>
  <c r="Q54" i="13"/>
  <c r="R56" i="13"/>
  <c r="P58" i="13"/>
  <c r="T58" i="13"/>
  <c r="O88" i="13"/>
  <c r="S88" i="13"/>
  <c r="T128" i="13"/>
  <c r="Q128" i="13"/>
  <c r="R132" i="13"/>
  <c r="R136" i="13"/>
  <c r="R140" i="13"/>
  <c r="R155" i="13"/>
  <c r="Q159" i="13"/>
  <c r="Q161" i="13"/>
  <c r="P168" i="13"/>
  <c r="O170" i="13"/>
  <c r="O172" i="13"/>
  <c r="S172" i="13"/>
  <c r="O174" i="13"/>
  <c r="O176" i="13"/>
  <c r="S176" i="13"/>
  <c r="O178" i="13"/>
  <c r="O180" i="13"/>
  <c r="S180" i="13"/>
  <c r="O182" i="13"/>
  <c r="P48" i="13"/>
  <c r="R48" i="13"/>
  <c r="T48" i="13"/>
  <c r="P50" i="13"/>
  <c r="R50" i="13"/>
  <c r="T50" i="13"/>
  <c r="P52" i="13"/>
  <c r="R52" i="13"/>
  <c r="T52" i="13"/>
  <c r="P54" i="13"/>
  <c r="R54" i="13"/>
  <c r="T54" i="13"/>
  <c r="O56" i="13"/>
  <c r="Q56" i="13"/>
  <c r="S56" i="13"/>
  <c r="O58" i="13"/>
  <c r="Q58" i="13"/>
  <c r="S58" i="13"/>
  <c r="Q35" i="13"/>
  <c r="Q37" i="13"/>
  <c r="Q39" i="13"/>
  <c r="Q41" i="13"/>
  <c r="U35" i="13"/>
  <c r="U37" i="13"/>
  <c r="U39" i="13"/>
  <c r="U41" i="13"/>
  <c r="T162" i="11"/>
  <c r="O89" i="11"/>
  <c r="T68" i="11"/>
  <c r="S49" i="11"/>
  <c r="P51" i="11"/>
  <c r="R53" i="11"/>
  <c r="T55" i="11"/>
  <c r="U53" i="11"/>
  <c r="S168" i="8"/>
  <c r="S172" i="8"/>
  <c r="P121" i="8"/>
  <c r="U121" i="8"/>
  <c r="U71" i="8"/>
  <c r="O50" i="8"/>
  <c r="Q52" i="8"/>
  <c r="Q54" i="8"/>
  <c r="S50" i="8"/>
  <c r="T54" i="8"/>
  <c r="S58" i="8"/>
  <c r="P150" i="39"/>
  <c r="O188" i="39"/>
  <c r="O192" i="39"/>
  <c r="P72" i="39"/>
  <c r="T112" i="39"/>
  <c r="P127" i="39"/>
  <c r="P183" i="39"/>
  <c r="O190" i="39"/>
  <c r="O16" i="39"/>
  <c r="O18" i="39"/>
  <c r="O20" i="39"/>
  <c r="O37" i="39"/>
  <c r="O46" i="39"/>
  <c r="O48" i="39"/>
  <c r="O50" i="39"/>
  <c r="O52" i="39"/>
  <c r="O54" i="39"/>
  <c r="O56" i="39"/>
  <c r="P64" i="39"/>
  <c r="P66" i="39"/>
  <c r="P70" i="39"/>
  <c r="P74" i="39"/>
  <c r="T108" i="39"/>
  <c r="T116" i="39"/>
  <c r="O123" i="39"/>
  <c r="P125" i="39"/>
  <c r="P129" i="39"/>
  <c r="P146" i="39"/>
  <c r="S173" i="39"/>
  <c r="S175" i="39"/>
  <c r="S177" i="39"/>
  <c r="O184" i="39"/>
  <c r="S186" i="39"/>
  <c r="S188" i="39"/>
  <c r="S190" i="39"/>
  <c r="S192" i="39"/>
  <c r="S194" i="39"/>
  <c r="S196" i="39"/>
  <c r="S16" i="39"/>
  <c r="S18" i="39"/>
  <c r="S20" i="39"/>
  <c r="S37" i="39"/>
  <c r="S46" i="39"/>
  <c r="S48" i="39"/>
  <c r="S50" i="39"/>
  <c r="S52" i="39"/>
  <c r="S54" i="39"/>
  <c r="S56" i="39"/>
  <c r="S123" i="39"/>
  <c r="P165" i="39"/>
  <c r="P169" i="39"/>
  <c r="O173" i="39"/>
  <c r="O175" i="39"/>
  <c r="O177" i="39"/>
  <c r="S184" i="39"/>
  <c r="O194" i="39"/>
  <c r="O196" i="39"/>
  <c r="S10" i="39"/>
  <c r="Q12" i="39"/>
  <c r="U12" i="39"/>
  <c r="Q13" i="39"/>
  <c r="U13" i="39"/>
  <c r="Q14" i="39"/>
  <c r="U14" i="39"/>
  <c r="Q15" i="39"/>
  <c r="U15" i="39"/>
  <c r="Q17" i="39"/>
  <c r="U17" i="39"/>
  <c r="Q19" i="39"/>
  <c r="U19" i="39"/>
  <c r="Q21" i="39"/>
  <c r="U21" i="39"/>
  <c r="Q44" i="39"/>
  <c r="U44" i="39"/>
  <c r="Q45" i="39"/>
  <c r="U45" i="39"/>
  <c r="Q47" i="39"/>
  <c r="U47" i="39"/>
  <c r="Q49" i="39"/>
  <c r="U49" i="39"/>
  <c r="Q51" i="39"/>
  <c r="U51" i="39"/>
  <c r="Q53" i="39"/>
  <c r="U53" i="39"/>
  <c r="Q55" i="39"/>
  <c r="U55" i="39"/>
  <c r="Q57" i="39"/>
  <c r="U57" i="39"/>
  <c r="Q83" i="39"/>
  <c r="U83" i="39"/>
  <c r="T85" i="39"/>
  <c r="T87" i="39"/>
  <c r="T89" i="39"/>
  <c r="T91" i="39"/>
  <c r="T93" i="39"/>
  <c r="T95" i="39"/>
  <c r="T97" i="39"/>
  <c r="Q103" i="39"/>
  <c r="U103" i="39"/>
  <c r="O10" i="39"/>
  <c r="O12" i="39"/>
  <c r="S12" i="39"/>
  <c r="O13" i="39"/>
  <c r="S13" i="39"/>
  <c r="O14" i="39"/>
  <c r="S14" i="39"/>
  <c r="O15" i="39"/>
  <c r="S15" i="39"/>
  <c r="Q16" i="39"/>
  <c r="U16" i="39"/>
  <c r="O17" i="39"/>
  <c r="S17" i="39"/>
  <c r="Q18" i="39"/>
  <c r="U18" i="39"/>
  <c r="O19" i="39"/>
  <c r="S19" i="39"/>
  <c r="Q20" i="39"/>
  <c r="U20" i="39"/>
  <c r="O21" i="39"/>
  <c r="S21" i="39"/>
  <c r="Q37" i="39"/>
  <c r="U37" i="39"/>
  <c r="O44" i="39"/>
  <c r="S44" i="39"/>
  <c r="O45" i="39"/>
  <c r="S45" i="39"/>
  <c r="Q46" i="39"/>
  <c r="U46" i="39"/>
  <c r="O47" i="39"/>
  <c r="S47" i="39"/>
  <c r="Q48" i="39"/>
  <c r="U48" i="39"/>
  <c r="O49" i="39"/>
  <c r="S49" i="39"/>
  <c r="Q50" i="39"/>
  <c r="U50" i="39"/>
  <c r="O51" i="39"/>
  <c r="S51" i="39"/>
  <c r="Q52" i="39"/>
  <c r="U52" i="39"/>
  <c r="O53" i="39"/>
  <c r="S53" i="39"/>
  <c r="Q54" i="39"/>
  <c r="U54" i="39"/>
  <c r="O55" i="39"/>
  <c r="S55" i="39"/>
  <c r="Q56" i="39"/>
  <c r="U56" i="39"/>
  <c r="O57" i="39"/>
  <c r="S57" i="39"/>
  <c r="O83" i="39"/>
  <c r="S83" i="39"/>
  <c r="O103" i="39"/>
  <c r="S103" i="39"/>
  <c r="T104" i="39"/>
  <c r="T106" i="39"/>
  <c r="T110" i="39"/>
  <c r="T114" i="39"/>
  <c r="T133" i="39"/>
  <c r="T135" i="39"/>
  <c r="T137" i="39"/>
  <c r="Q143" i="39"/>
  <c r="U143" i="39"/>
  <c r="T144" i="39"/>
  <c r="T148" i="39"/>
  <c r="T152" i="39"/>
  <c r="T156" i="39"/>
  <c r="Q163" i="39"/>
  <c r="U163" i="39"/>
  <c r="T167" i="39"/>
  <c r="T171" i="39"/>
  <c r="Q174" i="39"/>
  <c r="U174" i="39"/>
  <c r="Q176" i="39"/>
  <c r="U176" i="39"/>
  <c r="Q185" i="39"/>
  <c r="U185" i="39"/>
  <c r="Q187" i="39"/>
  <c r="U187" i="39"/>
  <c r="Q189" i="39"/>
  <c r="U189" i="39"/>
  <c r="Q191" i="39"/>
  <c r="U191" i="39"/>
  <c r="Q193" i="39"/>
  <c r="U193" i="39"/>
  <c r="Q195" i="39"/>
  <c r="U195" i="39"/>
  <c r="Q197" i="39"/>
  <c r="U197" i="39"/>
  <c r="Q123" i="39"/>
  <c r="U123" i="39"/>
  <c r="O143" i="39"/>
  <c r="S143" i="39"/>
  <c r="O163" i="39"/>
  <c r="S163" i="39"/>
  <c r="Q173" i="39"/>
  <c r="U173" i="39"/>
  <c r="O174" i="39"/>
  <c r="S174" i="39"/>
  <c r="Q175" i="39"/>
  <c r="U175" i="39"/>
  <c r="O176" i="39"/>
  <c r="S176" i="39"/>
  <c r="Q177" i="39"/>
  <c r="U177" i="39"/>
  <c r="Q184" i="39"/>
  <c r="U184" i="39"/>
  <c r="O185" i="39"/>
  <c r="S185" i="39"/>
  <c r="Q186" i="39"/>
  <c r="U186" i="39"/>
  <c r="O187" i="39"/>
  <c r="S187" i="39"/>
  <c r="Q188" i="39"/>
  <c r="U188" i="39"/>
  <c r="O189" i="39"/>
  <c r="S189" i="39"/>
  <c r="Q190" i="39"/>
  <c r="U190" i="39"/>
  <c r="O191" i="39"/>
  <c r="S191" i="39"/>
  <c r="Q192" i="39"/>
  <c r="U192" i="39"/>
  <c r="O193" i="39"/>
  <c r="S193" i="39"/>
  <c r="Q194" i="39"/>
  <c r="U194" i="39"/>
  <c r="O195" i="39"/>
  <c r="S195" i="39"/>
  <c r="Q196" i="39"/>
  <c r="U196" i="39"/>
  <c r="O197" i="39"/>
  <c r="S197" i="39"/>
  <c r="Q11" i="39"/>
  <c r="U11" i="39"/>
  <c r="O11" i="39"/>
  <c r="S11" i="39"/>
  <c r="U27" i="48"/>
  <c r="AK8" i="48" s="1"/>
  <c r="AB102" i="3" s="1"/>
  <c r="T7" i="30"/>
  <c r="AJ7" i="30" s="1"/>
  <c r="Q29" i="32"/>
  <c r="U29" i="32"/>
  <c r="Q30" i="32"/>
  <c r="U30" i="32"/>
  <c r="T49" i="54"/>
  <c r="T48" i="54"/>
  <c r="Q9" i="54"/>
  <c r="U9" i="54"/>
  <c r="Q16" i="54"/>
  <c r="U16" i="54"/>
  <c r="O9" i="54"/>
  <c r="S9" i="54"/>
  <c r="Q10" i="54"/>
  <c r="U10" i="54"/>
  <c r="S11" i="54"/>
  <c r="Q12" i="54"/>
  <c r="U12" i="54"/>
  <c r="Q13" i="54"/>
  <c r="U13" i="54"/>
  <c r="Q14" i="54"/>
  <c r="U14" i="54"/>
  <c r="Q15" i="54"/>
  <c r="U15" i="54"/>
  <c r="O16" i="54"/>
  <c r="S16" i="54"/>
  <c r="Q17" i="54"/>
  <c r="U17" i="54"/>
  <c r="Q11" i="54"/>
  <c r="U11" i="54"/>
  <c r="T7" i="54"/>
  <c r="AJ7" i="54" s="1"/>
  <c r="U28" i="54"/>
  <c r="U27" i="54" s="1"/>
  <c r="AK8" i="54" s="1"/>
  <c r="AB17" i="3" s="1"/>
  <c r="S28" i="54"/>
  <c r="S27" i="54" s="1"/>
  <c r="AI8" i="54" s="1"/>
  <c r="Z17" i="3" s="1"/>
  <c r="Q28" i="54"/>
  <c r="Q27" i="54" s="1"/>
  <c r="O28" i="54"/>
  <c r="O27" i="54" s="1"/>
  <c r="R28" i="54"/>
  <c r="U50" i="54"/>
  <c r="S50" i="54"/>
  <c r="Q50" i="54"/>
  <c r="O50" i="54"/>
  <c r="T50" i="54"/>
  <c r="P50" i="54"/>
  <c r="U52" i="54"/>
  <c r="S52" i="54"/>
  <c r="Q52" i="54"/>
  <c r="O52" i="54"/>
  <c r="T52" i="54"/>
  <c r="P52" i="54"/>
  <c r="U8" i="54"/>
  <c r="S8" i="54"/>
  <c r="Q8" i="54"/>
  <c r="O8" i="54"/>
  <c r="O7" i="54" s="1"/>
  <c r="R8" i="54"/>
  <c r="P28" i="54"/>
  <c r="T28" i="54"/>
  <c r="T27" i="54" s="1"/>
  <c r="AJ8" i="54" s="1"/>
  <c r="AA17" i="3" s="1"/>
  <c r="U48" i="54"/>
  <c r="S48" i="54"/>
  <c r="Q48" i="54"/>
  <c r="O48" i="54"/>
  <c r="R48" i="54"/>
  <c r="R50" i="54"/>
  <c r="R52" i="54"/>
  <c r="U54" i="54"/>
  <c r="S54" i="54"/>
  <c r="Q54" i="54"/>
  <c r="O54" i="54"/>
  <c r="R54" i="54"/>
  <c r="U56" i="54"/>
  <c r="S56" i="54"/>
  <c r="Q56" i="54"/>
  <c r="O56" i="54"/>
  <c r="R56" i="54"/>
  <c r="U58" i="54"/>
  <c r="S58" i="54"/>
  <c r="Q58" i="54"/>
  <c r="O58" i="54"/>
  <c r="R58" i="54"/>
  <c r="U60" i="54"/>
  <c r="S60" i="54"/>
  <c r="Q60" i="54"/>
  <c r="O60" i="54"/>
  <c r="R60" i="54"/>
  <c r="U62" i="54"/>
  <c r="S62" i="54"/>
  <c r="Q62" i="54"/>
  <c r="O62" i="54"/>
  <c r="R62" i="54"/>
  <c r="U69" i="54"/>
  <c r="S69" i="54"/>
  <c r="Q69" i="54"/>
  <c r="O69" i="54"/>
  <c r="R69" i="54"/>
  <c r="U71" i="54"/>
  <c r="S71" i="54"/>
  <c r="Q71" i="54"/>
  <c r="O71" i="54"/>
  <c r="R71" i="54"/>
  <c r="U73" i="54"/>
  <c r="S73" i="54"/>
  <c r="Q73" i="54"/>
  <c r="O73" i="54"/>
  <c r="R73" i="54"/>
  <c r="U75" i="54"/>
  <c r="S75" i="54"/>
  <c r="Q75" i="54"/>
  <c r="O75" i="54"/>
  <c r="R75" i="54"/>
  <c r="U77" i="54"/>
  <c r="S77" i="54"/>
  <c r="Q77" i="54"/>
  <c r="O77" i="54"/>
  <c r="R77" i="54"/>
  <c r="U79" i="54"/>
  <c r="S79" i="54"/>
  <c r="Q79" i="54"/>
  <c r="O79" i="54"/>
  <c r="R79" i="54"/>
  <c r="U81" i="54"/>
  <c r="S81" i="54"/>
  <c r="Q81" i="54"/>
  <c r="O81" i="54"/>
  <c r="R81" i="54"/>
  <c r="U90" i="54"/>
  <c r="S90" i="54"/>
  <c r="Q90" i="54"/>
  <c r="O90" i="54"/>
  <c r="R90" i="54"/>
  <c r="U92" i="54"/>
  <c r="S92" i="54"/>
  <c r="Q92" i="54"/>
  <c r="O92" i="54"/>
  <c r="R92" i="54"/>
  <c r="U94" i="54"/>
  <c r="S94" i="54"/>
  <c r="Q94" i="54"/>
  <c r="O94" i="54"/>
  <c r="R94" i="54"/>
  <c r="U96" i="54"/>
  <c r="S96" i="54"/>
  <c r="Q96" i="54"/>
  <c r="O96" i="54"/>
  <c r="R96" i="54"/>
  <c r="U98" i="54"/>
  <c r="S98" i="54"/>
  <c r="Q98" i="54"/>
  <c r="O98" i="54"/>
  <c r="R98" i="54"/>
  <c r="U100" i="54"/>
  <c r="S100" i="54"/>
  <c r="Q100" i="54"/>
  <c r="O100" i="54"/>
  <c r="R100" i="54"/>
  <c r="U102" i="54"/>
  <c r="S102" i="54"/>
  <c r="Q102" i="54"/>
  <c r="O102" i="54"/>
  <c r="R102" i="54"/>
  <c r="U109" i="54"/>
  <c r="S109" i="54"/>
  <c r="Q109" i="54"/>
  <c r="O109" i="54"/>
  <c r="R109" i="54"/>
  <c r="U111" i="54"/>
  <c r="S111" i="54"/>
  <c r="Q111" i="54"/>
  <c r="O111" i="54"/>
  <c r="R111" i="54"/>
  <c r="U113" i="54"/>
  <c r="S113" i="54"/>
  <c r="Q113" i="54"/>
  <c r="O113" i="54"/>
  <c r="R113" i="54"/>
  <c r="U115" i="54"/>
  <c r="S115" i="54"/>
  <c r="Q115" i="54"/>
  <c r="O115" i="54"/>
  <c r="R115" i="54"/>
  <c r="U117" i="54"/>
  <c r="S117" i="54"/>
  <c r="Q117" i="54"/>
  <c r="O117" i="54"/>
  <c r="T117" i="54"/>
  <c r="P117" i="54"/>
  <c r="U119" i="54"/>
  <c r="S119" i="54"/>
  <c r="Q119" i="54"/>
  <c r="O119" i="54"/>
  <c r="T119" i="54"/>
  <c r="P119" i="54"/>
  <c r="U121" i="54"/>
  <c r="S121" i="54"/>
  <c r="Q121" i="54"/>
  <c r="O121" i="54"/>
  <c r="T121" i="54"/>
  <c r="P121" i="54"/>
  <c r="P9" i="54"/>
  <c r="R9" i="54"/>
  <c r="P10" i="54"/>
  <c r="R10" i="54"/>
  <c r="P11" i="54"/>
  <c r="R11" i="54"/>
  <c r="P12" i="54"/>
  <c r="R12" i="54"/>
  <c r="P13" i="54"/>
  <c r="R13" i="54"/>
  <c r="P14" i="54"/>
  <c r="R14" i="54"/>
  <c r="P15" i="54"/>
  <c r="R15" i="54"/>
  <c r="P16" i="54"/>
  <c r="R16" i="54"/>
  <c r="P17" i="54"/>
  <c r="R17" i="54"/>
  <c r="P18" i="54"/>
  <c r="R18" i="54"/>
  <c r="P19" i="54"/>
  <c r="R19" i="54"/>
  <c r="P20" i="54"/>
  <c r="R20" i="54"/>
  <c r="P21" i="54"/>
  <c r="R21" i="54"/>
  <c r="P22" i="54"/>
  <c r="R22" i="54"/>
  <c r="P29" i="54"/>
  <c r="R29" i="54"/>
  <c r="P30" i="54"/>
  <c r="R30" i="54"/>
  <c r="P31" i="54"/>
  <c r="R31" i="54"/>
  <c r="P32" i="54"/>
  <c r="R32" i="54"/>
  <c r="P33" i="54"/>
  <c r="R33" i="54"/>
  <c r="P34" i="54"/>
  <c r="R34" i="54"/>
  <c r="P35" i="54"/>
  <c r="R35" i="54"/>
  <c r="P36" i="54"/>
  <c r="R36" i="54"/>
  <c r="P37" i="54"/>
  <c r="R37" i="54"/>
  <c r="P38" i="54"/>
  <c r="R38" i="54"/>
  <c r="P39" i="54"/>
  <c r="R39" i="54"/>
  <c r="P40" i="54"/>
  <c r="R40" i="54"/>
  <c r="P41" i="54"/>
  <c r="R41" i="54"/>
  <c r="P42" i="54"/>
  <c r="R42" i="54"/>
  <c r="U49" i="54"/>
  <c r="S49" i="54"/>
  <c r="Q49" i="54"/>
  <c r="O49" i="54"/>
  <c r="R49" i="54"/>
  <c r="U51" i="54"/>
  <c r="S51" i="54"/>
  <c r="Q51" i="54"/>
  <c r="O51" i="54"/>
  <c r="R51" i="54"/>
  <c r="U53" i="54"/>
  <c r="S53" i="54"/>
  <c r="Q53" i="54"/>
  <c r="O53" i="54"/>
  <c r="R53" i="54"/>
  <c r="P54" i="54"/>
  <c r="T54" i="54"/>
  <c r="U55" i="54"/>
  <c r="S55" i="54"/>
  <c r="Q55" i="54"/>
  <c r="O55" i="54"/>
  <c r="R55" i="54"/>
  <c r="P56" i="54"/>
  <c r="T56" i="54"/>
  <c r="U57" i="54"/>
  <c r="S57" i="54"/>
  <c r="Q57" i="54"/>
  <c r="O57" i="54"/>
  <c r="R57" i="54"/>
  <c r="P58" i="54"/>
  <c r="T58" i="54"/>
  <c r="U59" i="54"/>
  <c r="S59" i="54"/>
  <c r="Q59" i="54"/>
  <c r="O59" i="54"/>
  <c r="R59" i="54"/>
  <c r="P60" i="54"/>
  <c r="T60" i="54"/>
  <c r="U61" i="54"/>
  <c r="S61" i="54"/>
  <c r="Q61" i="54"/>
  <c r="O61" i="54"/>
  <c r="R61" i="54"/>
  <c r="P62" i="54"/>
  <c r="T62" i="54"/>
  <c r="P69" i="54"/>
  <c r="T69" i="54"/>
  <c r="U70" i="54"/>
  <c r="S70" i="54"/>
  <c r="Q70" i="54"/>
  <c r="O70" i="54"/>
  <c r="R70" i="54"/>
  <c r="P71" i="54"/>
  <c r="T71" i="54"/>
  <c r="U72" i="54"/>
  <c r="S72" i="54"/>
  <c r="Q72" i="54"/>
  <c r="O72" i="54"/>
  <c r="R72" i="54"/>
  <c r="P73" i="54"/>
  <c r="T73" i="54"/>
  <c r="U74" i="54"/>
  <c r="S74" i="54"/>
  <c r="Q74" i="54"/>
  <c r="O74" i="54"/>
  <c r="R74" i="54"/>
  <c r="P75" i="54"/>
  <c r="T75" i="54"/>
  <c r="U76" i="54"/>
  <c r="S76" i="54"/>
  <c r="Q76" i="54"/>
  <c r="O76" i="54"/>
  <c r="R76" i="54"/>
  <c r="P77" i="54"/>
  <c r="T77" i="54"/>
  <c r="U78" i="54"/>
  <c r="S78" i="54"/>
  <c r="Q78" i="54"/>
  <c r="O78" i="54"/>
  <c r="R78" i="54"/>
  <c r="P79" i="54"/>
  <c r="T79" i="54"/>
  <c r="U80" i="54"/>
  <c r="S80" i="54"/>
  <c r="Q80" i="54"/>
  <c r="O80" i="54"/>
  <c r="R80" i="54"/>
  <c r="P81" i="54"/>
  <c r="T81" i="54"/>
  <c r="U82" i="54"/>
  <c r="S82" i="54"/>
  <c r="Q82" i="54"/>
  <c r="O82" i="54"/>
  <c r="R82" i="54"/>
  <c r="U89" i="54"/>
  <c r="S89" i="54"/>
  <c r="Q89" i="54"/>
  <c r="O89" i="54"/>
  <c r="R89" i="54"/>
  <c r="P90" i="54"/>
  <c r="T90" i="54"/>
  <c r="U91" i="54"/>
  <c r="S91" i="54"/>
  <c r="Q91" i="54"/>
  <c r="O91" i="54"/>
  <c r="R91" i="54"/>
  <c r="P92" i="54"/>
  <c r="T92" i="54"/>
  <c r="U93" i="54"/>
  <c r="S93" i="54"/>
  <c r="Q93" i="54"/>
  <c r="O93" i="54"/>
  <c r="R93" i="54"/>
  <c r="P94" i="54"/>
  <c r="T94" i="54"/>
  <c r="U95" i="54"/>
  <c r="S95" i="54"/>
  <c r="Q95" i="54"/>
  <c r="O95" i="54"/>
  <c r="R95" i="54"/>
  <c r="P96" i="54"/>
  <c r="T96" i="54"/>
  <c r="U97" i="54"/>
  <c r="S97" i="54"/>
  <c r="Q97" i="54"/>
  <c r="O97" i="54"/>
  <c r="R97" i="54"/>
  <c r="P98" i="54"/>
  <c r="T98" i="54"/>
  <c r="U99" i="54"/>
  <c r="S99" i="54"/>
  <c r="Q99" i="54"/>
  <c r="O99" i="54"/>
  <c r="R99" i="54"/>
  <c r="P100" i="54"/>
  <c r="T100" i="54"/>
  <c r="U101" i="54"/>
  <c r="S101" i="54"/>
  <c r="Q101" i="54"/>
  <c r="O101" i="54"/>
  <c r="R101" i="54"/>
  <c r="P102" i="54"/>
  <c r="T102" i="54"/>
  <c r="P109" i="54"/>
  <c r="T109" i="54"/>
  <c r="U110" i="54"/>
  <c r="S110" i="54"/>
  <c r="Q110" i="54"/>
  <c r="O110" i="54"/>
  <c r="R110" i="54"/>
  <c r="P111" i="54"/>
  <c r="T111" i="54"/>
  <c r="U112" i="54"/>
  <c r="S112" i="54"/>
  <c r="Q112" i="54"/>
  <c r="O112" i="54"/>
  <c r="R112" i="54"/>
  <c r="P113" i="54"/>
  <c r="T113" i="54"/>
  <c r="U114" i="54"/>
  <c r="S114" i="54"/>
  <c r="Q114" i="54"/>
  <c r="O114" i="54"/>
  <c r="R114" i="54"/>
  <c r="P115" i="54"/>
  <c r="T115" i="54"/>
  <c r="U116" i="54"/>
  <c r="S116" i="54"/>
  <c r="Q116" i="54"/>
  <c r="R116" i="54"/>
  <c r="O116" i="54"/>
  <c r="T116" i="54"/>
  <c r="R117" i="54"/>
  <c r="R119" i="54"/>
  <c r="R121" i="54"/>
  <c r="U130" i="54"/>
  <c r="S130" i="54"/>
  <c r="Q130" i="54"/>
  <c r="O130" i="54"/>
  <c r="T130" i="54"/>
  <c r="P130" i="54"/>
  <c r="U132" i="54"/>
  <c r="S132" i="54"/>
  <c r="Q132" i="54"/>
  <c r="O132" i="54"/>
  <c r="T132" i="54"/>
  <c r="P132" i="54"/>
  <c r="U134" i="54"/>
  <c r="S134" i="54"/>
  <c r="Q134" i="54"/>
  <c r="O134" i="54"/>
  <c r="T134" i="54"/>
  <c r="P134" i="54"/>
  <c r="U136" i="54"/>
  <c r="S136" i="54"/>
  <c r="Q136" i="54"/>
  <c r="O136" i="54"/>
  <c r="T136" i="54"/>
  <c r="P136" i="54"/>
  <c r="U138" i="54"/>
  <c r="S138" i="54"/>
  <c r="Q138" i="54"/>
  <c r="O138" i="54"/>
  <c r="T138" i="54"/>
  <c r="P138" i="54"/>
  <c r="U140" i="54"/>
  <c r="S140" i="54"/>
  <c r="Q140" i="54"/>
  <c r="O140" i="54"/>
  <c r="T140" i="54"/>
  <c r="P140" i="54"/>
  <c r="U142" i="54"/>
  <c r="S142" i="54"/>
  <c r="Q142" i="54"/>
  <c r="O142" i="54"/>
  <c r="T142" i="54"/>
  <c r="T127" i="54" s="1"/>
  <c r="AJ13" i="54" s="1"/>
  <c r="P142" i="54"/>
  <c r="U149" i="54"/>
  <c r="S149" i="54"/>
  <c r="Q149" i="54"/>
  <c r="O149" i="54"/>
  <c r="T149" i="54"/>
  <c r="P149" i="54"/>
  <c r="U151" i="54"/>
  <c r="S151" i="54"/>
  <c r="Q151" i="54"/>
  <c r="O151" i="54"/>
  <c r="T151" i="54"/>
  <c r="P151" i="54"/>
  <c r="U153" i="54"/>
  <c r="S153" i="54"/>
  <c r="Q153" i="54"/>
  <c r="O153" i="54"/>
  <c r="T153" i="54"/>
  <c r="P153" i="54"/>
  <c r="U155" i="54"/>
  <c r="S155" i="54"/>
  <c r="Q155" i="54"/>
  <c r="O155" i="54"/>
  <c r="T155" i="54"/>
  <c r="P155" i="54"/>
  <c r="T157" i="54"/>
  <c r="S157" i="54"/>
  <c r="Q157" i="54"/>
  <c r="O157" i="54"/>
  <c r="U157" i="54"/>
  <c r="P157" i="54"/>
  <c r="P68" i="54"/>
  <c r="P67" i="54" s="1"/>
  <c r="AF10" i="54" s="1"/>
  <c r="R68" i="54"/>
  <c r="R67" i="54" s="1"/>
  <c r="AH10" i="54" s="1"/>
  <c r="P88" i="54"/>
  <c r="P87" i="54" s="1"/>
  <c r="AF11" i="54" s="1"/>
  <c r="R88" i="54"/>
  <c r="R87" i="54" s="1"/>
  <c r="AH11" i="54" s="1"/>
  <c r="P108" i="54"/>
  <c r="P107" i="54" s="1"/>
  <c r="AF12" i="54" s="1"/>
  <c r="R108" i="54"/>
  <c r="U118" i="54"/>
  <c r="S118" i="54"/>
  <c r="Q118" i="54"/>
  <c r="O118" i="54"/>
  <c r="R118" i="54"/>
  <c r="U120" i="54"/>
  <c r="S120" i="54"/>
  <c r="Q120" i="54"/>
  <c r="O120" i="54"/>
  <c r="R120" i="54"/>
  <c r="U122" i="54"/>
  <c r="S122" i="54"/>
  <c r="Q122" i="54"/>
  <c r="O122" i="54"/>
  <c r="R122" i="54"/>
  <c r="U129" i="54"/>
  <c r="S129" i="54"/>
  <c r="Q129" i="54"/>
  <c r="O129" i="54"/>
  <c r="R129" i="54"/>
  <c r="U131" i="54"/>
  <c r="S131" i="54"/>
  <c r="Q131" i="54"/>
  <c r="O131" i="54"/>
  <c r="R131" i="54"/>
  <c r="U133" i="54"/>
  <c r="S133" i="54"/>
  <c r="Q133" i="54"/>
  <c r="O133" i="54"/>
  <c r="R133" i="54"/>
  <c r="U135" i="54"/>
  <c r="S135" i="54"/>
  <c r="Q135" i="54"/>
  <c r="O135" i="54"/>
  <c r="R135" i="54"/>
  <c r="U137" i="54"/>
  <c r="S137" i="54"/>
  <c r="Q137" i="54"/>
  <c r="O137" i="54"/>
  <c r="R137" i="54"/>
  <c r="U139" i="54"/>
  <c r="S139" i="54"/>
  <c r="Q139" i="54"/>
  <c r="O139" i="54"/>
  <c r="R139" i="54"/>
  <c r="U141" i="54"/>
  <c r="S141" i="54"/>
  <c r="Q141" i="54"/>
  <c r="O141" i="54"/>
  <c r="R141" i="54"/>
  <c r="U150" i="54"/>
  <c r="S150" i="54"/>
  <c r="Q150" i="54"/>
  <c r="O150" i="54"/>
  <c r="R150" i="54"/>
  <c r="U152" i="54"/>
  <c r="S152" i="54"/>
  <c r="Q152" i="54"/>
  <c r="O152" i="54"/>
  <c r="R152" i="54"/>
  <c r="U154" i="54"/>
  <c r="S154" i="54"/>
  <c r="Q154" i="54"/>
  <c r="O154" i="54"/>
  <c r="R154" i="54"/>
  <c r="U156" i="54"/>
  <c r="S156" i="54"/>
  <c r="Q156" i="54"/>
  <c r="O156" i="54"/>
  <c r="R156" i="54"/>
  <c r="P128" i="54"/>
  <c r="P127" i="54" s="1"/>
  <c r="AF13" i="54" s="1"/>
  <c r="R128" i="54"/>
  <c r="P148" i="54"/>
  <c r="R148" i="54"/>
  <c r="U168" i="54"/>
  <c r="U167" i="54" s="1"/>
  <c r="AK15" i="54" s="1"/>
  <c r="S168" i="54"/>
  <c r="S167" i="54" s="1"/>
  <c r="AI15" i="54" s="1"/>
  <c r="Q168" i="54"/>
  <c r="Q167" i="54" s="1"/>
  <c r="O168" i="54"/>
  <c r="O167" i="54" s="1"/>
  <c r="R168" i="54"/>
  <c r="P158" i="54"/>
  <c r="R158" i="54"/>
  <c r="P159" i="54"/>
  <c r="R159" i="54"/>
  <c r="P160" i="54"/>
  <c r="R160" i="54"/>
  <c r="P161" i="54"/>
  <c r="R161" i="54"/>
  <c r="P162" i="54"/>
  <c r="R162" i="54"/>
  <c r="P169" i="54"/>
  <c r="R169" i="54"/>
  <c r="P170" i="54"/>
  <c r="R170" i="54"/>
  <c r="P171" i="54"/>
  <c r="R171" i="54"/>
  <c r="P172" i="54"/>
  <c r="R172" i="54"/>
  <c r="P173" i="54"/>
  <c r="R173" i="54"/>
  <c r="P174" i="54"/>
  <c r="R174" i="54"/>
  <c r="P175" i="54"/>
  <c r="R175" i="54"/>
  <c r="P176" i="54"/>
  <c r="R176" i="54"/>
  <c r="P177" i="54"/>
  <c r="R177" i="54"/>
  <c r="P178" i="54"/>
  <c r="R178" i="54"/>
  <c r="P179" i="54"/>
  <c r="R179" i="54"/>
  <c r="P180" i="54"/>
  <c r="R180" i="54"/>
  <c r="P181" i="54"/>
  <c r="R181" i="54"/>
  <c r="P182" i="54"/>
  <c r="R182" i="54"/>
  <c r="S16" i="29"/>
  <c r="O16" i="29"/>
  <c r="O14" i="52"/>
  <c r="O133" i="52"/>
  <c r="P27" i="52"/>
  <c r="S72" i="7"/>
  <c r="S68" i="7"/>
  <c r="S51" i="7"/>
  <c r="S47" i="7" s="1"/>
  <c r="AI9" i="7" s="1"/>
  <c r="S53" i="7"/>
  <c r="S55" i="7"/>
  <c r="S57" i="7"/>
  <c r="T101" i="52"/>
  <c r="P92" i="52"/>
  <c r="R92" i="52"/>
  <c r="T92" i="52"/>
  <c r="P93" i="52"/>
  <c r="R93" i="52"/>
  <c r="T93" i="52"/>
  <c r="P94" i="52"/>
  <c r="R94" i="52"/>
  <c r="T94" i="52"/>
  <c r="P95" i="52"/>
  <c r="R95" i="52"/>
  <c r="T95" i="52"/>
  <c r="P96" i="52"/>
  <c r="R96" i="52"/>
  <c r="T96" i="52"/>
  <c r="P97" i="52"/>
  <c r="R97" i="52"/>
  <c r="T97" i="52"/>
  <c r="P98" i="52"/>
  <c r="R98" i="52"/>
  <c r="T98" i="52"/>
  <c r="P99" i="52"/>
  <c r="R99" i="52"/>
  <c r="T99" i="52"/>
  <c r="P100" i="52"/>
  <c r="R100" i="52"/>
  <c r="T100" i="52"/>
  <c r="P101" i="52"/>
  <c r="R101" i="52"/>
  <c r="O92" i="52"/>
  <c r="Q92" i="52"/>
  <c r="S92" i="52"/>
  <c r="O93" i="52"/>
  <c r="Q93" i="52"/>
  <c r="S93" i="52"/>
  <c r="O94" i="52"/>
  <c r="Q94" i="52"/>
  <c r="S94" i="52"/>
  <c r="O95" i="52"/>
  <c r="Q95" i="52"/>
  <c r="S95" i="52"/>
  <c r="O96" i="52"/>
  <c r="Q96" i="52"/>
  <c r="S96" i="52"/>
  <c r="O97" i="52"/>
  <c r="Q97" i="52"/>
  <c r="S97" i="52"/>
  <c r="O98" i="52"/>
  <c r="Q98" i="52"/>
  <c r="S98" i="52"/>
  <c r="O99" i="52"/>
  <c r="Q99" i="52"/>
  <c r="S99" i="52"/>
  <c r="O100" i="52"/>
  <c r="Q100" i="52"/>
  <c r="S100" i="52"/>
  <c r="O101" i="52"/>
  <c r="Q101" i="52"/>
  <c r="S101" i="52"/>
  <c r="O10" i="52"/>
  <c r="P87" i="52"/>
  <c r="P139" i="52"/>
  <c r="P156" i="52"/>
  <c r="P160" i="52"/>
  <c r="P164" i="52"/>
  <c r="T192" i="52"/>
  <c r="AJ15" i="52" s="1"/>
  <c r="P25" i="52"/>
  <c r="T26" i="52"/>
  <c r="T24" i="52"/>
  <c r="T22" i="52"/>
  <c r="O12" i="52"/>
  <c r="U22" i="52"/>
  <c r="S22" i="52"/>
  <c r="Q22" i="52"/>
  <c r="O22" i="52"/>
  <c r="R22" i="52"/>
  <c r="U23" i="52"/>
  <c r="S23" i="52"/>
  <c r="Q23" i="52"/>
  <c r="O23" i="52"/>
  <c r="R23" i="52"/>
  <c r="U24" i="52"/>
  <c r="S24" i="52"/>
  <c r="Q24" i="52"/>
  <c r="O24" i="52"/>
  <c r="R24" i="52"/>
  <c r="U25" i="52"/>
  <c r="S25" i="52"/>
  <c r="Q25" i="52"/>
  <c r="O25" i="52"/>
  <c r="R25" i="52"/>
  <c r="U26" i="52"/>
  <c r="S26" i="52"/>
  <c r="Q26" i="52"/>
  <c r="O26" i="52"/>
  <c r="R26" i="52"/>
  <c r="U27" i="52"/>
  <c r="S27" i="52"/>
  <c r="Q27" i="52"/>
  <c r="O27" i="52"/>
  <c r="R27" i="52"/>
  <c r="U28" i="52"/>
  <c r="S28" i="52"/>
  <c r="Q28" i="52"/>
  <c r="O28" i="52"/>
  <c r="T28" i="52"/>
  <c r="R28" i="52"/>
  <c r="P29" i="52"/>
  <c r="R29" i="52"/>
  <c r="T29" i="52"/>
  <c r="P30" i="52"/>
  <c r="R30" i="52"/>
  <c r="T30" i="52"/>
  <c r="P31" i="52"/>
  <c r="R31" i="52"/>
  <c r="T31" i="52"/>
  <c r="P32" i="52"/>
  <c r="R32" i="52"/>
  <c r="T32" i="52"/>
  <c r="P33" i="52"/>
  <c r="R33" i="52"/>
  <c r="T33" i="52"/>
  <c r="P34" i="52"/>
  <c r="R34" i="52"/>
  <c r="T34" i="52"/>
  <c r="P35" i="52"/>
  <c r="R35" i="52"/>
  <c r="T35" i="52"/>
  <c r="P36" i="52"/>
  <c r="R36" i="52"/>
  <c r="T36" i="52"/>
  <c r="O29" i="52"/>
  <c r="Q29" i="52"/>
  <c r="S29" i="52"/>
  <c r="O30" i="52"/>
  <c r="Q30" i="52"/>
  <c r="S30" i="52"/>
  <c r="O31" i="52"/>
  <c r="Q31" i="52"/>
  <c r="S31" i="52"/>
  <c r="O32" i="52"/>
  <c r="Q32" i="52"/>
  <c r="S32" i="52"/>
  <c r="O33" i="52"/>
  <c r="Q33" i="52"/>
  <c r="S33" i="52"/>
  <c r="O34" i="52"/>
  <c r="Q34" i="52"/>
  <c r="S34" i="52"/>
  <c r="O35" i="52"/>
  <c r="Q35" i="52"/>
  <c r="S35" i="52"/>
  <c r="O36" i="52"/>
  <c r="Q36" i="52"/>
  <c r="S36" i="52"/>
  <c r="O11" i="52"/>
  <c r="O13" i="52"/>
  <c r="O15" i="52"/>
  <c r="T103" i="52"/>
  <c r="P135" i="52"/>
  <c r="O194" i="52"/>
  <c r="S17" i="52"/>
  <c r="S19" i="52"/>
  <c r="S21" i="52"/>
  <c r="S46" i="52"/>
  <c r="S48" i="52"/>
  <c r="S50" i="52"/>
  <c r="S52" i="52"/>
  <c r="S54" i="52"/>
  <c r="S56" i="52"/>
  <c r="S83" i="52"/>
  <c r="S183" i="52"/>
  <c r="S185" i="52"/>
  <c r="S187" i="52"/>
  <c r="S196" i="52"/>
  <c r="S198" i="52"/>
  <c r="S200" i="52"/>
  <c r="S202" i="52"/>
  <c r="S204" i="52"/>
  <c r="S206" i="52"/>
  <c r="S10" i="52"/>
  <c r="S11" i="52"/>
  <c r="S12" i="52"/>
  <c r="S13" i="52"/>
  <c r="S14" i="52"/>
  <c r="S15" i="52"/>
  <c r="O17" i="52"/>
  <c r="O19" i="52"/>
  <c r="O21" i="52"/>
  <c r="O46" i="52"/>
  <c r="O48" i="52"/>
  <c r="O50" i="52"/>
  <c r="O52" i="52"/>
  <c r="O54" i="52"/>
  <c r="O56" i="52"/>
  <c r="T76" i="52"/>
  <c r="O83" i="52"/>
  <c r="P85" i="52"/>
  <c r="T89" i="52"/>
  <c r="T107" i="52"/>
  <c r="S133" i="52"/>
  <c r="P137" i="52"/>
  <c r="P175" i="52"/>
  <c r="P179" i="52"/>
  <c r="O183" i="52"/>
  <c r="O185" i="52"/>
  <c r="O187" i="52"/>
  <c r="P193" i="52"/>
  <c r="S194" i="52"/>
  <c r="O196" i="52"/>
  <c r="O198" i="52"/>
  <c r="O200" i="52"/>
  <c r="O202" i="52"/>
  <c r="O204" i="52"/>
  <c r="O206" i="52"/>
  <c r="T16" i="52"/>
  <c r="S16" i="52"/>
  <c r="O16" i="52"/>
  <c r="U16" i="52"/>
  <c r="T18" i="52"/>
  <c r="S18" i="52"/>
  <c r="O18" i="52"/>
  <c r="U18" i="52"/>
  <c r="T20" i="52"/>
  <c r="S20" i="52"/>
  <c r="O20" i="52"/>
  <c r="U20" i="52"/>
  <c r="T37" i="52"/>
  <c r="S37" i="52"/>
  <c r="O37" i="52"/>
  <c r="U37" i="52"/>
  <c r="T44" i="52"/>
  <c r="S44" i="52"/>
  <c r="O44" i="52"/>
  <c r="U44" i="52"/>
  <c r="T9" i="52"/>
  <c r="S9" i="52"/>
  <c r="O9" i="52"/>
  <c r="U9" i="52"/>
  <c r="Q16" i="52"/>
  <c r="Q18" i="52"/>
  <c r="Q20" i="52"/>
  <c r="Q37" i="52"/>
  <c r="Q44" i="52"/>
  <c r="Q45" i="52"/>
  <c r="U45" i="52"/>
  <c r="Q49" i="52"/>
  <c r="U49" i="52"/>
  <c r="Q53" i="52"/>
  <c r="U53" i="52"/>
  <c r="Q55" i="52"/>
  <c r="U55" i="52"/>
  <c r="T64" i="52"/>
  <c r="T68" i="52"/>
  <c r="T70" i="52"/>
  <c r="Q47" i="52"/>
  <c r="U47" i="52"/>
  <c r="Q51" i="52"/>
  <c r="U51" i="52"/>
  <c r="Q57" i="52"/>
  <c r="U57" i="52"/>
  <c r="T66" i="52"/>
  <c r="T72" i="52"/>
  <c r="T74" i="52"/>
  <c r="T113" i="52"/>
  <c r="S113" i="52"/>
  <c r="O113" i="52"/>
  <c r="U113" i="52"/>
  <c r="Q10" i="52"/>
  <c r="U10" i="52"/>
  <c r="Q11" i="52"/>
  <c r="U11" i="52"/>
  <c r="Q12" i="52"/>
  <c r="U12" i="52"/>
  <c r="Q13" i="52"/>
  <c r="U13" i="52"/>
  <c r="Q14" i="52"/>
  <c r="U14" i="52"/>
  <c r="Q15" i="52"/>
  <c r="U15" i="52"/>
  <c r="Q17" i="52"/>
  <c r="U17" i="52"/>
  <c r="Q19" i="52"/>
  <c r="U19" i="52"/>
  <c r="Q21" i="52"/>
  <c r="U21" i="52"/>
  <c r="O45" i="52"/>
  <c r="S45" i="52"/>
  <c r="Q46" i="52"/>
  <c r="U46" i="52"/>
  <c r="O47" i="52"/>
  <c r="S47" i="52"/>
  <c r="Q48" i="52"/>
  <c r="U48" i="52"/>
  <c r="O49" i="52"/>
  <c r="S49" i="52"/>
  <c r="Q50" i="52"/>
  <c r="U50" i="52"/>
  <c r="O51" i="52"/>
  <c r="S51" i="52"/>
  <c r="Q52" i="52"/>
  <c r="U52" i="52"/>
  <c r="O53" i="52"/>
  <c r="S53" i="52"/>
  <c r="Q54" i="52"/>
  <c r="U54" i="52"/>
  <c r="O55" i="52"/>
  <c r="S55" i="52"/>
  <c r="Q56" i="52"/>
  <c r="U56" i="52"/>
  <c r="O57" i="52"/>
  <c r="S57" i="52"/>
  <c r="Q83" i="52"/>
  <c r="U83" i="52"/>
  <c r="T91" i="52"/>
  <c r="T105" i="52"/>
  <c r="Q113" i="52"/>
  <c r="T114" i="52"/>
  <c r="P116" i="52"/>
  <c r="P118" i="52"/>
  <c r="P120" i="52"/>
  <c r="P122" i="52"/>
  <c r="P124" i="52"/>
  <c r="P126" i="52"/>
  <c r="Q133" i="52"/>
  <c r="U133" i="52"/>
  <c r="P143" i="52"/>
  <c r="P145" i="52"/>
  <c r="P147" i="52"/>
  <c r="O153" i="52"/>
  <c r="S153" i="52"/>
  <c r="P154" i="52"/>
  <c r="P158" i="52"/>
  <c r="P162" i="52"/>
  <c r="P166" i="52"/>
  <c r="O173" i="52"/>
  <c r="S173" i="52"/>
  <c r="P177" i="52"/>
  <c r="P181" i="52"/>
  <c r="Q183" i="52"/>
  <c r="U183" i="52"/>
  <c r="O184" i="52"/>
  <c r="S184" i="52"/>
  <c r="Q185" i="52"/>
  <c r="U185" i="52"/>
  <c r="O186" i="52"/>
  <c r="S186" i="52"/>
  <c r="Q187" i="52"/>
  <c r="U187" i="52"/>
  <c r="Q194" i="52"/>
  <c r="U194" i="52"/>
  <c r="O195" i="52"/>
  <c r="S195" i="52"/>
  <c r="Q196" i="52"/>
  <c r="U196" i="52"/>
  <c r="O197" i="52"/>
  <c r="S197" i="52"/>
  <c r="Q198" i="52"/>
  <c r="U198" i="52"/>
  <c r="O199" i="52"/>
  <c r="S199" i="52"/>
  <c r="Q200" i="52"/>
  <c r="U200" i="52"/>
  <c r="O201" i="52"/>
  <c r="S201" i="52"/>
  <c r="Q202" i="52"/>
  <c r="U202" i="52"/>
  <c r="O203" i="52"/>
  <c r="S203" i="52"/>
  <c r="Q204" i="52"/>
  <c r="U204" i="52"/>
  <c r="O205" i="52"/>
  <c r="S205" i="52"/>
  <c r="Q206" i="52"/>
  <c r="U206" i="52"/>
  <c r="O207" i="52"/>
  <c r="S207" i="52"/>
  <c r="Q153" i="52"/>
  <c r="U153" i="52"/>
  <c r="Q173" i="52"/>
  <c r="U173" i="52"/>
  <c r="Q184" i="52"/>
  <c r="U184" i="52"/>
  <c r="Q186" i="52"/>
  <c r="U186" i="52"/>
  <c r="Q195" i="52"/>
  <c r="U195" i="52"/>
  <c r="Q197" i="52"/>
  <c r="U197" i="52"/>
  <c r="Q199" i="52"/>
  <c r="U199" i="52"/>
  <c r="Q201" i="52"/>
  <c r="U201" i="52"/>
  <c r="Q203" i="52"/>
  <c r="U203" i="52"/>
  <c r="Q205" i="52"/>
  <c r="U205" i="52"/>
  <c r="Q207" i="52"/>
  <c r="U207" i="52"/>
  <c r="Q29" i="53"/>
  <c r="U29" i="53"/>
  <c r="O29" i="53"/>
  <c r="S29" i="53"/>
  <c r="Q16" i="53"/>
  <c r="U16" i="53"/>
  <c r="O16" i="53"/>
  <c r="S16" i="53"/>
  <c r="Q15" i="53"/>
  <c r="U15" i="53"/>
  <c r="Q14" i="53"/>
  <c r="U14" i="53"/>
  <c r="Q13" i="53"/>
  <c r="U13" i="53"/>
  <c r="Q12" i="53"/>
  <c r="U12" i="53"/>
  <c r="Q11" i="53"/>
  <c r="U11" i="53"/>
  <c r="Q9" i="53"/>
  <c r="U9" i="53"/>
  <c r="O9" i="53"/>
  <c r="S9" i="53"/>
  <c r="T7" i="53"/>
  <c r="AJ7" i="53" s="1"/>
  <c r="S9" i="48"/>
  <c r="Q14" i="48"/>
  <c r="U14" i="48"/>
  <c r="O14" i="48"/>
  <c r="S14" i="48"/>
  <c r="Q13" i="48"/>
  <c r="U13" i="48"/>
  <c r="O13" i="48"/>
  <c r="S13" i="48"/>
  <c r="Q12" i="48"/>
  <c r="U12" i="48"/>
  <c r="O12" i="48"/>
  <c r="S12" i="48"/>
  <c r="Q11" i="48"/>
  <c r="U11" i="48"/>
  <c r="O11" i="48"/>
  <c r="S11" i="48"/>
  <c r="Q10" i="48"/>
  <c r="U10" i="48"/>
  <c r="O10" i="48"/>
  <c r="S10" i="48"/>
  <c r="Q9" i="48"/>
  <c r="U9" i="48"/>
  <c r="P19" i="49"/>
  <c r="T30" i="49"/>
  <c r="Q28" i="49"/>
  <c r="U28" i="49"/>
  <c r="O28" i="49"/>
  <c r="S28" i="49"/>
  <c r="T15" i="49"/>
  <c r="T13" i="49"/>
  <c r="T11" i="49"/>
  <c r="Q8" i="49"/>
  <c r="U8" i="49"/>
  <c r="O8" i="49"/>
  <c r="S8" i="49"/>
  <c r="Q9" i="50"/>
  <c r="U9" i="50"/>
  <c r="O9" i="50"/>
  <c r="S9" i="50"/>
  <c r="Q10" i="50"/>
  <c r="U10" i="50"/>
  <c r="T7" i="50"/>
  <c r="AJ7" i="50" s="1"/>
  <c r="AA98" i="3" s="1"/>
  <c r="Q30" i="50"/>
  <c r="U30" i="50"/>
  <c r="O30" i="50"/>
  <c r="S30" i="50"/>
  <c r="Q29" i="50"/>
  <c r="U29" i="50"/>
  <c r="O29" i="50"/>
  <c r="S29" i="50"/>
  <c r="Q29" i="51"/>
  <c r="U29" i="51"/>
  <c r="O29" i="51"/>
  <c r="S29" i="51"/>
  <c r="U30" i="51"/>
  <c r="U27" i="51"/>
  <c r="AK8" i="51" s="1"/>
  <c r="AB97" i="3" s="1"/>
  <c r="Q30" i="51"/>
  <c r="O30" i="51"/>
  <c r="S30" i="51"/>
  <c r="Q9" i="51"/>
  <c r="U9" i="51"/>
  <c r="U7" i="51" s="1"/>
  <c r="AK7" i="51" s="1"/>
  <c r="O9" i="51"/>
  <c r="S9" i="51"/>
  <c r="P8" i="53"/>
  <c r="U28" i="53"/>
  <c r="S28" i="53"/>
  <c r="S27" i="53" s="1"/>
  <c r="AI8" i="53" s="1"/>
  <c r="Z104" i="3" s="1"/>
  <c r="Q28" i="53"/>
  <c r="Q27" i="53" s="1"/>
  <c r="O28" i="53"/>
  <c r="O27" i="53" s="1"/>
  <c r="N27" i="53" s="1"/>
  <c r="R28" i="53"/>
  <c r="P48" i="53"/>
  <c r="U50" i="53"/>
  <c r="S50" i="53"/>
  <c r="Q50" i="53"/>
  <c r="O50" i="53"/>
  <c r="T50" i="53"/>
  <c r="P50" i="53"/>
  <c r="U52" i="53"/>
  <c r="S52" i="53"/>
  <c r="Q52" i="53"/>
  <c r="O52" i="53"/>
  <c r="T52" i="53"/>
  <c r="P52" i="53"/>
  <c r="U8" i="53"/>
  <c r="S8" i="53"/>
  <c r="S7" i="53" s="1"/>
  <c r="AI7" i="53" s="1"/>
  <c r="Q8" i="53"/>
  <c r="Q7" i="53" s="1"/>
  <c r="AG7" i="53" s="1"/>
  <c r="O8" i="53"/>
  <c r="O7" i="53" s="1"/>
  <c r="R8" i="53"/>
  <c r="P28" i="53"/>
  <c r="T28" i="53"/>
  <c r="T27" i="53" s="1"/>
  <c r="AJ8" i="53" s="1"/>
  <c r="AA104" i="3" s="1"/>
  <c r="U48" i="53"/>
  <c r="S48" i="53"/>
  <c r="Q48" i="53"/>
  <c r="O48" i="53"/>
  <c r="R48" i="53"/>
  <c r="R50" i="53"/>
  <c r="U54" i="53"/>
  <c r="S54" i="53"/>
  <c r="Q54" i="53"/>
  <c r="O54" i="53"/>
  <c r="R54" i="53"/>
  <c r="U56" i="53"/>
  <c r="S56" i="53"/>
  <c r="Q56" i="53"/>
  <c r="O56" i="53"/>
  <c r="R56" i="53"/>
  <c r="U58" i="53"/>
  <c r="S58" i="53"/>
  <c r="Q58" i="53"/>
  <c r="O58" i="53"/>
  <c r="R58" i="53"/>
  <c r="U60" i="53"/>
  <c r="S60" i="53"/>
  <c r="Q60" i="53"/>
  <c r="O60" i="53"/>
  <c r="R60" i="53"/>
  <c r="U62" i="53"/>
  <c r="S62" i="53"/>
  <c r="Q62" i="53"/>
  <c r="O62" i="53"/>
  <c r="R62" i="53"/>
  <c r="U69" i="53"/>
  <c r="S69" i="53"/>
  <c r="Q69" i="53"/>
  <c r="O69" i="53"/>
  <c r="R69" i="53"/>
  <c r="U71" i="53"/>
  <c r="S71" i="53"/>
  <c r="Q71" i="53"/>
  <c r="O71" i="53"/>
  <c r="R71" i="53"/>
  <c r="U73" i="53"/>
  <c r="S73" i="53"/>
  <c r="Q73" i="53"/>
  <c r="O73" i="53"/>
  <c r="R73" i="53"/>
  <c r="U75" i="53"/>
  <c r="S75" i="53"/>
  <c r="Q75" i="53"/>
  <c r="O75" i="53"/>
  <c r="R75" i="53"/>
  <c r="U77" i="53"/>
  <c r="S77" i="53"/>
  <c r="Q77" i="53"/>
  <c r="O77" i="53"/>
  <c r="R77" i="53"/>
  <c r="U79" i="53"/>
  <c r="S79" i="53"/>
  <c r="Q79" i="53"/>
  <c r="O79" i="53"/>
  <c r="R79" i="53"/>
  <c r="U81" i="53"/>
  <c r="S81" i="53"/>
  <c r="Q81" i="53"/>
  <c r="O81" i="53"/>
  <c r="R81" i="53"/>
  <c r="U90" i="53"/>
  <c r="S90" i="53"/>
  <c r="Q90" i="53"/>
  <c r="O90" i="53"/>
  <c r="R90" i="53"/>
  <c r="U92" i="53"/>
  <c r="S92" i="53"/>
  <c r="Q92" i="53"/>
  <c r="O92" i="53"/>
  <c r="R92" i="53"/>
  <c r="U94" i="53"/>
  <c r="S94" i="53"/>
  <c r="Q94" i="53"/>
  <c r="O94" i="53"/>
  <c r="R94" i="53"/>
  <c r="U96" i="53"/>
  <c r="S96" i="53"/>
  <c r="Q96" i="53"/>
  <c r="O96" i="53"/>
  <c r="R96" i="53"/>
  <c r="U98" i="53"/>
  <c r="S98" i="53"/>
  <c r="Q98" i="53"/>
  <c r="O98" i="53"/>
  <c r="R98" i="53"/>
  <c r="U100" i="53"/>
  <c r="S100" i="53"/>
  <c r="Q100" i="53"/>
  <c r="O100" i="53"/>
  <c r="R100" i="53"/>
  <c r="U102" i="53"/>
  <c r="S102" i="53"/>
  <c r="Q102" i="53"/>
  <c r="O102" i="53"/>
  <c r="R102" i="53"/>
  <c r="U109" i="53"/>
  <c r="S109" i="53"/>
  <c r="Q109" i="53"/>
  <c r="O109" i="53"/>
  <c r="R109" i="53"/>
  <c r="U111" i="53"/>
  <c r="S111" i="53"/>
  <c r="Q111" i="53"/>
  <c r="O111" i="53"/>
  <c r="R111" i="53"/>
  <c r="U113" i="53"/>
  <c r="S113" i="53"/>
  <c r="Q113" i="53"/>
  <c r="O113" i="53"/>
  <c r="R113" i="53"/>
  <c r="U115" i="53"/>
  <c r="S115" i="53"/>
  <c r="Q115" i="53"/>
  <c r="O115" i="53"/>
  <c r="R115" i="53"/>
  <c r="U117" i="53"/>
  <c r="S117" i="53"/>
  <c r="Q117" i="53"/>
  <c r="O117" i="53"/>
  <c r="T117" i="53"/>
  <c r="P117" i="53"/>
  <c r="U119" i="53"/>
  <c r="S119" i="53"/>
  <c r="Q119" i="53"/>
  <c r="O119" i="53"/>
  <c r="T119" i="53"/>
  <c r="P119" i="53"/>
  <c r="U121" i="53"/>
  <c r="S121" i="53"/>
  <c r="Q121" i="53"/>
  <c r="O121" i="53"/>
  <c r="T121" i="53"/>
  <c r="P121" i="53"/>
  <c r="P9" i="53"/>
  <c r="R9" i="53"/>
  <c r="P10" i="53"/>
  <c r="R10" i="53"/>
  <c r="P11" i="53"/>
  <c r="R11" i="53"/>
  <c r="P12" i="53"/>
  <c r="R12" i="53"/>
  <c r="P13" i="53"/>
  <c r="R13" i="53"/>
  <c r="P14" i="53"/>
  <c r="R14" i="53"/>
  <c r="P15" i="53"/>
  <c r="R15" i="53"/>
  <c r="P16" i="53"/>
  <c r="R16" i="53"/>
  <c r="P17" i="53"/>
  <c r="R17" i="53"/>
  <c r="P18" i="53"/>
  <c r="R18" i="53"/>
  <c r="P19" i="53"/>
  <c r="R19" i="53"/>
  <c r="P20" i="53"/>
  <c r="R20" i="53"/>
  <c r="P21" i="53"/>
  <c r="R21" i="53"/>
  <c r="P22" i="53"/>
  <c r="R22" i="53"/>
  <c r="P29" i="53"/>
  <c r="R29" i="53"/>
  <c r="P30" i="53"/>
  <c r="R30" i="53"/>
  <c r="P31" i="53"/>
  <c r="R31" i="53"/>
  <c r="P32" i="53"/>
  <c r="R32" i="53"/>
  <c r="P33" i="53"/>
  <c r="R33" i="53"/>
  <c r="P34" i="53"/>
  <c r="R34" i="53"/>
  <c r="P35" i="53"/>
  <c r="R35" i="53"/>
  <c r="P36" i="53"/>
  <c r="R36" i="53"/>
  <c r="P37" i="53"/>
  <c r="R37" i="53"/>
  <c r="P38" i="53"/>
  <c r="R38" i="53"/>
  <c r="P39" i="53"/>
  <c r="R39" i="53"/>
  <c r="P40" i="53"/>
  <c r="R40" i="53"/>
  <c r="P41" i="53"/>
  <c r="R41" i="53"/>
  <c r="P42" i="53"/>
  <c r="R42" i="53"/>
  <c r="U49" i="53"/>
  <c r="S49" i="53"/>
  <c r="Q49" i="53"/>
  <c r="O49" i="53"/>
  <c r="R49" i="53"/>
  <c r="U51" i="53"/>
  <c r="S51" i="53"/>
  <c r="Q51" i="53"/>
  <c r="O51" i="53"/>
  <c r="R51" i="53"/>
  <c r="U53" i="53"/>
  <c r="S53" i="53"/>
  <c r="Q53" i="53"/>
  <c r="O53" i="53"/>
  <c r="R53" i="53"/>
  <c r="P54" i="53"/>
  <c r="T54" i="53"/>
  <c r="U55" i="53"/>
  <c r="S55" i="53"/>
  <c r="Q55" i="53"/>
  <c r="O55" i="53"/>
  <c r="R55" i="53"/>
  <c r="P56" i="53"/>
  <c r="T56" i="53"/>
  <c r="U57" i="53"/>
  <c r="S57" i="53"/>
  <c r="Q57" i="53"/>
  <c r="O57" i="53"/>
  <c r="R57" i="53"/>
  <c r="P58" i="53"/>
  <c r="T58" i="53"/>
  <c r="U59" i="53"/>
  <c r="S59" i="53"/>
  <c r="Q59" i="53"/>
  <c r="O59" i="53"/>
  <c r="R59" i="53"/>
  <c r="P60" i="53"/>
  <c r="T60" i="53"/>
  <c r="U61" i="53"/>
  <c r="S61" i="53"/>
  <c r="Q61" i="53"/>
  <c r="O61" i="53"/>
  <c r="R61" i="53"/>
  <c r="P62" i="53"/>
  <c r="T62" i="53"/>
  <c r="P69" i="53"/>
  <c r="T69" i="53"/>
  <c r="U70" i="53"/>
  <c r="S70" i="53"/>
  <c r="Q70" i="53"/>
  <c r="O70" i="53"/>
  <c r="R70" i="53"/>
  <c r="P71" i="53"/>
  <c r="T71" i="53"/>
  <c r="U72" i="53"/>
  <c r="S72" i="53"/>
  <c r="Q72" i="53"/>
  <c r="O72" i="53"/>
  <c r="R72" i="53"/>
  <c r="P73" i="53"/>
  <c r="T73" i="53"/>
  <c r="U74" i="53"/>
  <c r="S74" i="53"/>
  <c r="Q74" i="53"/>
  <c r="O74" i="53"/>
  <c r="R74" i="53"/>
  <c r="P75" i="53"/>
  <c r="T75" i="53"/>
  <c r="U76" i="53"/>
  <c r="S76" i="53"/>
  <c r="Q76" i="53"/>
  <c r="O76" i="53"/>
  <c r="R76" i="53"/>
  <c r="P77" i="53"/>
  <c r="T77" i="53"/>
  <c r="U78" i="53"/>
  <c r="S78" i="53"/>
  <c r="Q78" i="53"/>
  <c r="O78" i="53"/>
  <c r="R78" i="53"/>
  <c r="P79" i="53"/>
  <c r="T79" i="53"/>
  <c r="U80" i="53"/>
  <c r="S80" i="53"/>
  <c r="Q80" i="53"/>
  <c r="O80" i="53"/>
  <c r="R80" i="53"/>
  <c r="P81" i="53"/>
  <c r="T81" i="53"/>
  <c r="U82" i="53"/>
  <c r="S82" i="53"/>
  <c r="Q82" i="53"/>
  <c r="O82" i="53"/>
  <c r="R82" i="53"/>
  <c r="U89" i="53"/>
  <c r="S89" i="53"/>
  <c r="Q89" i="53"/>
  <c r="O89" i="53"/>
  <c r="R89" i="53"/>
  <c r="P90" i="53"/>
  <c r="T90" i="53"/>
  <c r="U91" i="53"/>
  <c r="S91" i="53"/>
  <c r="Q91" i="53"/>
  <c r="O91" i="53"/>
  <c r="R91" i="53"/>
  <c r="P92" i="53"/>
  <c r="T92" i="53"/>
  <c r="U93" i="53"/>
  <c r="S93" i="53"/>
  <c r="Q93" i="53"/>
  <c r="O93" i="53"/>
  <c r="R93" i="53"/>
  <c r="P94" i="53"/>
  <c r="T94" i="53"/>
  <c r="U95" i="53"/>
  <c r="S95" i="53"/>
  <c r="Q95" i="53"/>
  <c r="O95" i="53"/>
  <c r="R95" i="53"/>
  <c r="P96" i="53"/>
  <c r="T96" i="53"/>
  <c r="U97" i="53"/>
  <c r="S97" i="53"/>
  <c r="Q97" i="53"/>
  <c r="O97" i="53"/>
  <c r="R97" i="53"/>
  <c r="P98" i="53"/>
  <c r="T98" i="53"/>
  <c r="U99" i="53"/>
  <c r="S99" i="53"/>
  <c r="Q99" i="53"/>
  <c r="O99" i="53"/>
  <c r="R99" i="53"/>
  <c r="P100" i="53"/>
  <c r="T100" i="53"/>
  <c r="U101" i="53"/>
  <c r="S101" i="53"/>
  <c r="Q101" i="53"/>
  <c r="O101" i="53"/>
  <c r="R101" i="53"/>
  <c r="P102" i="53"/>
  <c r="T102" i="53"/>
  <c r="P109" i="53"/>
  <c r="T109" i="53"/>
  <c r="U110" i="53"/>
  <c r="S110" i="53"/>
  <c r="Q110" i="53"/>
  <c r="O110" i="53"/>
  <c r="R110" i="53"/>
  <c r="P111" i="53"/>
  <c r="T111" i="53"/>
  <c r="U112" i="53"/>
  <c r="S112" i="53"/>
  <c r="Q112" i="53"/>
  <c r="O112" i="53"/>
  <c r="R112" i="53"/>
  <c r="P113" i="53"/>
  <c r="T113" i="53"/>
  <c r="U114" i="53"/>
  <c r="S114" i="53"/>
  <c r="Q114" i="53"/>
  <c r="O114" i="53"/>
  <c r="R114" i="53"/>
  <c r="P115" i="53"/>
  <c r="T115" i="53"/>
  <c r="U116" i="53"/>
  <c r="S116" i="53"/>
  <c r="Q116" i="53"/>
  <c r="R116" i="53"/>
  <c r="O116" i="53"/>
  <c r="T116" i="53"/>
  <c r="R117" i="53"/>
  <c r="R119" i="53"/>
  <c r="R121" i="53"/>
  <c r="T127" i="53"/>
  <c r="AJ13" i="53" s="1"/>
  <c r="U130" i="53"/>
  <c r="S130" i="53"/>
  <c r="Q130" i="53"/>
  <c r="O130" i="53"/>
  <c r="T130" i="53"/>
  <c r="P130" i="53"/>
  <c r="U132" i="53"/>
  <c r="S132" i="53"/>
  <c r="Q132" i="53"/>
  <c r="O132" i="53"/>
  <c r="T132" i="53"/>
  <c r="P132" i="53"/>
  <c r="U134" i="53"/>
  <c r="S134" i="53"/>
  <c r="Q134" i="53"/>
  <c r="O134" i="53"/>
  <c r="T134" i="53"/>
  <c r="P134" i="53"/>
  <c r="U136" i="53"/>
  <c r="S136" i="53"/>
  <c r="Q136" i="53"/>
  <c r="O136" i="53"/>
  <c r="T136" i="53"/>
  <c r="P136" i="53"/>
  <c r="U138" i="53"/>
  <c r="S138" i="53"/>
  <c r="Q138" i="53"/>
  <c r="O138" i="53"/>
  <c r="T138" i="53"/>
  <c r="P138" i="53"/>
  <c r="U140" i="53"/>
  <c r="S140" i="53"/>
  <c r="Q140" i="53"/>
  <c r="O140" i="53"/>
  <c r="T140" i="53"/>
  <c r="P140" i="53"/>
  <c r="U142" i="53"/>
  <c r="S142" i="53"/>
  <c r="Q142" i="53"/>
  <c r="O142" i="53"/>
  <c r="T142" i="53"/>
  <c r="P142" i="53"/>
  <c r="U149" i="53"/>
  <c r="S149" i="53"/>
  <c r="Q149" i="53"/>
  <c r="O149" i="53"/>
  <c r="T149" i="53"/>
  <c r="P149" i="53"/>
  <c r="U151" i="53"/>
  <c r="S151" i="53"/>
  <c r="Q151" i="53"/>
  <c r="O151" i="53"/>
  <c r="T151" i="53"/>
  <c r="P151" i="53"/>
  <c r="U153" i="53"/>
  <c r="S153" i="53"/>
  <c r="Q153" i="53"/>
  <c r="O153" i="53"/>
  <c r="T153" i="53"/>
  <c r="P153" i="53"/>
  <c r="U155" i="53"/>
  <c r="S155" i="53"/>
  <c r="Q155" i="53"/>
  <c r="O155" i="53"/>
  <c r="T155" i="53"/>
  <c r="P155" i="53"/>
  <c r="T157" i="53"/>
  <c r="S157" i="53"/>
  <c r="Q157" i="53"/>
  <c r="O157" i="53"/>
  <c r="U157" i="53"/>
  <c r="P157" i="53"/>
  <c r="P68" i="53"/>
  <c r="P67" i="53" s="1"/>
  <c r="AF10" i="53" s="1"/>
  <c r="R68" i="53"/>
  <c r="R67" i="53" s="1"/>
  <c r="AH10" i="53" s="1"/>
  <c r="P88" i="53"/>
  <c r="P87" i="53" s="1"/>
  <c r="AF11" i="53" s="1"/>
  <c r="R88" i="53"/>
  <c r="R87" i="53" s="1"/>
  <c r="AH11" i="53" s="1"/>
  <c r="P108" i="53"/>
  <c r="P107" i="53" s="1"/>
  <c r="AF12" i="53" s="1"/>
  <c r="R108" i="53"/>
  <c r="U118" i="53"/>
  <c r="S118" i="53"/>
  <c r="Q118" i="53"/>
  <c r="O118" i="53"/>
  <c r="R118" i="53"/>
  <c r="U120" i="53"/>
  <c r="S120" i="53"/>
  <c r="Q120" i="53"/>
  <c r="O120" i="53"/>
  <c r="R120" i="53"/>
  <c r="U122" i="53"/>
  <c r="S122" i="53"/>
  <c r="Q122" i="53"/>
  <c r="O122" i="53"/>
  <c r="R122" i="53"/>
  <c r="U129" i="53"/>
  <c r="S129" i="53"/>
  <c r="Q129" i="53"/>
  <c r="O129" i="53"/>
  <c r="R129" i="53"/>
  <c r="U131" i="53"/>
  <c r="S131" i="53"/>
  <c r="Q131" i="53"/>
  <c r="O131" i="53"/>
  <c r="R131" i="53"/>
  <c r="U133" i="53"/>
  <c r="S133" i="53"/>
  <c r="Q133" i="53"/>
  <c r="O133" i="53"/>
  <c r="R133" i="53"/>
  <c r="U135" i="53"/>
  <c r="S135" i="53"/>
  <c r="Q135" i="53"/>
  <c r="O135" i="53"/>
  <c r="R135" i="53"/>
  <c r="U137" i="53"/>
  <c r="S137" i="53"/>
  <c r="Q137" i="53"/>
  <c r="O137" i="53"/>
  <c r="R137" i="53"/>
  <c r="U139" i="53"/>
  <c r="S139" i="53"/>
  <c r="Q139" i="53"/>
  <c r="O139" i="53"/>
  <c r="R139" i="53"/>
  <c r="U141" i="53"/>
  <c r="S141" i="53"/>
  <c r="Q141" i="53"/>
  <c r="O141" i="53"/>
  <c r="R141" i="53"/>
  <c r="U150" i="53"/>
  <c r="S150" i="53"/>
  <c r="Q150" i="53"/>
  <c r="O150" i="53"/>
  <c r="R150" i="53"/>
  <c r="U152" i="53"/>
  <c r="S152" i="53"/>
  <c r="Q152" i="53"/>
  <c r="O152" i="53"/>
  <c r="R152" i="53"/>
  <c r="U154" i="53"/>
  <c r="S154" i="53"/>
  <c r="Q154" i="53"/>
  <c r="O154" i="53"/>
  <c r="R154" i="53"/>
  <c r="U156" i="53"/>
  <c r="S156" i="53"/>
  <c r="Q156" i="53"/>
  <c r="O156" i="53"/>
  <c r="R156" i="53"/>
  <c r="P128" i="53"/>
  <c r="P127" i="53" s="1"/>
  <c r="AF13" i="53" s="1"/>
  <c r="R128" i="53"/>
  <c r="P148" i="53"/>
  <c r="R148" i="53"/>
  <c r="U168" i="53"/>
  <c r="U167" i="53" s="1"/>
  <c r="AK15" i="53" s="1"/>
  <c r="S168" i="53"/>
  <c r="S167" i="53" s="1"/>
  <c r="AI15" i="53" s="1"/>
  <c r="Q168" i="53"/>
  <c r="Q167" i="53" s="1"/>
  <c r="O168" i="53"/>
  <c r="O167" i="53" s="1"/>
  <c r="N167" i="53" s="1"/>
  <c r="R168" i="53"/>
  <c r="P158" i="53"/>
  <c r="R158" i="53"/>
  <c r="P159" i="53"/>
  <c r="R159" i="53"/>
  <c r="P160" i="53"/>
  <c r="R160" i="53"/>
  <c r="P161" i="53"/>
  <c r="R161" i="53"/>
  <c r="P162" i="53"/>
  <c r="R162" i="53"/>
  <c r="P169" i="53"/>
  <c r="R169" i="53"/>
  <c r="P170" i="53"/>
  <c r="R170" i="53"/>
  <c r="P171" i="53"/>
  <c r="R171" i="53"/>
  <c r="P172" i="53"/>
  <c r="R172" i="53"/>
  <c r="P173" i="53"/>
  <c r="R173" i="53"/>
  <c r="P174" i="53"/>
  <c r="R174" i="53"/>
  <c r="P175" i="53"/>
  <c r="R175" i="53"/>
  <c r="P176" i="53"/>
  <c r="R176" i="53"/>
  <c r="P177" i="53"/>
  <c r="R177" i="53"/>
  <c r="P178" i="53"/>
  <c r="R178" i="53"/>
  <c r="P179" i="53"/>
  <c r="R179" i="53"/>
  <c r="P180" i="53"/>
  <c r="R180" i="53"/>
  <c r="P181" i="53"/>
  <c r="R181" i="53"/>
  <c r="P182" i="53"/>
  <c r="R182" i="53"/>
  <c r="P8" i="52"/>
  <c r="R8" i="52"/>
  <c r="T8" i="52"/>
  <c r="P43" i="52"/>
  <c r="R43" i="52"/>
  <c r="T43" i="52"/>
  <c r="T42" i="52" s="1"/>
  <c r="AJ8" i="52" s="1"/>
  <c r="AA106" i="3" s="1"/>
  <c r="P63" i="52"/>
  <c r="R63" i="52"/>
  <c r="T63" i="52"/>
  <c r="U65" i="52"/>
  <c r="S65" i="52"/>
  <c r="Q65" i="52"/>
  <c r="O65" i="52"/>
  <c r="R65" i="52"/>
  <c r="U67" i="52"/>
  <c r="S67" i="52"/>
  <c r="Q67" i="52"/>
  <c r="O67" i="52"/>
  <c r="R67" i="52"/>
  <c r="U69" i="52"/>
  <c r="S69" i="52"/>
  <c r="Q69" i="52"/>
  <c r="O69" i="52"/>
  <c r="R69" i="52"/>
  <c r="U71" i="52"/>
  <c r="S71" i="52"/>
  <c r="Q71" i="52"/>
  <c r="O71" i="52"/>
  <c r="R71" i="52"/>
  <c r="U73" i="52"/>
  <c r="S73" i="52"/>
  <c r="Q73" i="52"/>
  <c r="O73" i="52"/>
  <c r="R73" i="52"/>
  <c r="U75" i="52"/>
  <c r="S75" i="52"/>
  <c r="Q75" i="52"/>
  <c r="O75" i="52"/>
  <c r="R75" i="52"/>
  <c r="U77" i="52"/>
  <c r="S77" i="52"/>
  <c r="Q77" i="52"/>
  <c r="O77" i="52"/>
  <c r="R77" i="52"/>
  <c r="U84" i="52"/>
  <c r="S84" i="52"/>
  <c r="Q84" i="52"/>
  <c r="O84" i="52"/>
  <c r="R84" i="52"/>
  <c r="U86" i="52"/>
  <c r="S86" i="52"/>
  <c r="Q86" i="52"/>
  <c r="O86" i="52"/>
  <c r="R86" i="52"/>
  <c r="U88" i="52"/>
  <c r="S88" i="52"/>
  <c r="Q88" i="52"/>
  <c r="O88" i="52"/>
  <c r="R88" i="52"/>
  <c r="U90" i="52"/>
  <c r="S90" i="52"/>
  <c r="Q90" i="52"/>
  <c r="O90" i="52"/>
  <c r="R90" i="52"/>
  <c r="U102" i="52"/>
  <c r="S102" i="52"/>
  <c r="Q102" i="52"/>
  <c r="O102" i="52"/>
  <c r="R102" i="52"/>
  <c r="U104" i="52"/>
  <c r="S104" i="52"/>
  <c r="Q104" i="52"/>
  <c r="O104" i="52"/>
  <c r="R104" i="52"/>
  <c r="U106" i="52"/>
  <c r="S106" i="52"/>
  <c r="Q106" i="52"/>
  <c r="O106" i="52"/>
  <c r="R106" i="52"/>
  <c r="U115" i="52"/>
  <c r="S115" i="52"/>
  <c r="Q115" i="52"/>
  <c r="O115" i="52"/>
  <c r="R115" i="52"/>
  <c r="U117" i="52"/>
  <c r="S117" i="52"/>
  <c r="Q117" i="52"/>
  <c r="O117" i="52"/>
  <c r="R117" i="52"/>
  <c r="U119" i="52"/>
  <c r="S119" i="52"/>
  <c r="Q119" i="52"/>
  <c r="O119" i="52"/>
  <c r="R119" i="52"/>
  <c r="U121" i="52"/>
  <c r="S121" i="52"/>
  <c r="Q121" i="52"/>
  <c r="O121" i="52"/>
  <c r="R121" i="52"/>
  <c r="U123" i="52"/>
  <c r="S123" i="52"/>
  <c r="Q123" i="52"/>
  <c r="O123" i="52"/>
  <c r="R123" i="52"/>
  <c r="U125" i="52"/>
  <c r="S125" i="52"/>
  <c r="Q125" i="52"/>
  <c r="O125" i="52"/>
  <c r="R125" i="52"/>
  <c r="U127" i="52"/>
  <c r="S127" i="52"/>
  <c r="Q127" i="52"/>
  <c r="O127" i="52"/>
  <c r="R127" i="52"/>
  <c r="U134" i="52"/>
  <c r="S134" i="52"/>
  <c r="Q134" i="52"/>
  <c r="O134" i="52"/>
  <c r="R134" i="52"/>
  <c r="U136" i="52"/>
  <c r="S136" i="52"/>
  <c r="Q136" i="52"/>
  <c r="O136" i="52"/>
  <c r="R136" i="52"/>
  <c r="U138" i="52"/>
  <c r="S138" i="52"/>
  <c r="Q138" i="52"/>
  <c r="O138" i="52"/>
  <c r="R138" i="52"/>
  <c r="U140" i="52"/>
  <c r="S140" i="52"/>
  <c r="Q140" i="52"/>
  <c r="O140" i="52"/>
  <c r="R140" i="52"/>
  <c r="U142" i="52"/>
  <c r="S142" i="52"/>
  <c r="Q142" i="52"/>
  <c r="O142" i="52"/>
  <c r="T142" i="52"/>
  <c r="P142" i="52"/>
  <c r="U144" i="52"/>
  <c r="S144" i="52"/>
  <c r="Q144" i="52"/>
  <c r="O144" i="52"/>
  <c r="T144" i="52"/>
  <c r="P144" i="52"/>
  <c r="U146" i="52"/>
  <c r="S146" i="52"/>
  <c r="Q146" i="52"/>
  <c r="O146" i="52"/>
  <c r="T146" i="52"/>
  <c r="P146" i="52"/>
  <c r="O8" i="52"/>
  <c r="Q8" i="52"/>
  <c r="S8" i="52"/>
  <c r="P9" i="52"/>
  <c r="R9" i="52"/>
  <c r="P10" i="52"/>
  <c r="R10" i="52"/>
  <c r="P11" i="52"/>
  <c r="R11" i="52"/>
  <c r="P12" i="52"/>
  <c r="R12" i="52"/>
  <c r="P13" i="52"/>
  <c r="R13" i="52"/>
  <c r="P14" i="52"/>
  <c r="R14" i="52"/>
  <c r="P15" i="52"/>
  <c r="R15" i="52"/>
  <c r="P16" i="52"/>
  <c r="R16" i="52"/>
  <c r="P17" i="52"/>
  <c r="R17" i="52"/>
  <c r="P18" i="52"/>
  <c r="R18" i="52"/>
  <c r="P19" i="52"/>
  <c r="R19" i="52"/>
  <c r="P20" i="52"/>
  <c r="R20" i="52"/>
  <c r="P21" i="52"/>
  <c r="R21" i="52"/>
  <c r="P37" i="52"/>
  <c r="R37" i="52"/>
  <c r="O43" i="52"/>
  <c r="Q43" i="52"/>
  <c r="S43" i="52"/>
  <c r="P44" i="52"/>
  <c r="R44" i="52"/>
  <c r="P45" i="52"/>
  <c r="R45" i="52"/>
  <c r="P46" i="52"/>
  <c r="R46" i="52"/>
  <c r="P47" i="52"/>
  <c r="R47" i="52"/>
  <c r="P48" i="52"/>
  <c r="R48" i="52"/>
  <c r="P49" i="52"/>
  <c r="R49" i="52"/>
  <c r="P50" i="52"/>
  <c r="R50" i="52"/>
  <c r="P51" i="52"/>
  <c r="R51" i="52"/>
  <c r="P52" i="52"/>
  <c r="R52" i="52"/>
  <c r="P53" i="52"/>
  <c r="R53" i="52"/>
  <c r="P54" i="52"/>
  <c r="R54" i="52"/>
  <c r="P55" i="52"/>
  <c r="R55" i="52"/>
  <c r="P56" i="52"/>
  <c r="R56" i="52"/>
  <c r="P57" i="52"/>
  <c r="R57" i="52"/>
  <c r="O63" i="52"/>
  <c r="Q63" i="52"/>
  <c r="S63" i="52"/>
  <c r="U64" i="52"/>
  <c r="S64" i="52"/>
  <c r="Q64" i="52"/>
  <c r="O64" i="52"/>
  <c r="R64" i="52"/>
  <c r="P65" i="52"/>
  <c r="T65" i="52"/>
  <c r="U66" i="52"/>
  <c r="S66" i="52"/>
  <c r="Q66" i="52"/>
  <c r="O66" i="52"/>
  <c r="R66" i="52"/>
  <c r="P67" i="52"/>
  <c r="T67" i="52"/>
  <c r="U68" i="52"/>
  <c r="S68" i="52"/>
  <c r="Q68" i="52"/>
  <c r="O68" i="52"/>
  <c r="R68" i="52"/>
  <c r="P69" i="52"/>
  <c r="T69" i="52"/>
  <c r="U70" i="52"/>
  <c r="S70" i="52"/>
  <c r="Q70" i="52"/>
  <c r="O70" i="52"/>
  <c r="R70" i="52"/>
  <c r="P71" i="52"/>
  <c r="T71" i="52"/>
  <c r="U72" i="52"/>
  <c r="S72" i="52"/>
  <c r="Q72" i="52"/>
  <c r="O72" i="52"/>
  <c r="R72" i="52"/>
  <c r="P73" i="52"/>
  <c r="T73" i="52"/>
  <c r="U74" i="52"/>
  <c r="S74" i="52"/>
  <c r="Q74" i="52"/>
  <c r="O74" i="52"/>
  <c r="R74" i="52"/>
  <c r="P75" i="52"/>
  <c r="T75" i="52"/>
  <c r="U76" i="52"/>
  <c r="S76" i="52"/>
  <c r="Q76" i="52"/>
  <c r="O76" i="52"/>
  <c r="R76" i="52"/>
  <c r="P77" i="52"/>
  <c r="T77" i="52"/>
  <c r="P84" i="52"/>
  <c r="T84" i="52"/>
  <c r="U85" i="52"/>
  <c r="S85" i="52"/>
  <c r="Q85" i="52"/>
  <c r="O85" i="52"/>
  <c r="R85" i="52"/>
  <c r="P86" i="52"/>
  <c r="T86" i="52"/>
  <c r="U87" i="52"/>
  <c r="S87" i="52"/>
  <c r="Q87" i="52"/>
  <c r="O87" i="52"/>
  <c r="R87" i="52"/>
  <c r="P88" i="52"/>
  <c r="T88" i="52"/>
  <c r="U89" i="52"/>
  <c r="S89" i="52"/>
  <c r="Q89" i="52"/>
  <c r="O89" i="52"/>
  <c r="R89" i="52"/>
  <c r="P90" i="52"/>
  <c r="T90" i="52"/>
  <c r="U91" i="52"/>
  <c r="S91" i="52"/>
  <c r="Q91" i="52"/>
  <c r="O91" i="52"/>
  <c r="R91" i="52"/>
  <c r="P102" i="52"/>
  <c r="T102" i="52"/>
  <c r="U103" i="52"/>
  <c r="S103" i="52"/>
  <c r="Q103" i="52"/>
  <c r="O103" i="52"/>
  <c r="R103" i="52"/>
  <c r="P104" i="52"/>
  <c r="T104" i="52"/>
  <c r="U105" i="52"/>
  <c r="S105" i="52"/>
  <c r="Q105" i="52"/>
  <c r="O105" i="52"/>
  <c r="R105" i="52"/>
  <c r="P106" i="52"/>
  <c r="T106" i="52"/>
  <c r="U107" i="52"/>
  <c r="S107" i="52"/>
  <c r="Q107" i="52"/>
  <c r="O107" i="52"/>
  <c r="R107" i="52"/>
  <c r="U114" i="52"/>
  <c r="S114" i="52"/>
  <c r="Q114" i="52"/>
  <c r="O114" i="52"/>
  <c r="R114" i="52"/>
  <c r="P115" i="52"/>
  <c r="T115" i="52"/>
  <c r="U116" i="52"/>
  <c r="S116" i="52"/>
  <c r="Q116" i="52"/>
  <c r="O116" i="52"/>
  <c r="R116" i="52"/>
  <c r="P117" i="52"/>
  <c r="T117" i="52"/>
  <c r="U118" i="52"/>
  <c r="S118" i="52"/>
  <c r="Q118" i="52"/>
  <c r="O118" i="52"/>
  <c r="R118" i="52"/>
  <c r="P119" i="52"/>
  <c r="T119" i="52"/>
  <c r="U120" i="52"/>
  <c r="S120" i="52"/>
  <c r="Q120" i="52"/>
  <c r="O120" i="52"/>
  <c r="R120" i="52"/>
  <c r="P121" i="52"/>
  <c r="T121" i="52"/>
  <c r="U122" i="52"/>
  <c r="S122" i="52"/>
  <c r="Q122" i="52"/>
  <c r="O122" i="52"/>
  <c r="R122" i="52"/>
  <c r="P123" i="52"/>
  <c r="T123" i="52"/>
  <c r="U124" i="52"/>
  <c r="S124" i="52"/>
  <c r="Q124" i="52"/>
  <c r="O124" i="52"/>
  <c r="R124" i="52"/>
  <c r="P125" i="52"/>
  <c r="T125" i="52"/>
  <c r="U126" i="52"/>
  <c r="S126" i="52"/>
  <c r="Q126" i="52"/>
  <c r="O126" i="52"/>
  <c r="R126" i="52"/>
  <c r="P127" i="52"/>
  <c r="T127" i="52"/>
  <c r="P134" i="52"/>
  <c r="T134" i="52"/>
  <c r="U135" i="52"/>
  <c r="S135" i="52"/>
  <c r="Q135" i="52"/>
  <c r="O135" i="52"/>
  <c r="R135" i="52"/>
  <c r="P136" i="52"/>
  <c r="T136" i="52"/>
  <c r="U137" i="52"/>
  <c r="S137" i="52"/>
  <c r="Q137" i="52"/>
  <c r="O137" i="52"/>
  <c r="R137" i="52"/>
  <c r="P138" i="52"/>
  <c r="T138" i="52"/>
  <c r="U139" i="52"/>
  <c r="S139" i="52"/>
  <c r="Q139" i="52"/>
  <c r="O139" i="52"/>
  <c r="R139" i="52"/>
  <c r="P140" i="52"/>
  <c r="T140" i="52"/>
  <c r="U141" i="52"/>
  <c r="S141" i="52"/>
  <c r="Q141" i="52"/>
  <c r="R141" i="52"/>
  <c r="O141" i="52"/>
  <c r="T141" i="52"/>
  <c r="R142" i="52"/>
  <c r="R144" i="52"/>
  <c r="R146" i="52"/>
  <c r="U155" i="52"/>
  <c r="S155" i="52"/>
  <c r="Q155" i="52"/>
  <c r="O155" i="52"/>
  <c r="T155" i="52"/>
  <c r="P155" i="52"/>
  <c r="U157" i="52"/>
  <c r="S157" i="52"/>
  <c r="Q157" i="52"/>
  <c r="O157" i="52"/>
  <c r="T157" i="52"/>
  <c r="P157" i="52"/>
  <c r="U159" i="52"/>
  <c r="S159" i="52"/>
  <c r="Q159" i="52"/>
  <c r="O159" i="52"/>
  <c r="T159" i="52"/>
  <c r="P159" i="52"/>
  <c r="U161" i="52"/>
  <c r="S161" i="52"/>
  <c r="Q161" i="52"/>
  <c r="O161" i="52"/>
  <c r="T161" i="52"/>
  <c r="P161" i="52"/>
  <c r="U163" i="52"/>
  <c r="S163" i="52"/>
  <c r="Q163" i="52"/>
  <c r="O163" i="52"/>
  <c r="T163" i="52"/>
  <c r="P163" i="52"/>
  <c r="U165" i="52"/>
  <c r="S165" i="52"/>
  <c r="Q165" i="52"/>
  <c r="O165" i="52"/>
  <c r="T165" i="52"/>
  <c r="P165" i="52"/>
  <c r="U167" i="52"/>
  <c r="S167" i="52"/>
  <c r="Q167" i="52"/>
  <c r="O167" i="52"/>
  <c r="T167" i="52"/>
  <c r="P167" i="52"/>
  <c r="U174" i="52"/>
  <c r="S174" i="52"/>
  <c r="Q174" i="52"/>
  <c r="O174" i="52"/>
  <c r="T174" i="52"/>
  <c r="P174" i="52"/>
  <c r="U176" i="52"/>
  <c r="S176" i="52"/>
  <c r="Q176" i="52"/>
  <c r="O176" i="52"/>
  <c r="T176" i="52"/>
  <c r="P176" i="52"/>
  <c r="U178" i="52"/>
  <c r="S178" i="52"/>
  <c r="Q178" i="52"/>
  <c r="O178" i="52"/>
  <c r="T178" i="52"/>
  <c r="P178" i="52"/>
  <c r="U180" i="52"/>
  <c r="S180" i="52"/>
  <c r="Q180" i="52"/>
  <c r="O180" i="52"/>
  <c r="T180" i="52"/>
  <c r="P180" i="52"/>
  <c r="T182" i="52"/>
  <c r="S182" i="52"/>
  <c r="Q182" i="52"/>
  <c r="O182" i="52"/>
  <c r="U182" i="52"/>
  <c r="P182" i="52"/>
  <c r="P83" i="52"/>
  <c r="R83" i="52"/>
  <c r="P113" i="52"/>
  <c r="R113" i="52"/>
  <c r="P133" i="52"/>
  <c r="R133" i="52"/>
  <c r="U143" i="52"/>
  <c r="S143" i="52"/>
  <c r="Q143" i="52"/>
  <c r="O143" i="52"/>
  <c r="R143" i="52"/>
  <c r="U145" i="52"/>
  <c r="S145" i="52"/>
  <c r="Q145" i="52"/>
  <c r="O145" i="52"/>
  <c r="R145" i="52"/>
  <c r="U147" i="52"/>
  <c r="S147" i="52"/>
  <c r="Q147" i="52"/>
  <c r="O147" i="52"/>
  <c r="R147" i="52"/>
  <c r="U154" i="52"/>
  <c r="S154" i="52"/>
  <c r="Q154" i="52"/>
  <c r="O154" i="52"/>
  <c r="R154" i="52"/>
  <c r="U156" i="52"/>
  <c r="S156" i="52"/>
  <c r="Q156" i="52"/>
  <c r="O156" i="52"/>
  <c r="R156" i="52"/>
  <c r="U158" i="52"/>
  <c r="S158" i="52"/>
  <c r="Q158" i="52"/>
  <c r="O158" i="52"/>
  <c r="R158" i="52"/>
  <c r="U160" i="52"/>
  <c r="S160" i="52"/>
  <c r="Q160" i="52"/>
  <c r="O160" i="52"/>
  <c r="R160" i="52"/>
  <c r="U162" i="52"/>
  <c r="S162" i="52"/>
  <c r="Q162" i="52"/>
  <c r="O162" i="52"/>
  <c r="R162" i="52"/>
  <c r="U164" i="52"/>
  <c r="S164" i="52"/>
  <c r="Q164" i="52"/>
  <c r="O164" i="52"/>
  <c r="R164" i="52"/>
  <c r="U166" i="52"/>
  <c r="S166" i="52"/>
  <c r="Q166" i="52"/>
  <c r="O166" i="52"/>
  <c r="R166" i="52"/>
  <c r="U175" i="52"/>
  <c r="S175" i="52"/>
  <c r="Q175" i="52"/>
  <c r="O175" i="52"/>
  <c r="R175" i="52"/>
  <c r="U177" i="52"/>
  <c r="S177" i="52"/>
  <c r="Q177" i="52"/>
  <c r="O177" i="52"/>
  <c r="R177" i="52"/>
  <c r="U179" i="52"/>
  <c r="S179" i="52"/>
  <c r="Q179" i="52"/>
  <c r="O179" i="52"/>
  <c r="R179" i="52"/>
  <c r="U181" i="52"/>
  <c r="S181" i="52"/>
  <c r="Q181" i="52"/>
  <c r="O181" i="52"/>
  <c r="R181" i="52"/>
  <c r="P153" i="52"/>
  <c r="R153" i="52"/>
  <c r="P173" i="52"/>
  <c r="R173" i="52"/>
  <c r="U193" i="52"/>
  <c r="S193" i="52"/>
  <c r="Q193" i="52"/>
  <c r="O193" i="52"/>
  <c r="R193" i="52"/>
  <c r="P183" i="52"/>
  <c r="R183" i="52"/>
  <c r="P184" i="52"/>
  <c r="R184" i="52"/>
  <c r="P185" i="52"/>
  <c r="R185" i="52"/>
  <c r="P186" i="52"/>
  <c r="R186" i="52"/>
  <c r="P187" i="52"/>
  <c r="R187" i="52"/>
  <c r="P194" i="52"/>
  <c r="R194" i="52"/>
  <c r="P195" i="52"/>
  <c r="R195" i="52"/>
  <c r="P196" i="52"/>
  <c r="R196" i="52"/>
  <c r="P197" i="52"/>
  <c r="R197" i="52"/>
  <c r="P198" i="52"/>
  <c r="R198" i="52"/>
  <c r="P199" i="52"/>
  <c r="R199" i="52"/>
  <c r="P200" i="52"/>
  <c r="R200" i="52"/>
  <c r="P201" i="52"/>
  <c r="R201" i="52"/>
  <c r="P202" i="52"/>
  <c r="R202" i="52"/>
  <c r="P203" i="52"/>
  <c r="R203" i="52"/>
  <c r="P204" i="52"/>
  <c r="R204" i="52"/>
  <c r="P205" i="52"/>
  <c r="R205" i="52"/>
  <c r="P206" i="52"/>
  <c r="R206" i="52"/>
  <c r="P207" i="52"/>
  <c r="R207" i="52"/>
  <c r="Q10" i="44"/>
  <c r="U10" i="44"/>
  <c r="O10" i="44"/>
  <c r="S10" i="44"/>
  <c r="Q9" i="44"/>
  <c r="U9" i="44"/>
  <c r="U7" i="44" s="1"/>
  <c r="AK7" i="44" s="1"/>
  <c r="S8" i="45"/>
  <c r="Q8" i="45"/>
  <c r="U8" i="45"/>
  <c r="T7" i="45"/>
  <c r="AJ7" i="45" s="1"/>
  <c r="AA94" i="3" s="1"/>
  <c r="Q10" i="46"/>
  <c r="U10" i="46"/>
  <c r="Q11" i="46"/>
  <c r="U11" i="46"/>
  <c r="Q12" i="46"/>
  <c r="U12" i="46"/>
  <c r="Q17" i="46"/>
  <c r="U17" i="46"/>
  <c r="Q9" i="46"/>
  <c r="U9" i="46"/>
  <c r="O10" i="46"/>
  <c r="S10" i="46"/>
  <c r="O11" i="46"/>
  <c r="S11" i="46"/>
  <c r="O12" i="46"/>
  <c r="S12" i="46"/>
  <c r="Q13" i="46"/>
  <c r="U13" i="46"/>
  <c r="Q14" i="46"/>
  <c r="U14" i="46"/>
  <c r="Q15" i="46"/>
  <c r="U15" i="46"/>
  <c r="Q16" i="46"/>
  <c r="U16" i="46"/>
  <c r="O17" i="46"/>
  <c r="S17" i="46"/>
  <c r="Q18" i="46"/>
  <c r="U18" i="46"/>
  <c r="T7" i="46"/>
  <c r="AJ7" i="46" s="1"/>
  <c r="S31" i="46"/>
  <c r="O31" i="46"/>
  <c r="Q29" i="46"/>
  <c r="U29" i="46"/>
  <c r="Q30" i="46"/>
  <c r="U30" i="46"/>
  <c r="Q32" i="46"/>
  <c r="U32" i="46"/>
  <c r="T35" i="46"/>
  <c r="T37" i="46"/>
  <c r="O29" i="46"/>
  <c r="S29" i="46"/>
  <c r="O30" i="46"/>
  <c r="S30" i="46"/>
  <c r="Q31" i="46"/>
  <c r="U31" i="46"/>
  <c r="O32" i="46"/>
  <c r="S32" i="46"/>
  <c r="Q31" i="47"/>
  <c r="U31" i="47"/>
  <c r="Q29" i="47"/>
  <c r="U29" i="47"/>
  <c r="Q30" i="47"/>
  <c r="U30" i="47"/>
  <c r="O31" i="47"/>
  <c r="S31" i="47"/>
  <c r="Q32" i="47"/>
  <c r="U32" i="47"/>
  <c r="Q10" i="47"/>
  <c r="U10" i="47"/>
  <c r="Q11" i="47"/>
  <c r="U11" i="47"/>
  <c r="Q9" i="47"/>
  <c r="U9" i="47"/>
  <c r="O10" i="47"/>
  <c r="S10" i="47"/>
  <c r="O11" i="47"/>
  <c r="S11" i="47"/>
  <c r="P8" i="51"/>
  <c r="R8" i="51"/>
  <c r="T8" i="51"/>
  <c r="T7" i="51" s="1"/>
  <c r="AJ7" i="51" s="1"/>
  <c r="P28" i="51"/>
  <c r="R28" i="51"/>
  <c r="T28" i="51"/>
  <c r="T27" i="51" s="1"/>
  <c r="AJ8" i="51" s="1"/>
  <c r="AA97" i="3" s="1"/>
  <c r="P48" i="51"/>
  <c r="R48" i="51"/>
  <c r="T48" i="51"/>
  <c r="U50" i="51"/>
  <c r="S50" i="51"/>
  <c r="Q50" i="51"/>
  <c r="O50" i="51"/>
  <c r="R50" i="51"/>
  <c r="U52" i="51"/>
  <c r="S52" i="51"/>
  <c r="Q52" i="51"/>
  <c r="O52" i="51"/>
  <c r="R52" i="51"/>
  <c r="U54" i="51"/>
  <c r="S54" i="51"/>
  <c r="Q54" i="51"/>
  <c r="O54" i="51"/>
  <c r="R54" i="51"/>
  <c r="U56" i="51"/>
  <c r="S56" i="51"/>
  <c r="Q56" i="51"/>
  <c r="O56" i="51"/>
  <c r="R56" i="51"/>
  <c r="U58" i="51"/>
  <c r="S58" i="51"/>
  <c r="Q58" i="51"/>
  <c r="O58" i="51"/>
  <c r="R58" i="51"/>
  <c r="U60" i="51"/>
  <c r="S60" i="51"/>
  <c r="Q60" i="51"/>
  <c r="O60" i="51"/>
  <c r="R60" i="51"/>
  <c r="U62" i="51"/>
  <c r="S62" i="51"/>
  <c r="Q62" i="51"/>
  <c r="O62" i="51"/>
  <c r="R62" i="51"/>
  <c r="U69" i="51"/>
  <c r="S69" i="51"/>
  <c r="Q69" i="51"/>
  <c r="O69" i="51"/>
  <c r="R69" i="51"/>
  <c r="U71" i="51"/>
  <c r="S71" i="51"/>
  <c r="Q71" i="51"/>
  <c r="O71" i="51"/>
  <c r="R71" i="51"/>
  <c r="U73" i="51"/>
  <c r="S73" i="51"/>
  <c r="Q73" i="51"/>
  <c r="O73" i="51"/>
  <c r="R73" i="51"/>
  <c r="U75" i="51"/>
  <c r="S75" i="51"/>
  <c r="Q75" i="51"/>
  <c r="O75" i="51"/>
  <c r="R75" i="51"/>
  <c r="U77" i="51"/>
  <c r="S77" i="51"/>
  <c r="Q77" i="51"/>
  <c r="O77" i="51"/>
  <c r="R77" i="51"/>
  <c r="U79" i="51"/>
  <c r="S79" i="51"/>
  <c r="Q79" i="51"/>
  <c r="O79" i="51"/>
  <c r="R79" i="51"/>
  <c r="U81" i="51"/>
  <c r="S81" i="51"/>
  <c r="Q81" i="51"/>
  <c r="O81" i="51"/>
  <c r="R81" i="51"/>
  <c r="U90" i="51"/>
  <c r="S90" i="51"/>
  <c r="Q90" i="51"/>
  <c r="O90" i="51"/>
  <c r="R90" i="51"/>
  <c r="U92" i="51"/>
  <c r="S92" i="51"/>
  <c r="Q92" i="51"/>
  <c r="O92" i="51"/>
  <c r="R92" i="51"/>
  <c r="U94" i="51"/>
  <c r="S94" i="51"/>
  <c r="Q94" i="51"/>
  <c r="O94" i="51"/>
  <c r="R94" i="51"/>
  <c r="U96" i="51"/>
  <c r="S96" i="51"/>
  <c r="Q96" i="51"/>
  <c r="O96" i="51"/>
  <c r="R96" i="51"/>
  <c r="U98" i="51"/>
  <c r="S98" i="51"/>
  <c r="Q98" i="51"/>
  <c r="O98" i="51"/>
  <c r="R98" i="51"/>
  <c r="U100" i="51"/>
  <c r="S100" i="51"/>
  <c r="Q100" i="51"/>
  <c r="O100" i="51"/>
  <c r="R100" i="51"/>
  <c r="U102" i="51"/>
  <c r="S102" i="51"/>
  <c r="Q102" i="51"/>
  <c r="O102" i="51"/>
  <c r="R102" i="51"/>
  <c r="U109" i="51"/>
  <c r="S109" i="51"/>
  <c r="Q109" i="51"/>
  <c r="O109" i="51"/>
  <c r="R109" i="51"/>
  <c r="U111" i="51"/>
  <c r="S111" i="51"/>
  <c r="Q111" i="51"/>
  <c r="O111" i="51"/>
  <c r="R111" i="51"/>
  <c r="U113" i="51"/>
  <c r="S113" i="51"/>
  <c r="Q113" i="51"/>
  <c r="O113" i="51"/>
  <c r="R113" i="51"/>
  <c r="U115" i="51"/>
  <c r="S115" i="51"/>
  <c r="Q115" i="51"/>
  <c r="O115" i="51"/>
  <c r="R115" i="51"/>
  <c r="U117" i="51"/>
  <c r="S117" i="51"/>
  <c r="Q117" i="51"/>
  <c r="O117" i="51"/>
  <c r="T117" i="51"/>
  <c r="P117" i="51"/>
  <c r="U119" i="51"/>
  <c r="S119" i="51"/>
  <c r="Q119" i="51"/>
  <c r="O119" i="51"/>
  <c r="T119" i="51"/>
  <c r="P119" i="51"/>
  <c r="U121" i="51"/>
  <c r="S121" i="51"/>
  <c r="Q121" i="51"/>
  <c r="O121" i="51"/>
  <c r="T121" i="51"/>
  <c r="P121" i="51"/>
  <c r="O8" i="51"/>
  <c r="O7" i="51" s="1"/>
  <c r="Q8" i="51"/>
  <c r="Q7" i="51" s="1"/>
  <c r="AG7" i="51" s="1"/>
  <c r="S8" i="51"/>
  <c r="S7" i="51" s="1"/>
  <c r="AI7" i="51" s="1"/>
  <c r="P9" i="51"/>
  <c r="R9" i="51"/>
  <c r="P10" i="51"/>
  <c r="R10" i="51"/>
  <c r="P11" i="51"/>
  <c r="R11" i="51"/>
  <c r="P12" i="51"/>
  <c r="R12" i="51"/>
  <c r="P13" i="51"/>
  <c r="R13" i="51"/>
  <c r="P14" i="51"/>
  <c r="R14" i="51"/>
  <c r="P15" i="51"/>
  <c r="R15" i="51"/>
  <c r="P16" i="51"/>
  <c r="R16" i="51"/>
  <c r="P17" i="51"/>
  <c r="R17" i="51"/>
  <c r="P18" i="51"/>
  <c r="R18" i="51"/>
  <c r="P19" i="51"/>
  <c r="R19" i="51"/>
  <c r="P20" i="51"/>
  <c r="R20" i="51"/>
  <c r="P21" i="51"/>
  <c r="R21" i="51"/>
  <c r="P22" i="51"/>
  <c r="R22" i="51"/>
  <c r="O28" i="51"/>
  <c r="Q28" i="51"/>
  <c r="Q27" i="51" s="1"/>
  <c r="S28" i="51"/>
  <c r="P29" i="51"/>
  <c r="R29" i="51"/>
  <c r="P30" i="51"/>
  <c r="R30" i="51"/>
  <c r="P31" i="51"/>
  <c r="R31" i="51"/>
  <c r="P32" i="51"/>
  <c r="R32" i="51"/>
  <c r="P33" i="51"/>
  <c r="R33" i="51"/>
  <c r="P34" i="51"/>
  <c r="R34" i="51"/>
  <c r="P35" i="51"/>
  <c r="R35" i="51"/>
  <c r="P36" i="51"/>
  <c r="R36" i="51"/>
  <c r="P37" i="51"/>
  <c r="R37" i="51"/>
  <c r="P38" i="51"/>
  <c r="R38" i="51"/>
  <c r="P39" i="51"/>
  <c r="R39" i="51"/>
  <c r="P40" i="51"/>
  <c r="R40" i="51"/>
  <c r="P41" i="51"/>
  <c r="R41" i="51"/>
  <c r="P42" i="51"/>
  <c r="R42" i="51"/>
  <c r="O48" i="51"/>
  <c r="Q48" i="51"/>
  <c r="S48" i="51"/>
  <c r="U49" i="51"/>
  <c r="S49" i="51"/>
  <c r="Q49" i="51"/>
  <c r="O49" i="51"/>
  <c r="R49" i="51"/>
  <c r="P50" i="51"/>
  <c r="T50" i="51"/>
  <c r="U51" i="51"/>
  <c r="S51" i="51"/>
  <c r="Q51" i="51"/>
  <c r="O51" i="51"/>
  <c r="R51" i="51"/>
  <c r="P52" i="51"/>
  <c r="T52" i="51"/>
  <c r="U53" i="51"/>
  <c r="S53" i="51"/>
  <c r="Q53" i="51"/>
  <c r="O53" i="51"/>
  <c r="R53" i="51"/>
  <c r="P54" i="51"/>
  <c r="T54" i="51"/>
  <c r="U55" i="51"/>
  <c r="S55" i="51"/>
  <c r="Q55" i="51"/>
  <c r="O55" i="51"/>
  <c r="R55" i="51"/>
  <c r="P56" i="51"/>
  <c r="T56" i="51"/>
  <c r="U57" i="51"/>
  <c r="S57" i="51"/>
  <c r="Q57" i="51"/>
  <c r="O57" i="51"/>
  <c r="R57" i="51"/>
  <c r="P58" i="51"/>
  <c r="T58" i="51"/>
  <c r="U59" i="51"/>
  <c r="S59" i="51"/>
  <c r="Q59" i="51"/>
  <c r="O59" i="51"/>
  <c r="R59" i="51"/>
  <c r="P60" i="51"/>
  <c r="T60" i="51"/>
  <c r="U61" i="51"/>
  <c r="S61" i="51"/>
  <c r="Q61" i="51"/>
  <c r="O61" i="51"/>
  <c r="R61" i="51"/>
  <c r="P62" i="51"/>
  <c r="T62" i="51"/>
  <c r="P69" i="51"/>
  <c r="T69" i="51"/>
  <c r="U70" i="51"/>
  <c r="S70" i="51"/>
  <c r="Q70" i="51"/>
  <c r="O70" i="51"/>
  <c r="R70" i="51"/>
  <c r="P71" i="51"/>
  <c r="T71" i="51"/>
  <c r="U72" i="51"/>
  <c r="S72" i="51"/>
  <c r="Q72" i="51"/>
  <c r="O72" i="51"/>
  <c r="R72" i="51"/>
  <c r="P73" i="51"/>
  <c r="T73" i="51"/>
  <c r="U74" i="51"/>
  <c r="S74" i="51"/>
  <c r="Q74" i="51"/>
  <c r="O74" i="51"/>
  <c r="R74" i="51"/>
  <c r="P75" i="51"/>
  <c r="T75" i="51"/>
  <c r="U76" i="51"/>
  <c r="S76" i="51"/>
  <c r="Q76" i="51"/>
  <c r="O76" i="51"/>
  <c r="R76" i="51"/>
  <c r="P77" i="51"/>
  <c r="T77" i="51"/>
  <c r="U78" i="51"/>
  <c r="S78" i="51"/>
  <c r="Q78" i="51"/>
  <c r="O78" i="51"/>
  <c r="R78" i="51"/>
  <c r="P79" i="51"/>
  <c r="T79" i="51"/>
  <c r="U80" i="51"/>
  <c r="S80" i="51"/>
  <c r="Q80" i="51"/>
  <c r="O80" i="51"/>
  <c r="R80" i="51"/>
  <c r="P81" i="51"/>
  <c r="T81" i="51"/>
  <c r="U82" i="51"/>
  <c r="S82" i="51"/>
  <c r="Q82" i="51"/>
  <c r="O82" i="51"/>
  <c r="R82" i="51"/>
  <c r="U89" i="51"/>
  <c r="S89" i="51"/>
  <c r="Q89" i="51"/>
  <c r="O89" i="51"/>
  <c r="R89" i="51"/>
  <c r="P90" i="51"/>
  <c r="T90" i="51"/>
  <c r="U91" i="51"/>
  <c r="S91" i="51"/>
  <c r="Q91" i="51"/>
  <c r="O91" i="51"/>
  <c r="R91" i="51"/>
  <c r="P92" i="51"/>
  <c r="T92" i="51"/>
  <c r="U93" i="51"/>
  <c r="S93" i="51"/>
  <c r="Q93" i="51"/>
  <c r="O93" i="51"/>
  <c r="R93" i="51"/>
  <c r="P94" i="51"/>
  <c r="T94" i="51"/>
  <c r="U95" i="51"/>
  <c r="S95" i="51"/>
  <c r="Q95" i="51"/>
  <c r="O95" i="51"/>
  <c r="R95" i="51"/>
  <c r="P96" i="51"/>
  <c r="T96" i="51"/>
  <c r="U97" i="51"/>
  <c r="S97" i="51"/>
  <c r="Q97" i="51"/>
  <c r="O97" i="51"/>
  <c r="R97" i="51"/>
  <c r="P98" i="51"/>
  <c r="T98" i="51"/>
  <c r="U99" i="51"/>
  <c r="S99" i="51"/>
  <c r="Q99" i="51"/>
  <c r="O99" i="51"/>
  <c r="R99" i="51"/>
  <c r="P100" i="51"/>
  <c r="T100" i="51"/>
  <c r="U101" i="51"/>
  <c r="S101" i="51"/>
  <c r="Q101" i="51"/>
  <c r="O101" i="51"/>
  <c r="R101" i="51"/>
  <c r="P102" i="51"/>
  <c r="T102" i="51"/>
  <c r="P109" i="51"/>
  <c r="T109" i="51"/>
  <c r="U110" i="51"/>
  <c r="S110" i="51"/>
  <c r="Q110" i="51"/>
  <c r="O110" i="51"/>
  <c r="R110" i="51"/>
  <c r="P111" i="51"/>
  <c r="T111" i="51"/>
  <c r="U112" i="51"/>
  <c r="S112" i="51"/>
  <c r="Q112" i="51"/>
  <c r="O112" i="51"/>
  <c r="R112" i="51"/>
  <c r="P113" i="51"/>
  <c r="T113" i="51"/>
  <c r="U114" i="51"/>
  <c r="S114" i="51"/>
  <c r="Q114" i="51"/>
  <c r="O114" i="51"/>
  <c r="R114" i="51"/>
  <c r="P115" i="51"/>
  <c r="T115" i="51"/>
  <c r="U116" i="51"/>
  <c r="S116" i="51"/>
  <c r="Q116" i="51"/>
  <c r="R116" i="51"/>
  <c r="O116" i="51"/>
  <c r="T116" i="51"/>
  <c r="R117" i="51"/>
  <c r="R119" i="51"/>
  <c r="R121" i="51"/>
  <c r="U130" i="51"/>
  <c r="S130" i="51"/>
  <c r="Q130" i="51"/>
  <c r="O130" i="51"/>
  <c r="T130" i="51"/>
  <c r="P130" i="51"/>
  <c r="U132" i="51"/>
  <c r="S132" i="51"/>
  <c r="Q132" i="51"/>
  <c r="O132" i="51"/>
  <c r="T132" i="51"/>
  <c r="P132" i="51"/>
  <c r="U134" i="51"/>
  <c r="S134" i="51"/>
  <c r="Q134" i="51"/>
  <c r="O134" i="51"/>
  <c r="T134" i="51"/>
  <c r="P134" i="51"/>
  <c r="U136" i="51"/>
  <c r="S136" i="51"/>
  <c r="Q136" i="51"/>
  <c r="O136" i="51"/>
  <c r="T136" i="51"/>
  <c r="P136" i="51"/>
  <c r="U138" i="51"/>
  <c r="S138" i="51"/>
  <c r="Q138" i="51"/>
  <c r="O138" i="51"/>
  <c r="T138" i="51"/>
  <c r="P138" i="51"/>
  <c r="U140" i="51"/>
  <c r="S140" i="51"/>
  <c r="Q140" i="51"/>
  <c r="O140" i="51"/>
  <c r="T140" i="51"/>
  <c r="P140" i="51"/>
  <c r="U142" i="51"/>
  <c r="S142" i="51"/>
  <c r="Q142" i="51"/>
  <c r="O142" i="51"/>
  <c r="T142" i="51"/>
  <c r="P142" i="51"/>
  <c r="U149" i="51"/>
  <c r="S149" i="51"/>
  <c r="Q149" i="51"/>
  <c r="O149" i="51"/>
  <c r="T149" i="51"/>
  <c r="P149" i="51"/>
  <c r="U151" i="51"/>
  <c r="S151" i="51"/>
  <c r="Q151" i="51"/>
  <c r="O151" i="51"/>
  <c r="T151" i="51"/>
  <c r="P151" i="51"/>
  <c r="U153" i="51"/>
  <c r="S153" i="51"/>
  <c r="Q153" i="51"/>
  <c r="O153" i="51"/>
  <c r="T153" i="51"/>
  <c r="P153" i="51"/>
  <c r="U155" i="51"/>
  <c r="S155" i="51"/>
  <c r="Q155" i="51"/>
  <c r="O155" i="51"/>
  <c r="T155" i="51"/>
  <c r="P155" i="51"/>
  <c r="T157" i="51"/>
  <c r="S157" i="51"/>
  <c r="Q157" i="51"/>
  <c r="O157" i="51"/>
  <c r="U157" i="51"/>
  <c r="P157" i="51"/>
  <c r="P68" i="51"/>
  <c r="P67" i="51" s="1"/>
  <c r="AF10" i="51" s="1"/>
  <c r="R68" i="51"/>
  <c r="R67" i="51" s="1"/>
  <c r="AH10" i="51" s="1"/>
  <c r="P88" i="51"/>
  <c r="P87" i="51" s="1"/>
  <c r="AF11" i="51" s="1"/>
  <c r="R88" i="51"/>
  <c r="R87" i="51" s="1"/>
  <c r="AH11" i="51" s="1"/>
  <c r="P108" i="51"/>
  <c r="P107" i="51" s="1"/>
  <c r="AF12" i="51" s="1"/>
  <c r="R108" i="51"/>
  <c r="U118" i="51"/>
  <c r="S118" i="51"/>
  <c r="Q118" i="51"/>
  <c r="O118" i="51"/>
  <c r="R118" i="51"/>
  <c r="U120" i="51"/>
  <c r="S120" i="51"/>
  <c r="Q120" i="51"/>
  <c r="O120" i="51"/>
  <c r="R120" i="51"/>
  <c r="U122" i="51"/>
  <c r="S122" i="51"/>
  <c r="Q122" i="51"/>
  <c r="O122" i="51"/>
  <c r="R122" i="51"/>
  <c r="U129" i="51"/>
  <c r="S129" i="51"/>
  <c r="Q129" i="51"/>
  <c r="O129" i="51"/>
  <c r="R129" i="51"/>
  <c r="U131" i="51"/>
  <c r="S131" i="51"/>
  <c r="Q131" i="51"/>
  <c r="O131" i="51"/>
  <c r="R131" i="51"/>
  <c r="U133" i="51"/>
  <c r="S133" i="51"/>
  <c r="Q133" i="51"/>
  <c r="O133" i="51"/>
  <c r="R133" i="51"/>
  <c r="U135" i="51"/>
  <c r="S135" i="51"/>
  <c r="Q135" i="51"/>
  <c r="O135" i="51"/>
  <c r="R135" i="51"/>
  <c r="U137" i="51"/>
  <c r="S137" i="51"/>
  <c r="Q137" i="51"/>
  <c r="O137" i="51"/>
  <c r="R137" i="51"/>
  <c r="U139" i="51"/>
  <c r="S139" i="51"/>
  <c r="Q139" i="51"/>
  <c r="O139" i="51"/>
  <c r="R139" i="51"/>
  <c r="U141" i="51"/>
  <c r="S141" i="51"/>
  <c r="Q141" i="51"/>
  <c r="O141" i="51"/>
  <c r="R141" i="51"/>
  <c r="U150" i="51"/>
  <c r="S150" i="51"/>
  <c r="Q150" i="51"/>
  <c r="O150" i="51"/>
  <c r="R150" i="51"/>
  <c r="U152" i="51"/>
  <c r="S152" i="51"/>
  <c r="Q152" i="51"/>
  <c r="O152" i="51"/>
  <c r="R152" i="51"/>
  <c r="U154" i="51"/>
  <c r="S154" i="51"/>
  <c r="Q154" i="51"/>
  <c r="O154" i="51"/>
  <c r="R154" i="51"/>
  <c r="U156" i="51"/>
  <c r="S156" i="51"/>
  <c r="Q156" i="51"/>
  <c r="O156" i="51"/>
  <c r="R156" i="51"/>
  <c r="P128" i="51"/>
  <c r="P127" i="51" s="1"/>
  <c r="AF13" i="51" s="1"/>
  <c r="R128" i="51"/>
  <c r="R127" i="51" s="1"/>
  <c r="AH13" i="51" s="1"/>
  <c r="P148" i="51"/>
  <c r="R148" i="51"/>
  <c r="U168" i="51"/>
  <c r="U167" i="51" s="1"/>
  <c r="AK15" i="51" s="1"/>
  <c r="S168" i="51"/>
  <c r="S167" i="51" s="1"/>
  <c r="AI15" i="51" s="1"/>
  <c r="Q168" i="51"/>
  <c r="Q167" i="51" s="1"/>
  <c r="O168" i="51"/>
  <c r="O167" i="51" s="1"/>
  <c r="R168" i="51"/>
  <c r="P158" i="51"/>
  <c r="R158" i="51"/>
  <c r="P159" i="51"/>
  <c r="R159" i="51"/>
  <c r="P160" i="51"/>
  <c r="R160" i="51"/>
  <c r="P161" i="51"/>
  <c r="R161" i="51"/>
  <c r="P162" i="51"/>
  <c r="R162" i="51"/>
  <c r="P169" i="51"/>
  <c r="R169" i="51"/>
  <c r="P170" i="51"/>
  <c r="R170" i="51"/>
  <c r="P171" i="51"/>
  <c r="R171" i="51"/>
  <c r="P172" i="51"/>
  <c r="R172" i="51"/>
  <c r="P173" i="51"/>
  <c r="R173" i="51"/>
  <c r="P174" i="51"/>
  <c r="R174" i="51"/>
  <c r="P175" i="51"/>
  <c r="R175" i="51"/>
  <c r="P176" i="51"/>
  <c r="R176" i="51"/>
  <c r="P177" i="51"/>
  <c r="R177" i="51"/>
  <c r="P178" i="51"/>
  <c r="R178" i="51"/>
  <c r="P179" i="51"/>
  <c r="R179" i="51"/>
  <c r="P180" i="51"/>
  <c r="R180" i="51"/>
  <c r="P181" i="51"/>
  <c r="R181" i="51"/>
  <c r="P182" i="51"/>
  <c r="R182" i="51"/>
  <c r="U28" i="50"/>
  <c r="S28" i="50"/>
  <c r="S27" i="50" s="1"/>
  <c r="AI8" i="50" s="1"/>
  <c r="Q28" i="50"/>
  <c r="Q27" i="50" s="1"/>
  <c r="O28" i="50"/>
  <c r="R28" i="50"/>
  <c r="U50" i="50"/>
  <c r="S50" i="50"/>
  <c r="Q50" i="50"/>
  <c r="O50" i="50"/>
  <c r="T50" i="50"/>
  <c r="P50" i="50"/>
  <c r="U52" i="50"/>
  <c r="S52" i="50"/>
  <c r="Q52" i="50"/>
  <c r="O52" i="50"/>
  <c r="T52" i="50"/>
  <c r="P52" i="50"/>
  <c r="U8" i="50"/>
  <c r="U7" i="50" s="1"/>
  <c r="AK7" i="50" s="1"/>
  <c r="AB98" i="3" s="1"/>
  <c r="S8" i="50"/>
  <c r="S7" i="50" s="1"/>
  <c r="AI7" i="50" s="1"/>
  <c r="Z98" i="3" s="1"/>
  <c r="Q8" i="50"/>
  <c r="Q7" i="50" s="1"/>
  <c r="O8" i="50"/>
  <c r="R8" i="50"/>
  <c r="P28" i="50"/>
  <c r="T28" i="50"/>
  <c r="T27" i="50" s="1"/>
  <c r="AJ8" i="50" s="1"/>
  <c r="U48" i="50"/>
  <c r="S48" i="50"/>
  <c r="Q48" i="50"/>
  <c r="O48" i="50"/>
  <c r="R48" i="50"/>
  <c r="R50" i="50"/>
  <c r="R52" i="50"/>
  <c r="U54" i="50"/>
  <c r="S54" i="50"/>
  <c r="Q54" i="50"/>
  <c r="O54" i="50"/>
  <c r="R54" i="50"/>
  <c r="U56" i="50"/>
  <c r="S56" i="50"/>
  <c r="Q56" i="50"/>
  <c r="O56" i="50"/>
  <c r="R56" i="50"/>
  <c r="U58" i="50"/>
  <c r="S58" i="50"/>
  <c r="Q58" i="50"/>
  <c r="O58" i="50"/>
  <c r="R58" i="50"/>
  <c r="U60" i="50"/>
  <c r="S60" i="50"/>
  <c r="Q60" i="50"/>
  <c r="O60" i="50"/>
  <c r="R60" i="50"/>
  <c r="U62" i="50"/>
  <c r="S62" i="50"/>
  <c r="Q62" i="50"/>
  <c r="O62" i="50"/>
  <c r="R62" i="50"/>
  <c r="U69" i="50"/>
  <c r="S69" i="50"/>
  <c r="Q69" i="50"/>
  <c r="O69" i="50"/>
  <c r="R69" i="50"/>
  <c r="U71" i="50"/>
  <c r="S71" i="50"/>
  <c r="Q71" i="50"/>
  <c r="O71" i="50"/>
  <c r="R71" i="50"/>
  <c r="U73" i="50"/>
  <c r="S73" i="50"/>
  <c r="Q73" i="50"/>
  <c r="O73" i="50"/>
  <c r="R73" i="50"/>
  <c r="U75" i="50"/>
  <c r="S75" i="50"/>
  <c r="Q75" i="50"/>
  <c r="O75" i="50"/>
  <c r="R75" i="50"/>
  <c r="U77" i="50"/>
  <c r="S77" i="50"/>
  <c r="Q77" i="50"/>
  <c r="O77" i="50"/>
  <c r="R77" i="50"/>
  <c r="U79" i="50"/>
  <c r="S79" i="50"/>
  <c r="Q79" i="50"/>
  <c r="O79" i="50"/>
  <c r="R79" i="50"/>
  <c r="U81" i="50"/>
  <c r="S81" i="50"/>
  <c r="Q81" i="50"/>
  <c r="O81" i="50"/>
  <c r="R81" i="50"/>
  <c r="U90" i="50"/>
  <c r="S90" i="50"/>
  <c r="Q90" i="50"/>
  <c r="O90" i="50"/>
  <c r="R90" i="50"/>
  <c r="U92" i="50"/>
  <c r="S92" i="50"/>
  <c r="Q92" i="50"/>
  <c r="O92" i="50"/>
  <c r="R92" i="50"/>
  <c r="U94" i="50"/>
  <c r="S94" i="50"/>
  <c r="Q94" i="50"/>
  <c r="O94" i="50"/>
  <c r="R94" i="50"/>
  <c r="U96" i="50"/>
  <c r="S96" i="50"/>
  <c r="Q96" i="50"/>
  <c r="O96" i="50"/>
  <c r="R96" i="50"/>
  <c r="U98" i="50"/>
  <c r="S98" i="50"/>
  <c r="Q98" i="50"/>
  <c r="O98" i="50"/>
  <c r="R98" i="50"/>
  <c r="U100" i="50"/>
  <c r="S100" i="50"/>
  <c r="Q100" i="50"/>
  <c r="O100" i="50"/>
  <c r="R100" i="50"/>
  <c r="U102" i="50"/>
  <c r="S102" i="50"/>
  <c r="Q102" i="50"/>
  <c r="O102" i="50"/>
  <c r="R102" i="50"/>
  <c r="U109" i="50"/>
  <c r="S109" i="50"/>
  <c r="Q109" i="50"/>
  <c r="O109" i="50"/>
  <c r="R109" i="50"/>
  <c r="U111" i="50"/>
  <c r="S111" i="50"/>
  <c r="Q111" i="50"/>
  <c r="O111" i="50"/>
  <c r="R111" i="50"/>
  <c r="U113" i="50"/>
  <c r="S113" i="50"/>
  <c r="Q113" i="50"/>
  <c r="O113" i="50"/>
  <c r="R113" i="50"/>
  <c r="U115" i="50"/>
  <c r="S115" i="50"/>
  <c r="Q115" i="50"/>
  <c r="O115" i="50"/>
  <c r="R115" i="50"/>
  <c r="U117" i="50"/>
  <c r="S117" i="50"/>
  <c r="Q117" i="50"/>
  <c r="O117" i="50"/>
  <c r="T117" i="50"/>
  <c r="P117" i="50"/>
  <c r="U119" i="50"/>
  <c r="S119" i="50"/>
  <c r="Q119" i="50"/>
  <c r="O119" i="50"/>
  <c r="T119" i="50"/>
  <c r="P119" i="50"/>
  <c r="U121" i="50"/>
  <c r="S121" i="50"/>
  <c r="Q121" i="50"/>
  <c r="O121" i="50"/>
  <c r="T121" i="50"/>
  <c r="P121" i="50"/>
  <c r="P9" i="50"/>
  <c r="R9" i="50"/>
  <c r="P10" i="50"/>
  <c r="R10" i="50"/>
  <c r="P11" i="50"/>
  <c r="R11" i="50"/>
  <c r="P12" i="50"/>
  <c r="R12" i="50"/>
  <c r="P13" i="50"/>
  <c r="R13" i="50"/>
  <c r="P14" i="50"/>
  <c r="R14" i="50"/>
  <c r="P15" i="50"/>
  <c r="R15" i="50"/>
  <c r="P16" i="50"/>
  <c r="R16" i="50"/>
  <c r="P17" i="50"/>
  <c r="R17" i="50"/>
  <c r="P18" i="50"/>
  <c r="R18" i="50"/>
  <c r="P19" i="50"/>
  <c r="R19" i="50"/>
  <c r="P20" i="50"/>
  <c r="R20" i="50"/>
  <c r="P21" i="50"/>
  <c r="R21" i="50"/>
  <c r="P22" i="50"/>
  <c r="R22" i="50"/>
  <c r="P29" i="50"/>
  <c r="R29" i="50"/>
  <c r="P30" i="50"/>
  <c r="R30" i="50"/>
  <c r="P31" i="50"/>
  <c r="R31" i="50"/>
  <c r="P32" i="50"/>
  <c r="R32" i="50"/>
  <c r="P33" i="50"/>
  <c r="R33" i="50"/>
  <c r="P34" i="50"/>
  <c r="R34" i="50"/>
  <c r="P35" i="50"/>
  <c r="R35" i="50"/>
  <c r="P36" i="50"/>
  <c r="R36" i="50"/>
  <c r="P37" i="50"/>
  <c r="R37" i="50"/>
  <c r="P38" i="50"/>
  <c r="R38" i="50"/>
  <c r="P39" i="50"/>
  <c r="R39" i="50"/>
  <c r="P40" i="50"/>
  <c r="R40" i="50"/>
  <c r="P41" i="50"/>
  <c r="R41" i="50"/>
  <c r="P42" i="50"/>
  <c r="R42" i="50"/>
  <c r="U49" i="50"/>
  <c r="S49" i="50"/>
  <c r="Q49" i="50"/>
  <c r="O49" i="50"/>
  <c r="R49" i="50"/>
  <c r="U51" i="50"/>
  <c r="S51" i="50"/>
  <c r="Q51" i="50"/>
  <c r="O51" i="50"/>
  <c r="R51" i="50"/>
  <c r="U53" i="50"/>
  <c r="S53" i="50"/>
  <c r="Q53" i="50"/>
  <c r="O53" i="50"/>
  <c r="R53" i="50"/>
  <c r="P54" i="50"/>
  <c r="T54" i="50"/>
  <c r="U55" i="50"/>
  <c r="S55" i="50"/>
  <c r="Q55" i="50"/>
  <c r="O55" i="50"/>
  <c r="R55" i="50"/>
  <c r="P56" i="50"/>
  <c r="T56" i="50"/>
  <c r="U57" i="50"/>
  <c r="S57" i="50"/>
  <c r="Q57" i="50"/>
  <c r="O57" i="50"/>
  <c r="R57" i="50"/>
  <c r="P58" i="50"/>
  <c r="T58" i="50"/>
  <c r="U59" i="50"/>
  <c r="S59" i="50"/>
  <c r="Q59" i="50"/>
  <c r="O59" i="50"/>
  <c r="R59" i="50"/>
  <c r="P60" i="50"/>
  <c r="T60" i="50"/>
  <c r="U61" i="50"/>
  <c r="S61" i="50"/>
  <c r="Q61" i="50"/>
  <c r="O61" i="50"/>
  <c r="R61" i="50"/>
  <c r="P62" i="50"/>
  <c r="T62" i="50"/>
  <c r="P69" i="50"/>
  <c r="T69" i="50"/>
  <c r="U70" i="50"/>
  <c r="S70" i="50"/>
  <c r="Q70" i="50"/>
  <c r="O70" i="50"/>
  <c r="R70" i="50"/>
  <c r="P71" i="50"/>
  <c r="T71" i="50"/>
  <c r="U72" i="50"/>
  <c r="S72" i="50"/>
  <c r="Q72" i="50"/>
  <c r="O72" i="50"/>
  <c r="R72" i="50"/>
  <c r="P73" i="50"/>
  <c r="T73" i="50"/>
  <c r="U74" i="50"/>
  <c r="S74" i="50"/>
  <c r="Q74" i="50"/>
  <c r="O74" i="50"/>
  <c r="R74" i="50"/>
  <c r="P75" i="50"/>
  <c r="T75" i="50"/>
  <c r="U76" i="50"/>
  <c r="S76" i="50"/>
  <c r="Q76" i="50"/>
  <c r="O76" i="50"/>
  <c r="R76" i="50"/>
  <c r="P77" i="50"/>
  <c r="T77" i="50"/>
  <c r="U78" i="50"/>
  <c r="S78" i="50"/>
  <c r="Q78" i="50"/>
  <c r="O78" i="50"/>
  <c r="R78" i="50"/>
  <c r="P79" i="50"/>
  <c r="T79" i="50"/>
  <c r="U80" i="50"/>
  <c r="S80" i="50"/>
  <c r="Q80" i="50"/>
  <c r="O80" i="50"/>
  <c r="R80" i="50"/>
  <c r="P81" i="50"/>
  <c r="T81" i="50"/>
  <c r="U82" i="50"/>
  <c r="S82" i="50"/>
  <c r="Q82" i="50"/>
  <c r="O82" i="50"/>
  <c r="R82" i="50"/>
  <c r="U89" i="50"/>
  <c r="S89" i="50"/>
  <c r="Q89" i="50"/>
  <c r="O89" i="50"/>
  <c r="R89" i="50"/>
  <c r="P90" i="50"/>
  <c r="T90" i="50"/>
  <c r="U91" i="50"/>
  <c r="S91" i="50"/>
  <c r="Q91" i="50"/>
  <c r="O91" i="50"/>
  <c r="R91" i="50"/>
  <c r="P92" i="50"/>
  <c r="T92" i="50"/>
  <c r="U93" i="50"/>
  <c r="S93" i="50"/>
  <c r="Q93" i="50"/>
  <c r="O93" i="50"/>
  <c r="R93" i="50"/>
  <c r="P94" i="50"/>
  <c r="T94" i="50"/>
  <c r="U95" i="50"/>
  <c r="S95" i="50"/>
  <c r="Q95" i="50"/>
  <c r="O95" i="50"/>
  <c r="R95" i="50"/>
  <c r="P96" i="50"/>
  <c r="T96" i="50"/>
  <c r="U97" i="50"/>
  <c r="S97" i="50"/>
  <c r="Q97" i="50"/>
  <c r="O97" i="50"/>
  <c r="R97" i="50"/>
  <c r="P98" i="50"/>
  <c r="T98" i="50"/>
  <c r="U99" i="50"/>
  <c r="S99" i="50"/>
  <c r="Q99" i="50"/>
  <c r="O99" i="50"/>
  <c r="R99" i="50"/>
  <c r="P100" i="50"/>
  <c r="T100" i="50"/>
  <c r="U101" i="50"/>
  <c r="S101" i="50"/>
  <c r="Q101" i="50"/>
  <c r="O101" i="50"/>
  <c r="R101" i="50"/>
  <c r="P102" i="50"/>
  <c r="T102" i="50"/>
  <c r="P109" i="50"/>
  <c r="T109" i="50"/>
  <c r="U110" i="50"/>
  <c r="S110" i="50"/>
  <c r="Q110" i="50"/>
  <c r="O110" i="50"/>
  <c r="R110" i="50"/>
  <c r="P111" i="50"/>
  <c r="T111" i="50"/>
  <c r="U112" i="50"/>
  <c r="S112" i="50"/>
  <c r="Q112" i="50"/>
  <c r="O112" i="50"/>
  <c r="R112" i="50"/>
  <c r="P113" i="50"/>
  <c r="T113" i="50"/>
  <c r="U114" i="50"/>
  <c r="S114" i="50"/>
  <c r="Q114" i="50"/>
  <c r="O114" i="50"/>
  <c r="R114" i="50"/>
  <c r="P115" i="50"/>
  <c r="T115" i="50"/>
  <c r="U116" i="50"/>
  <c r="S116" i="50"/>
  <c r="Q116" i="50"/>
  <c r="R116" i="50"/>
  <c r="O116" i="50"/>
  <c r="T116" i="50"/>
  <c r="R117" i="50"/>
  <c r="R119" i="50"/>
  <c r="R121" i="50"/>
  <c r="T127" i="50"/>
  <c r="AJ13" i="50" s="1"/>
  <c r="U130" i="50"/>
  <c r="S130" i="50"/>
  <c r="Q130" i="50"/>
  <c r="O130" i="50"/>
  <c r="T130" i="50"/>
  <c r="P130" i="50"/>
  <c r="U132" i="50"/>
  <c r="S132" i="50"/>
  <c r="Q132" i="50"/>
  <c r="O132" i="50"/>
  <c r="T132" i="50"/>
  <c r="P132" i="50"/>
  <c r="U134" i="50"/>
  <c r="S134" i="50"/>
  <c r="Q134" i="50"/>
  <c r="O134" i="50"/>
  <c r="T134" i="50"/>
  <c r="P134" i="50"/>
  <c r="U136" i="50"/>
  <c r="S136" i="50"/>
  <c r="Q136" i="50"/>
  <c r="O136" i="50"/>
  <c r="T136" i="50"/>
  <c r="P136" i="50"/>
  <c r="U138" i="50"/>
  <c r="S138" i="50"/>
  <c r="Q138" i="50"/>
  <c r="O138" i="50"/>
  <c r="T138" i="50"/>
  <c r="P138" i="50"/>
  <c r="U140" i="50"/>
  <c r="S140" i="50"/>
  <c r="Q140" i="50"/>
  <c r="O140" i="50"/>
  <c r="T140" i="50"/>
  <c r="P140" i="50"/>
  <c r="U142" i="50"/>
  <c r="S142" i="50"/>
  <c r="Q142" i="50"/>
  <c r="O142" i="50"/>
  <c r="T142" i="50"/>
  <c r="P142" i="50"/>
  <c r="U149" i="50"/>
  <c r="S149" i="50"/>
  <c r="Q149" i="50"/>
  <c r="O149" i="50"/>
  <c r="T149" i="50"/>
  <c r="P149" i="50"/>
  <c r="U151" i="50"/>
  <c r="S151" i="50"/>
  <c r="Q151" i="50"/>
  <c r="O151" i="50"/>
  <c r="T151" i="50"/>
  <c r="P151" i="50"/>
  <c r="U153" i="50"/>
  <c r="S153" i="50"/>
  <c r="Q153" i="50"/>
  <c r="O153" i="50"/>
  <c r="T153" i="50"/>
  <c r="P153" i="50"/>
  <c r="U155" i="50"/>
  <c r="S155" i="50"/>
  <c r="Q155" i="50"/>
  <c r="O155" i="50"/>
  <c r="T155" i="50"/>
  <c r="P155" i="50"/>
  <c r="T157" i="50"/>
  <c r="S157" i="50"/>
  <c r="Q157" i="50"/>
  <c r="O157" i="50"/>
  <c r="U157" i="50"/>
  <c r="P157" i="50"/>
  <c r="P68" i="50"/>
  <c r="R68" i="50"/>
  <c r="R67" i="50" s="1"/>
  <c r="AH10" i="50" s="1"/>
  <c r="P88" i="50"/>
  <c r="R88" i="50"/>
  <c r="R87" i="50" s="1"/>
  <c r="AH11" i="50" s="1"/>
  <c r="P108" i="50"/>
  <c r="R108" i="50"/>
  <c r="U118" i="50"/>
  <c r="S118" i="50"/>
  <c r="Q118" i="50"/>
  <c r="O118" i="50"/>
  <c r="R118" i="50"/>
  <c r="U120" i="50"/>
  <c r="S120" i="50"/>
  <c r="Q120" i="50"/>
  <c r="O120" i="50"/>
  <c r="R120" i="50"/>
  <c r="U122" i="50"/>
  <c r="S122" i="50"/>
  <c r="Q122" i="50"/>
  <c r="O122" i="50"/>
  <c r="R122" i="50"/>
  <c r="U129" i="50"/>
  <c r="S129" i="50"/>
  <c r="Q129" i="50"/>
  <c r="O129" i="50"/>
  <c r="R129" i="50"/>
  <c r="U131" i="50"/>
  <c r="S131" i="50"/>
  <c r="Q131" i="50"/>
  <c r="O131" i="50"/>
  <c r="R131" i="50"/>
  <c r="U133" i="50"/>
  <c r="S133" i="50"/>
  <c r="Q133" i="50"/>
  <c r="O133" i="50"/>
  <c r="R133" i="50"/>
  <c r="U135" i="50"/>
  <c r="S135" i="50"/>
  <c r="Q135" i="50"/>
  <c r="O135" i="50"/>
  <c r="R135" i="50"/>
  <c r="U137" i="50"/>
  <c r="S137" i="50"/>
  <c r="Q137" i="50"/>
  <c r="O137" i="50"/>
  <c r="R137" i="50"/>
  <c r="U139" i="50"/>
  <c r="S139" i="50"/>
  <c r="Q139" i="50"/>
  <c r="O139" i="50"/>
  <c r="R139" i="50"/>
  <c r="U141" i="50"/>
  <c r="S141" i="50"/>
  <c r="Q141" i="50"/>
  <c r="O141" i="50"/>
  <c r="R141" i="50"/>
  <c r="U150" i="50"/>
  <c r="S150" i="50"/>
  <c r="Q150" i="50"/>
  <c r="O150" i="50"/>
  <c r="R150" i="50"/>
  <c r="U152" i="50"/>
  <c r="S152" i="50"/>
  <c r="Q152" i="50"/>
  <c r="O152" i="50"/>
  <c r="R152" i="50"/>
  <c r="U154" i="50"/>
  <c r="S154" i="50"/>
  <c r="Q154" i="50"/>
  <c r="O154" i="50"/>
  <c r="R154" i="50"/>
  <c r="U156" i="50"/>
  <c r="S156" i="50"/>
  <c r="Q156" i="50"/>
  <c r="O156" i="50"/>
  <c r="R156" i="50"/>
  <c r="P128" i="50"/>
  <c r="R128" i="50"/>
  <c r="P148" i="50"/>
  <c r="R148" i="50"/>
  <c r="U168" i="50"/>
  <c r="U167" i="50" s="1"/>
  <c r="AK15" i="50" s="1"/>
  <c r="S168" i="50"/>
  <c r="S167" i="50" s="1"/>
  <c r="AI15" i="50" s="1"/>
  <c r="Q168" i="50"/>
  <c r="Q167" i="50" s="1"/>
  <c r="O168" i="50"/>
  <c r="O167" i="50" s="1"/>
  <c r="R168" i="50"/>
  <c r="P158" i="50"/>
  <c r="R158" i="50"/>
  <c r="P159" i="50"/>
  <c r="R159" i="50"/>
  <c r="P160" i="50"/>
  <c r="R160" i="50"/>
  <c r="P161" i="50"/>
  <c r="R161" i="50"/>
  <c r="P162" i="50"/>
  <c r="R162" i="50"/>
  <c r="P169" i="50"/>
  <c r="R169" i="50"/>
  <c r="P170" i="50"/>
  <c r="R170" i="50"/>
  <c r="P171" i="50"/>
  <c r="R171" i="50"/>
  <c r="P172" i="50"/>
  <c r="R172" i="50"/>
  <c r="P173" i="50"/>
  <c r="R173" i="50"/>
  <c r="P174" i="50"/>
  <c r="R174" i="50"/>
  <c r="P175" i="50"/>
  <c r="R175" i="50"/>
  <c r="P176" i="50"/>
  <c r="R176" i="50"/>
  <c r="P177" i="50"/>
  <c r="R177" i="50"/>
  <c r="P178" i="50"/>
  <c r="R178" i="50"/>
  <c r="P179" i="50"/>
  <c r="R179" i="50"/>
  <c r="P180" i="50"/>
  <c r="R180" i="50"/>
  <c r="P181" i="50"/>
  <c r="R181" i="50"/>
  <c r="P182" i="50"/>
  <c r="R182" i="50"/>
  <c r="P8" i="49"/>
  <c r="R8" i="49"/>
  <c r="O9" i="49"/>
  <c r="Q9" i="49"/>
  <c r="S9" i="49"/>
  <c r="U9" i="49"/>
  <c r="U10" i="49"/>
  <c r="S10" i="49"/>
  <c r="Q10" i="49"/>
  <c r="O10" i="49"/>
  <c r="R10" i="49"/>
  <c r="U12" i="49"/>
  <c r="S12" i="49"/>
  <c r="Q12" i="49"/>
  <c r="O12" i="49"/>
  <c r="R12" i="49"/>
  <c r="U14" i="49"/>
  <c r="S14" i="49"/>
  <c r="Q14" i="49"/>
  <c r="O14" i="49"/>
  <c r="R14" i="49"/>
  <c r="U17" i="49"/>
  <c r="S17" i="49"/>
  <c r="Q17" i="49"/>
  <c r="O17" i="49"/>
  <c r="R17" i="49"/>
  <c r="U20" i="49"/>
  <c r="S20" i="49"/>
  <c r="Q20" i="49"/>
  <c r="O20" i="49"/>
  <c r="T20" i="49"/>
  <c r="P20" i="49"/>
  <c r="U22" i="49"/>
  <c r="S22" i="49"/>
  <c r="Q22" i="49"/>
  <c r="O22" i="49"/>
  <c r="T22" i="49"/>
  <c r="P22" i="49"/>
  <c r="U29" i="49"/>
  <c r="S29" i="49"/>
  <c r="Q29" i="49"/>
  <c r="O29" i="49"/>
  <c r="T29" i="49"/>
  <c r="T27" i="49" s="1"/>
  <c r="AJ8" i="49" s="1"/>
  <c r="AA100" i="3" s="1"/>
  <c r="P29" i="49"/>
  <c r="P9" i="49"/>
  <c r="R9" i="49"/>
  <c r="U11" i="49"/>
  <c r="S11" i="49"/>
  <c r="Q11" i="49"/>
  <c r="O11" i="49"/>
  <c r="R11" i="49"/>
  <c r="P12" i="49"/>
  <c r="T12" i="49"/>
  <c r="U13" i="49"/>
  <c r="S13" i="49"/>
  <c r="Q13" i="49"/>
  <c r="O13" i="49"/>
  <c r="R13" i="49"/>
  <c r="P14" i="49"/>
  <c r="T14" i="49"/>
  <c r="U15" i="49"/>
  <c r="S15" i="49"/>
  <c r="Q15" i="49"/>
  <c r="O15" i="49"/>
  <c r="R15" i="49"/>
  <c r="U16" i="49"/>
  <c r="S16" i="49"/>
  <c r="Q16" i="49"/>
  <c r="O16" i="49"/>
  <c r="R16" i="49"/>
  <c r="P17" i="49"/>
  <c r="T17" i="49"/>
  <c r="U18" i="49"/>
  <c r="S18" i="49"/>
  <c r="T18" i="49"/>
  <c r="Q18" i="49"/>
  <c r="O18" i="49"/>
  <c r="R18" i="49"/>
  <c r="R20" i="49"/>
  <c r="R22" i="49"/>
  <c r="R29" i="49"/>
  <c r="U19" i="49"/>
  <c r="S19" i="49"/>
  <c r="Q19" i="49"/>
  <c r="O19" i="49"/>
  <c r="R19" i="49"/>
  <c r="U21" i="49"/>
  <c r="S21" i="49"/>
  <c r="Q21" i="49"/>
  <c r="O21" i="49"/>
  <c r="R21" i="49"/>
  <c r="U30" i="49"/>
  <c r="S30" i="49"/>
  <c r="Q30" i="49"/>
  <c r="O30" i="49"/>
  <c r="R30" i="49"/>
  <c r="P31" i="49"/>
  <c r="U32" i="49"/>
  <c r="S32" i="49"/>
  <c r="Q32" i="49"/>
  <c r="O32" i="49"/>
  <c r="R32" i="49"/>
  <c r="P33" i="49"/>
  <c r="U34" i="49"/>
  <c r="S34" i="49"/>
  <c r="Q34" i="49"/>
  <c r="O34" i="49"/>
  <c r="R34" i="49"/>
  <c r="P35" i="49"/>
  <c r="U36" i="49"/>
  <c r="S36" i="49"/>
  <c r="Q36" i="49"/>
  <c r="O36" i="49"/>
  <c r="R36" i="49"/>
  <c r="P37" i="49"/>
  <c r="U38" i="49"/>
  <c r="S38" i="49"/>
  <c r="Q38" i="49"/>
  <c r="O38" i="49"/>
  <c r="R38" i="49"/>
  <c r="P39" i="49"/>
  <c r="U40" i="49"/>
  <c r="S40" i="49"/>
  <c r="Q40" i="49"/>
  <c r="O40" i="49"/>
  <c r="R40" i="49"/>
  <c r="P41" i="49"/>
  <c r="U42" i="49"/>
  <c r="S42" i="49"/>
  <c r="Q42" i="49"/>
  <c r="O42" i="49"/>
  <c r="R42" i="49"/>
  <c r="U49" i="49"/>
  <c r="S49" i="49"/>
  <c r="Q49" i="49"/>
  <c r="O49" i="49"/>
  <c r="R49" i="49"/>
  <c r="P50" i="49"/>
  <c r="U51" i="49"/>
  <c r="S51" i="49"/>
  <c r="Q51" i="49"/>
  <c r="O51" i="49"/>
  <c r="R51" i="49"/>
  <c r="P52" i="49"/>
  <c r="U53" i="49"/>
  <c r="S53" i="49"/>
  <c r="Q53" i="49"/>
  <c r="O53" i="49"/>
  <c r="R53" i="49"/>
  <c r="P54" i="49"/>
  <c r="U55" i="49"/>
  <c r="S55" i="49"/>
  <c r="Q55" i="49"/>
  <c r="O55" i="49"/>
  <c r="R55" i="49"/>
  <c r="P56" i="49"/>
  <c r="U57" i="49"/>
  <c r="S57" i="49"/>
  <c r="Q57" i="49"/>
  <c r="O57" i="49"/>
  <c r="R57" i="49"/>
  <c r="P58" i="49"/>
  <c r="U59" i="49"/>
  <c r="S59" i="49"/>
  <c r="Q59" i="49"/>
  <c r="O59" i="49"/>
  <c r="R59" i="49"/>
  <c r="P60" i="49"/>
  <c r="U61" i="49"/>
  <c r="S61" i="49"/>
  <c r="Q61" i="49"/>
  <c r="O61" i="49"/>
  <c r="R61" i="49"/>
  <c r="P62" i="49"/>
  <c r="P69" i="49"/>
  <c r="U70" i="49"/>
  <c r="S70" i="49"/>
  <c r="Q70" i="49"/>
  <c r="O70" i="49"/>
  <c r="R70" i="49"/>
  <c r="P71" i="49"/>
  <c r="U72" i="49"/>
  <c r="S72" i="49"/>
  <c r="Q72" i="49"/>
  <c r="O72" i="49"/>
  <c r="R72" i="49"/>
  <c r="P73" i="49"/>
  <c r="U74" i="49"/>
  <c r="S74" i="49"/>
  <c r="Q74" i="49"/>
  <c r="O74" i="49"/>
  <c r="R74" i="49"/>
  <c r="P75" i="49"/>
  <c r="U76" i="49"/>
  <c r="S76" i="49"/>
  <c r="Q76" i="49"/>
  <c r="O76" i="49"/>
  <c r="R76" i="49"/>
  <c r="U87" i="49"/>
  <c r="AK11" i="49" s="1"/>
  <c r="U31" i="49"/>
  <c r="S31" i="49"/>
  <c r="Q31" i="49"/>
  <c r="O31" i="49"/>
  <c r="R31" i="49"/>
  <c r="U33" i="49"/>
  <c r="S33" i="49"/>
  <c r="Q33" i="49"/>
  <c r="O33" i="49"/>
  <c r="R33" i="49"/>
  <c r="U35" i="49"/>
  <c r="S35" i="49"/>
  <c r="Q35" i="49"/>
  <c r="O35" i="49"/>
  <c r="R35" i="49"/>
  <c r="U37" i="49"/>
  <c r="S37" i="49"/>
  <c r="Q37" i="49"/>
  <c r="O37" i="49"/>
  <c r="R37" i="49"/>
  <c r="U39" i="49"/>
  <c r="S39" i="49"/>
  <c r="Q39" i="49"/>
  <c r="O39" i="49"/>
  <c r="R39" i="49"/>
  <c r="U41" i="49"/>
  <c r="S41" i="49"/>
  <c r="Q41" i="49"/>
  <c r="O41" i="49"/>
  <c r="R41" i="49"/>
  <c r="U50" i="49"/>
  <c r="S50" i="49"/>
  <c r="Q50" i="49"/>
  <c r="O50" i="49"/>
  <c r="R50" i="49"/>
  <c r="U52" i="49"/>
  <c r="S52" i="49"/>
  <c r="Q52" i="49"/>
  <c r="O52" i="49"/>
  <c r="R52" i="49"/>
  <c r="U54" i="49"/>
  <c r="S54" i="49"/>
  <c r="Q54" i="49"/>
  <c r="O54" i="49"/>
  <c r="R54" i="49"/>
  <c r="U56" i="49"/>
  <c r="S56" i="49"/>
  <c r="Q56" i="49"/>
  <c r="O56" i="49"/>
  <c r="R56" i="49"/>
  <c r="U58" i="49"/>
  <c r="S58" i="49"/>
  <c r="Q58" i="49"/>
  <c r="O58" i="49"/>
  <c r="R58" i="49"/>
  <c r="U60" i="49"/>
  <c r="S60" i="49"/>
  <c r="Q60" i="49"/>
  <c r="O60" i="49"/>
  <c r="R60" i="49"/>
  <c r="U62" i="49"/>
  <c r="S62" i="49"/>
  <c r="Q62" i="49"/>
  <c r="O62" i="49"/>
  <c r="R62" i="49"/>
  <c r="U69" i="49"/>
  <c r="S69" i="49"/>
  <c r="Q69" i="49"/>
  <c r="O69" i="49"/>
  <c r="R69" i="49"/>
  <c r="U71" i="49"/>
  <c r="S71" i="49"/>
  <c r="Q71" i="49"/>
  <c r="O71" i="49"/>
  <c r="R71" i="49"/>
  <c r="U73" i="49"/>
  <c r="S73" i="49"/>
  <c r="Q73" i="49"/>
  <c r="O73" i="49"/>
  <c r="R73" i="49"/>
  <c r="U75" i="49"/>
  <c r="S75" i="49"/>
  <c r="Q75" i="49"/>
  <c r="O75" i="49"/>
  <c r="R75" i="49"/>
  <c r="P77" i="49"/>
  <c r="R77" i="49"/>
  <c r="T77" i="49"/>
  <c r="P78" i="49"/>
  <c r="R78" i="49"/>
  <c r="T78" i="49"/>
  <c r="P79" i="49"/>
  <c r="R79" i="49"/>
  <c r="T79" i="49"/>
  <c r="P80" i="49"/>
  <c r="R80" i="49"/>
  <c r="T80" i="49"/>
  <c r="P81" i="49"/>
  <c r="R81" i="49"/>
  <c r="T81" i="49"/>
  <c r="P82" i="49"/>
  <c r="R82" i="49"/>
  <c r="T82" i="49"/>
  <c r="P89" i="49"/>
  <c r="R89" i="49"/>
  <c r="T89" i="49"/>
  <c r="P90" i="49"/>
  <c r="R90" i="49"/>
  <c r="T90" i="49"/>
  <c r="P91" i="49"/>
  <c r="R91" i="49"/>
  <c r="T91" i="49"/>
  <c r="P92" i="49"/>
  <c r="R92" i="49"/>
  <c r="T92" i="49"/>
  <c r="P93" i="49"/>
  <c r="R93" i="49"/>
  <c r="T93" i="49"/>
  <c r="P94" i="49"/>
  <c r="R94" i="49"/>
  <c r="T94" i="49"/>
  <c r="P95" i="49"/>
  <c r="R95" i="49"/>
  <c r="T95" i="49"/>
  <c r="P96" i="49"/>
  <c r="R96" i="49"/>
  <c r="T96" i="49"/>
  <c r="P97" i="49"/>
  <c r="R97" i="49"/>
  <c r="T97" i="49"/>
  <c r="P98" i="49"/>
  <c r="R98" i="49"/>
  <c r="T98" i="49"/>
  <c r="P99" i="49"/>
  <c r="R99" i="49"/>
  <c r="T99" i="49"/>
  <c r="P100" i="49"/>
  <c r="R100" i="49"/>
  <c r="T100" i="49"/>
  <c r="P101" i="49"/>
  <c r="R101" i="49"/>
  <c r="T101" i="49"/>
  <c r="P102" i="49"/>
  <c r="R102" i="49"/>
  <c r="T102" i="49"/>
  <c r="P109" i="49"/>
  <c r="U110" i="49"/>
  <c r="S110" i="49"/>
  <c r="Q110" i="49"/>
  <c r="O110" i="49"/>
  <c r="R110" i="49"/>
  <c r="P111" i="49"/>
  <c r="P28" i="49"/>
  <c r="R28" i="49"/>
  <c r="R27" i="49" s="1"/>
  <c r="AH8" i="49" s="1"/>
  <c r="Y100" i="3" s="1"/>
  <c r="P48" i="49"/>
  <c r="P47" i="49" s="1"/>
  <c r="AF9" i="49" s="1"/>
  <c r="R48" i="49"/>
  <c r="R47" i="49" s="1"/>
  <c r="AH9" i="49" s="1"/>
  <c r="P68" i="49"/>
  <c r="P67" i="49" s="1"/>
  <c r="AF10" i="49" s="1"/>
  <c r="R68" i="49"/>
  <c r="R67" i="49" s="1"/>
  <c r="AH10" i="49" s="1"/>
  <c r="O77" i="49"/>
  <c r="Q77" i="49"/>
  <c r="S77" i="49"/>
  <c r="O78" i="49"/>
  <c r="Q78" i="49"/>
  <c r="S78" i="49"/>
  <c r="O79" i="49"/>
  <c r="Q79" i="49"/>
  <c r="S79" i="49"/>
  <c r="O80" i="49"/>
  <c r="Q80" i="49"/>
  <c r="S80" i="49"/>
  <c r="O81" i="49"/>
  <c r="Q81" i="49"/>
  <c r="S81" i="49"/>
  <c r="O82" i="49"/>
  <c r="Q82" i="49"/>
  <c r="S82" i="49"/>
  <c r="P88" i="49"/>
  <c r="P87" i="49" s="1"/>
  <c r="AF11" i="49" s="1"/>
  <c r="R88" i="49"/>
  <c r="R87" i="49" s="1"/>
  <c r="AH11" i="49" s="1"/>
  <c r="O89" i="49"/>
  <c r="Q89" i="49"/>
  <c r="S89" i="49"/>
  <c r="O90" i="49"/>
  <c r="Q90" i="49"/>
  <c r="S90" i="49"/>
  <c r="O91" i="49"/>
  <c r="Q91" i="49"/>
  <c r="S91" i="49"/>
  <c r="O92" i="49"/>
  <c r="Q92" i="49"/>
  <c r="S92" i="49"/>
  <c r="O93" i="49"/>
  <c r="Q93" i="49"/>
  <c r="S93" i="49"/>
  <c r="O94" i="49"/>
  <c r="Q94" i="49"/>
  <c r="S94" i="49"/>
  <c r="O95" i="49"/>
  <c r="Q95" i="49"/>
  <c r="S95" i="49"/>
  <c r="O96" i="49"/>
  <c r="Q96" i="49"/>
  <c r="S96" i="49"/>
  <c r="O97" i="49"/>
  <c r="Q97" i="49"/>
  <c r="S97" i="49"/>
  <c r="O98" i="49"/>
  <c r="Q98" i="49"/>
  <c r="S98" i="49"/>
  <c r="O99" i="49"/>
  <c r="Q99" i="49"/>
  <c r="S99" i="49"/>
  <c r="O100" i="49"/>
  <c r="Q100" i="49"/>
  <c r="S100" i="49"/>
  <c r="O101" i="49"/>
  <c r="Q101" i="49"/>
  <c r="S101" i="49"/>
  <c r="O102" i="49"/>
  <c r="Q102" i="49"/>
  <c r="S102" i="49"/>
  <c r="U109" i="49"/>
  <c r="S109" i="49"/>
  <c r="Q109" i="49"/>
  <c r="O109" i="49"/>
  <c r="R109" i="49"/>
  <c r="P110" i="49"/>
  <c r="T110" i="49"/>
  <c r="U111" i="49"/>
  <c r="S111" i="49"/>
  <c r="Q111" i="49"/>
  <c r="O111" i="49"/>
  <c r="R111" i="49"/>
  <c r="P108" i="49"/>
  <c r="R108" i="49"/>
  <c r="O112" i="49"/>
  <c r="Q112" i="49"/>
  <c r="S112" i="49"/>
  <c r="U112" i="49"/>
  <c r="O113" i="49"/>
  <c r="Q113" i="49"/>
  <c r="S113" i="49"/>
  <c r="U113" i="49"/>
  <c r="O114" i="49"/>
  <c r="Q114" i="49"/>
  <c r="S114" i="49"/>
  <c r="U114" i="49"/>
  <c r="O115" i="49"/>
  <c r="Q115" i="49"/>
  <c r="S115" i="49"/>
  <c r="P116" i="49"/>
  <c r="U117" i="49"/>
  <c r="S117" i="49"/>
  <c r="Q117" i="49"/>
  <c r="O117" i="49"/>
  <c r="R117" i="49"/>
  <c r="P118" i="49"/>
  <c r="U119" i="49"/>
  <c r="S119" i="49"/>
  <c r="Q119" i="49"/>
  <c r="O119" i="49"/>
  <c r="R119" i="49"/>
  <c r="P120" i="49"/>
  <c r="U121" i="49"/>
  <c r="S121" i="49"/>
  <c r="Q121" i="49"/>
  <c r="O121" i="49"/>
  <c r="R121" i="49"/>
  <c r="P122" i="49"/>
  <c r="P129" i="49"/>
  <c r="U130" i="49"/>
  <c r="S130" i="49"/>
  <c r="Q130" i="49"/>
  <c r="O130" i="49"/>
  <c r="R130" i="49"/>
  <c r="P131" i="49"/>
  <c r="U132" i="49"/>
  <c r="S132" i="49"/>
  <c r="Q132" i="49"/>
  <c r="O132" i="49"/>
  <c r="R132" i="49"/>
  <c r="P133" i="49"/>
  <c r="U134" i="49"/>
  <c r="S134" i="49"/>
  <c r="Q134" i="49"/>
  <c r="O134" i="49"/>
  <c r="R134" i="49"/>
  <c r="P135" i="49"/>
  <c r="U136" i="49"/>
  <c r="S136" i="49"/>
  <c r="Q136" i="49"/>
  <c r="O136" i="49"/>
  <c r="R136" i="49"/>
  <c r="P137" i="49"/>
  <c r="U138" i="49"/>
  <c r="S138" i="49"/>
  <c r="Q138" i="49"/>
  <c r="O138" i="49"/>
  <c r="R138" i="49"/>
  <c r="P139" i="49"/>
  <c r="P112" i="49"/>
  <c r="R112" i="49"/>
  <c r="P113" i="49"/>
  <c r="R113" i="49"/>
  <c r="P114" i="49"/>
  <c r="R114" i="49"/>
  <c r="P115" i="49"/>
  <c r="R115" i="49"/>
  <c r="T115" i="49"/>
  <c r="U116" i="49"/>
  <c r="S116" i="49"/>
  <c r="Q116" i="49"/>
  <c r="O116" i="49"/>
  <c r="R116" i="49"/>
  <c r="P117" i="49"/>
  <c r="T117" i="49"/>
  <c r="U118" i="49"/>
  <c r="S118" i="49"/>
  <c r="Q118" i="49"/>
  <c r="O118" i="49"/>
  <c r="R118" i="49"/>
  <c r="P119" i="49"/>
  <c r="T119" i="49"/>
  <c r="U120" i="49"/>
  <c r="S120" i="49"/>
  <c r="Q120" i="49"/>
  <c r="O120" i="49"/>
  <c r="R120" i="49"/>
  <c r="P121" i="49"/>
  <c r="T121" i="49"/>
  <c r="U122" i="49"/>
  <c r="S122" i="49"/>
  <c r="Q122" i="49"/>
  <c r="O122" i="49"/>
  <c r="R122" i="49"/>
  <c r="U129" i="49"/>
  <c r="S129" i="49"/>
  <c r="Q129" i="49"/>
  <c r="O129" i="49"/>
  <c r="R129" i="49"/>
  <c r="P130" i="49"/>
  <c r="T130" i="49"/>
  <c r="U131" i="49"/>
  <c r="S131" i="49"/>
  <c r="Q131" i="49"/>
  <c r="O131" i="49"/>
  <c r="R131" i="49"/>
  <c r="P132" i="49"/>
  <c r="T132" i="49"/>
  <c r="U133" i="49"/>
  <c r="S133" i="49"/>
  <c r="Q133" i="49"/>
  <c r="O133" i="49"/>
  <c r="R133" i="49"/>
  <c r="P134" i="49"/>
  <c r="T134" i="49"/>
  <c r="U135" i="49"/>
  <c r="S135" i="49"/>
  <c r="Q135" i="49"/>
  <c r="O135" i="49"/>
  <c r="R135" i="49"/>
  <c r="P136" i="49"/>
  <c r="T136" i="49"/>
  <c r="U137" i="49"/>
  <c r="S137" i="49"/>
  <c r="Q137" i="49"/>
  <c r="O137" i="49"/>
  <c r="R137" i="49"/>
  <c r="P138" i="49"/>
  <c r="T138" i="49"/>
  <c r="U139" i="49"/>
  <c r="S139" i="49"/>
  <c r="Q139" i="49"/>
  <c r="O139" i="49"/>
  <c r="R139" i="49"/>
  <c r="P140" i="49"/>
  <c r="R140" i="49"/>
  <c r="T140" i="49"/>
  <c r="P141" i="49"/>
  <c r="R141" i="49"/>
  <c r="T141" i="49"/>
  <c r="P142" i="49"/>
  <c r="R142" i="49"/>
  <c r="T142" i="49"/>
  <c r="P149" i="49"/>
  <c r="R149" i="49"/>
  <c r="T149" i="49"/>
  <c r="P150" i="49"/>
  <c r="R150" i="49"/>
  <c r="T150" i="49"/>
  <c r="P151" i="49"/>
  <c r="R151" i="49"/>
  <c r="T151" i="49"/>
  <c r="P152" i="49"/>
  <c r="R152" i="49"/>
  <c r="T152" i="49"/>
  <c r="P153" i="49"/>
  <c r="R153" i="49"/>
  <c r="T153" i="49"/>
  <c r="P154" i="49"/>
  <c r="R154" i="49"/>
  <c r="T154" i="49"/>
  <c r="P155" i="49"/>
  <c r="R155" i="49"/>
  <c r="T155" i="49"/>
  <c r="P156" i="49"/>
  <c r="R156" i="49"/>
  <c r="T156" i="49"/>
  <c r="P157" i="49"/>
  <c r="R157" i="49"/>
  <c r="U157" i="49"/>
  <c r="U147" i="49" s="1"/>
  <c r="AK14" i="49" s="1"/>
  <c r="P168" i="49"/>
  <c r="P128" i="49"/>
  <c r="P127" i="49" s="1"/>
  <c r="AF13" i="49" s="1"/>
  <c r="R128" i="49"/>
  <c r="R127" i="49" s="1"/>
  <c r="AH13" i="49" s="1"/>
  <c r="O140" i="49"/>
  <c r="Q140" i="49"/>
  <c r="S140" i="49"/>
  <c r="O141" i="49"/>
  <c r="Q141" i="49"/>
  <c r="S141" i="49"/>
  <c r="O142" i="49"/>
  <c r="Q142" i="49"/>
  <c r="S142" i="49"/>
  <c r="P148" i="49"/>
  <c r="R148" i="49"/>
  <c r="O149" i="49"/>
  <c r="Q149" i="49"/>
  <c r="S149" i="49"/>
  <c r="O150" i="49"/>
  <c r="Q150" i="49"/>
  <c r="S150" i="49"/>
  <c r="O151" i="49"/>
  <c r="Q151" i="49"/>
  <c r="S151" i="49"/>
  <c r="O152" i="49"/>
  <c r="Q152" i="49"/>
  <c r="S152" i="49"/>
  <c r="O153" i="49"/>
  <c r="Q153" i="49"/>
  <c r="S153" i="49"/>
  <c r="O154" i="49"/>
  <c r="Q154" i="49"/>
  <c r="S154" i="49"/>
  <c r="O155" i="49"/>
  <c r="Q155" i="49"/>
  <c r="S155" i="49"/>
  <c r="O156" i="49"/>
  <c r="Q156" i="49"/>
  <c r="S156" i="49"/>
  <c r="U168" i="49"/>
  <c r="U167" i="49" s="1"/>
  <c r="AK15" i="49" s="1"/>
  <c r="S168" i="49"/>
  <c r="S167" i="49" s="1"/>
  <c r="AI15" i="49" s="1"/>
  <c r="Q168" i="49"/>
  <c r="Q167" i="49" s="1"/>
  <c r="O168" i="49"/>
  <c r="O167" i="49" s="1"/>
  <c r="N167" i="49" s="1"/>
  <c r="R168" i="49"/>
  <c r="P158" i="49"/>
  <c r="R158" i="49"/>
  <c r="P159" i="49"/>
  <c r="R159" i="49"/>
  <c r="P160" i="49"/>
  <c r="R160" i="49"/>
  <c r="P161" i="49"/>
  <c r="R161" i="49"/>
  <c r="P162" i="49"/>
  <c r="R162" i="49"/>
  <c r="P169" i="49"/>
  <c r="R169" i="49"/>
  <c r="P170" i="49"/>
  <c r="R170" i="49"/>
  <c r="P171" i="49"/>
  <c r="R171" i="49"/>
  <c r="P172" i="49"/>
  <c r="R172" i="49"/>
  <c r="P173" i="49"/>
  <c r="R173" i="49"/>
  <c r="P174" i="49"/>
  <c r="R174" i="49"/>
  <c r="P175" i="49"/>
  <c r="R175" i="49"/>
  <c r="P176" i="49"/>
  <c r="R176" i="49"/>
  <c r="P177" i="49"/>
  <c r="R177" i="49"/>
  <c r="P178" i="49"/>
  <c r="R178" i="49"/>
  <c r="P179" i="49"/>
  <c r="R179" i="49"/>
  <c r="P180" i="49"/>
  <c r="R180" i="49"/>
  <c r="P181" i="49"/>
  <c r="R181" i="49"/>
  <c r="P182" i="49"/>
  <c r="R182" i="49"/>
  <c r="P8" i="48"/>
  <c r="R8" i="48"/>
  <c r="T8" i="48"/>
  <c r="T7" i="48" s="1"/>
  <c r="AJ7" i="48" s="1"/>
  <c r="AA101" i="3" s="1"/>
  <c r="P28" i="48"/>
  <c r="R28" i="48"/>
  <c r="T28" i="48"/>
  <c r="T27" i="48" s="1"/>
  <c r="AJ8" i="48" s="1"/>
  <c r="AA102" i="3" s="1"/>
  <c r="P48" i="48"/>
  <c r="R48" i="48"/>
  <c r="T48" i="48"/>
  <c r="U50" i="48"/>
  <c r="S50" i="48"/>
  <c r="Q50" i="48"/>
  <c r="O50" i="48"/>
  <c r="R50" i="48"/>
  <c r="U52" i="48"/>
  <c r="S52" i="48"/>
  <c r="Q52" i="48"/>
  <c r="O52" i="48"/>
  <c r="R52" i="48"/>
  <c r="U54" i="48"/>
  <c r="S54" i="48"/>
  <c r="Q54" i="48"/>
  <c r="O54" i="48"/>
  <c r="R54" i="48"/>
  <c r="U56" i="48"/>
  <c r="S56" i="48"/>
  <c r="Q56" i="48"/>
  <c r="O56" i="48"/>
  <c r="R56" i="48"/>
  <c r="U58" i="48"/>
  <c r="S58" i="48"/>
  <c r="Q58" i="48"/>
  <c r="O58" i="48"/>
  <c r="R58" i="48"/>
  <c r="U60" i="48"/>
  <c r="S60" i="48"/>
  <c r="Q60" i="48"/>
  <c r="O60" i="48"/>
  <c r="R60" i="48"/>
  <c r="U62" i="48"/>
  <c r="S62" i="48"/>
  <c r="Q62" i="48"/>
  <c r="O62" i="48"/>
  <c r="R62" i="48"/>
  <c r="U69" i="48"/>
  <c r="S69" i="48"/>
  <c r="Q69" i="48"/>
  <c r="O69" i="48"/>
  <c r="R69" i="48"/>
  <c r="U71" i="48"/>
  <c r="S71" i="48"/>
  <c r="Q71" i="48"/>
  <c r="O71" i="48"/>
  <c r="R71" i="48"/>
  <c r="U73" i="48"/>
  <c r="S73" i="48"/>
  <c r="Q73" i="48"/>
  <c r="O73" i="48"/>
  <c r="R73" i="48"/>
  <c r="U75" i="48"/>
  <c r="S75" i="48"/>
  <c r="Q75" i="48"/>
  <c r="O75" i="48"/>
  <c r="R75" i="48"/>
  <c r="U77" i="48"/>
  <c r="S77" i="48"/>
  <c r="Q77" i="48"/>
  <c r="O77" i="48"/>
  <c r="R77" i="48"/>
  <c r="U79" i="48"/>
  <c r="S79" i="48"/>
  <c r="Q79" i="48"/>
  <c r="O79" i="48"/>
  <c r="R79" i="48"/>
  <c r="U81" i="48"/>
  <c r="S81" i="48"/>
  <c r="Q81" i="48"/>
  <c r="O81" i="48"/>
  <c r="R81" i="48"/>
  <c r="U90" i="48"/>
  <c r="S90" i="48"/>
  <c r="Q90" i="48"/>
  <c r="O90" i="48"/>
  <c r="R90" i="48"/>
  <c r="U92" i="48"/>
  <c r="S92" i="48"/>
  <c r="Q92" i="48"/>
  <c r="O92" i="48"/>
  <c r="R92" i="48"/>
  <c r="U94" i="48"/>
  <c r="S94" i="48"/>
  <c r="Q94" i="48"/>
  <c r="O94" i="48"/>
  <c r="R94" i="48"/>
  <c r="U96" i="48"/>
  <c r="S96" i="48"/>
  <c r="Q96" i="48"/>
  <c r="O96" i="48"/>
  <c r="R96" i="48"/>
  <c r="U98" i="48"/>
  <c r="S98" i="48"/>
  <c r="Q98" i="48"/>
  <c r="O98" i="48"/>
  <c r="R98" i="48"/>
  <c r="U100" i="48"/>
  <c r="S100" i="48"/>
  <c r="Q100" i="48"/>
  <c r="O100" i="48"/>
  <c r="R100" i="48"/>
  <c r="U102" i="48"/>
  <c r="S102" i="48"/>
  <c r="Q102" i="48"/>
  <c r="O102" i="48"/>
  <c r="R102" i="48"/>
  <c r="U109" i="48"/>
  <c r="S109" i="48"/>
  <c r="Q109" i="48"/>
  <c r="O109" i="48"/>
  <c r="R109" i="48"/>
  <c r="U111" i="48"/>
  <c r="S111" i="48"/>
  <c r="Q111" i="48"/>
  <c r="O111" i="48"/>
  <c r="R111" i="48"/>
  <c r="U113" i="48"/>
  <c r="S113" i="48"/>
  <c r="Q113" i="48"/>
  <c r="O113" i="48"/>
  <c r="R113" i="48"/>
  <c r="U115" i="48"/>
  <c r="S115" i="48"/>
  <c r="Q115" i="48"/>
  <c r="O115" i="48"/>
  <c r="R115" i="48"/>
  <c r="U117" i="48"/>
  <c r="S117" i="48"/>
  <c r="Q117" i="48"/>
  <c r="O117" i="48"/>
  <c r="T117" i="48"/>
  <c r="P117" i="48"/>
  <c r="U119" i="48"/>
  <c r="S119" i="48"/>
  <c r="Q119" i="48"/>
  <c r="O119" i="48"/>
  <c r="T119" i="48"/>
  <c r="P119" i="48"/>
  <c r="U121" i="48"/>
  <c r="S121" i="48"/>
  <c r="Q121" i="48"/>
  <c r="O121" i="48"/>
  <c r="T121" i="48"/>
  <c r="P121" i="48"/>
  <c r="O8" i="48"/>
  <c r="Q8" i="48"/>
  <c r="Q7" i="48" s="1"/>
  <c r="AG7" i="48" s="1"/>
  <c r="X101" i="3" s="1"/>
  <c r="S8" i="48"/>
  <c r="S7" i="48" s="1"/>
  <c r="AI7" i="48" s="1"/>
  <c r="Z101" i="3" s="1"/>
  <c r="L101" i="3" s="1"/>
  <c r="O101" i="3" s="1"/>
  <c r="P9" i="48"/>
  <c r="R9" i="48"/>
  <c r="P10" i="48"/>
  <c r="R10" i="48"/>
  <c r="P11" i="48"/>
  <c r="R11" i="48"/>
  <c r="P12" i="48"/>
  <c r="R12" i="48"/>
  <c r="P13" i="48"/>
  <c r="R13" i="48"/>
  <c r="P14" i="48"/>
  <c r="R14" i="48"/>
  <c r="P15" i="48"/>
  <c r="R15" i="48"/>
  <c r="P16" i="48"/>
  <c r="R16" i="48"/>
  <c r="P17" i="48"/>
  <c r="R17" i="48"/>
  <c r="P18" i="48"/>
  <c r="R18" i="48"/>
  <c r="P19" i="48"/>
  <c r="R19" i="48"/>
  <c r="P20" i="48"/>
  <c r="R20" i="48"/>
  <c r="P21" i="48"/>
  <c r="R21" i="48"/>
  <c r="P22" i="48"/>
  <c r="R22" i="48"/>
  <c r="O28" i="48"/>
  <c r="O27" i="48" s="1"/>
  <c r="N27" i="48" s="1"/>
  <c r="Q28" i="48"/>
  <c r="Q27" i="48" s="1"/>
  <c r="S28" i="48"/>
  <c r="S27" i="48" s="1"/>
  <c r="AI8" i="48" s="1"/>
  <c r="Z102" i="3" s="1"/>
  <c r="P29" i="48"/>
  <c r="R29" i="48"/>
  <c r="P30" i="48"/>
  <c r="R30" i="48"/>
  <c r="P31" i="48"/>
  <c r="R31" i="48"/>
  <c r="P32" i="48"/>
  <c r="R32" i="48"/>
  <c r="P33" i="48"/>
  <c r="R33" i="48"/>
  <c r="P34" i="48"/>
  <c r="R34" i="48"/>
  <c r="P35" i="48"/>
  <c r="R35" i="48"/>
  <c r="P36" i="48"/>
  <c r="R36" i="48"/>
  <c r="P37" i="48"/>
  <c r="R37" i="48"/>
  <c r="P38" i="48"/>
  <c r="R38" i="48"/>
  <c r="P39" i="48"/>
  <c r="R39" i="48"/>
  <c r="P40" i="48"/>
  <c r="R40" i="48"/>
  <c r="P41" i="48"/>
  <c r="R41" i="48"/>
  <c r="P42" i="48"/>
  <c r="R42" i="48"/>
  <c r="O48" i="48"/>
  <c r="Q48" i="48"/>
  <c r="S48" i="48"/>
  <c r="U49" i="48"/>
  <c r="S49" i="48"/>
  <c r="Q49" i="48"/>
  <c r="O49" i="48"/>
  <c r="R49" i="48"/>
  <c r="P50" i="48"/>
  <c r="T50" i="48"/>
  <c r="U51" i="48"/>
  <c r="S51" i="48"/>
  <c r="Q51" i="48"/>
  <c r="O51" i="48"/>
  <c r="R51" i="48"/>
  <c r="P52" i="48"/>
  <c r="T52" i="48"/>
  <c r="U53" i="48"/>
  <c r="S53" i="48"/>
  <c r="Q53" i="48"/>
  <c r="O53" i="48"/>
  <c r="R53" i="48"/>
  <c r="P54" i="48"/>
  <c r="T54" i="48"/>
  <c r="U55" i="48"/>
  <c r="S55" i="48"/>
  <c r="Q55" i="48"/>
  <c r="O55" i="48"/>
  <c r="R55" i="48"/>
  <c r="P56" i="48"/>
  <c r="T56" i="48"/>
  <c r="U57" i="48"/>
  <c r="S57" i="48"/>
  <c r="Q57" i="48"/>
  <c r="O57" i="48"/>
  <c r="R57" i="48"/>
  <c r="P58" i="48"/>
  <c r="T58" i="48"/>
  <c r="U59" i="48"/>
  <c r="S59" i="48"/>
  <c r="Q59" i="48"/>
  <c r="O59" i="48"/>
  <c r="R59" i="48"/>
  <c r="P60" i="48"/>
  <c r="T60" i="48"/>
  <c r="U61" i="48"/>
  <c r="S61" i="48"/>
  <c r="Q61" i="48"/>
  <c r="O61" i="48"/>
  <c r="R61" i="48"/>
  <c r="P62" i="48"/>
  <c r="T62" i="48"/>
  <c r="P69" i="48"/>
  <c r="T69" i="48"/>
  <c r="U70" i="48"/>
  <c r="S70" i="48"/>
  <c r="Q70" i="48"/>
  <c r="O70" i="48"/>
  <c r="R70" i="48"/>
  <c r="P71" i="48"/>
  <c r="T71" i="48"/>
  <c r="U72" i="48"/>
  <c r="S72" i="48"/>
  <c r="Q72" i="48"/>
  <c r="O72" i="48"/>
  <c r="R72" i="48"/>
  <c r="P73" i="48"/>
  <c r="T73" i="48"/>
  <c r="U74" i="48"/>
  <c r="S74" i="48"/>
  <c r="Q74" i="48"/>
  <c r="O74" i="48"/>
  <c r="R74" i="48"/>
  <c r="P75" i="48"/>
  <c r="T75" i="48"/>
  <c r="U76" i="48"/>
  <c r="S76" i="48"/>
  <c r="Q76" i="48"/>
  <c r="O76" i="48"/>
  <c r="R76" i="48"/>
  <c r="P77" i="48"/>
  <c r="T77" i="48"/>
  <c r="U78" i="48"/>
  <c r="S78" i="48"/>
  <c r="Q78" i="48"/>
  <c r="O78" i="48"/>
  <c r="R78" i="48"/>
  <c r="P79" i="48"/>
  <c r="T79" i="48"/>
  <c r="U80" i="48"/>
  <c r="S80" i="48"/>
  <c r="Q80" i="48"/>
  <c r="O80" i="48"/>
  <c r="R80" i="48"/>
  <c r="P81" i="48"/>
  <c r="T81" i="48"/>
  <c r="U82" i="48"/>
  <c r="S82" i="48"/>
  <c r="Q82" i="48"/>
  <c r="O82" i="48"/>
  <c r="R82" i="48"/>
  <c r="U89" i="48"/>
  <c r="S89" i="48"/>
  <c r="Q89" i="48"/>
  <c r="O89" i="48"/>
  <c r="R89" i="48"/>
  <c r="P90" i="48"/>
  <c r="T90" i="48"/>
  <c r="U91" i="48"/>
  <c r="S91" i="48"/>
  <c r="Q91" i="48"/>
  <c r="O91" i="48"/>
  <c r="R91" i="48"/>
  <c r="P92" i="48"/>
  <c r="T92" i="48"/>
  <c r="U93" i="48"/>
  <c r="S93" i="48"/>
  <c r="Q93" i="48"/>
  <c r="O93" i="48"/>
  <c r="R93" i="48"/>
  <c r="P94" i="48"/>
  <c r="T94" i="48"/>
  <c r="U95" i="48"/>
  <c r="S95" i="48"/>
  <c r="Q95" i="48"/>
  <c r="O95" i="48"/>
  <c r="R95" i="48"/>
  <c r="P96" i="48"/>
  <c r="T96" i="48"/>
  <c r="U97" i="48"/>
  <c r="S97" i="48"/>
  <c r="Q97" i="48"/>
  <c r="O97" i="48"/>
  <c r="R97" i="48"/>
  <c r="P98" i="48"/>
  <c r="T98" i="48"/>
  <c r="U99" i="48"/>
  <c r="S99" i="48"/>
  <c r="Q99" i="48"/>
  <c r="O99" i="48"/>
  <c r="R99" i="48"/>
  <c r="P100" i="48"/>
  <c r="T100" i="48"/>
  <c r="U101" i="48"/>
  <c r="S101" i="48"/>
  <c r="Q101" i="48"/>
  <c r="O101" i="48"/>
  <c r="R101" i="48"/>
  <c r="P102" i="48"/>
  <c r="T102" i="48"/>
  <c r="P109" i="48"/>
  <c r="T109" i="48"/>
  <c r="U110" i="48"/>
  <c r="S110" i="48"/>
  <c r="Q110" i="48"/>
  <c r="O110" i="48"/>
  <c r="R110" i="48"/>
  <c r="P111" i="48"/>
  <c r="T111" i="48"/>
  <c r="U112" i="48"/>
  <c r="S112" i="48"/>
  <c r="Q112" i="48"/>
  <c r="O112" i="48"/>
  <c r="R112" i="48"/>
  <c r="P113" i="48"/>
  <c r="T113" i="48"/>
  <c r="U114" i="48"/>
  <c r="S114" i="48"/>
  <c r="Q114" i="48"/>
  <c r="O114" i="48"/>
  <c r="R114" i="48"/>
  <c r="P115" i="48"/>
  <c r="T115" i="48"/>
  <c r="U116" i="48"/>
  <c r="S116" i="48"/>
  <c r="Q116" i="48"/>
  <c r="R116" i="48"/>
  <c r="O116" i="48"/>
  <c r="T116" i="48"/>
  <c r="R117" i="48"/>
  <c r="R119" i="48"/>
  <c r="R121" i="48"/>
  <c r="U130" i="48"/>
  <c r="S130" i="48"/>
  <c r="Q130" i="48"/>
  <c r="O130" i="48"/>
  <c r="T130" i="48"/>
  <c r="P130" i="48"/>
  <c r="U132" i="48"/>
  <c r="S132" i="48"/>
  <c r="Q132" i="48"/>
  <c r="O132" i="48"/>
  <c r="T132" i="48"/>
  <c r="P132" i="48"/>
  <c r="U134" i="48"/>
  <c r="S134" i="48"/>
  <c r="Q134" i="48"/>
  <c r="O134" i="48"/>
  <c r="T134" i="48"/>
  <c r="P134" i="48"/>
  <c r="U136" i="48"/>
  <c r="S136" i="48"/>
  <c r="Q136" i="48"/>
  <c r="O136" i="48"/>
  <c r="T136" i="48"/>
  <c r="P136" i="48"/>
  <c r="U138" i="48"/>
  <c r="S138" i="48"/>
  <c r="Q138" i="48"/>
  <c r="O138" i="48"/>
  <c r="T138" i="48"/>
  <c r="P138" i="48"/>
  <c r="U140" i="48"/>
  <c r="S140" i="48"/>
  <c r="Q140" i="48"/>
  <c r="O140" i="48"/>
  <c r="T140" i="48"/>
  <c r="P140" i="48"/>
  <c r="U142" i="48"/>
  <c r="S142" i="48"/>
  <c r="Q142" i="48"/>
  <c r="O142" i="48"/>
  <c r="T142" i="48"/>
  <c r="P142" i="48"/>
  <c r="U149" i="48"/>
  <c r="S149" i="48"/>
  <c r="Q149" i="48"/>
  <c r="O149" i="48"/>
  <c r="T149" i="48"/>
  <c r="P149" i="48"/>
  <c r="U151" i="48"/>
  <c r="S151" i="48"/>
  <c r="Q151" i="48"/>
  <c r="O151" i="48"/>
  <c r="T151" i="48"/>
  <c r="P151" i="48"/>
  <c r="U153" i="48"/>
  <c r="S153" i="48"/>
  <c r="Q153" i="48"/>
  <c r="O153" i="48"/>
  <c r="T153" i="48"/>
  <c r="P153" i="48"/>
  <c r="U155" i="48"/>
  <c r="S155" i="48"/>
  <c r="Q155" i="48"/>
  <c r="O155" i="48"/>
  <c r="T155" i="48"/>
  <c r="P155" i="48"/>
  <c r="T157" i="48"/>
  <c r="S157" i="48"/>
  <c r="Q157" i="48"/>
  <c r="O157" i="48"/>
  <c r="U157" i="48"/>
  <c r="P157" i="48"/>
  <c r="P68" i="48"/>
  <c r="P67" i="48" s="1"/>
  <c r="AF10" i="48" s="1"/>
  <c r="R68" i="48"/>
  <c r="P88" i="48"/>
  <c r="P87" i="48" s="1"/>
  <c r="AF11" i="48" s="1"/>
  <c r="R88" i="48"/>
  <c r="P108" i="48"/>
  <c r="P107" i="48" s="1"/>
  <c r="AF12" i="48" s="1"/>
  <c r="R108" i="48"/>
  <c r="U118" i="48"/>
  <c r="S118" i="48"/>
  <c r="Q118" i="48"/>
  <c r="O118" i="48"/>
  <c r="R118" i="48"/>
  <c r="U120" i="48"/>
  <c r="S120" i="48"/>
  <c r="Q120" i="48"/>
  <c r="O120" i="48"/>
  <c r="R120" i="48"/>
  <c r="U122" i="48"/>
  <c r="S122" i="48"/>
  <c r="Q122" i="48"/>
  <c r="O122" i="48"/>
  <c r="R122" i="48"/>
  <c r="U129" i="48"/>
  <c r="S129" i="48"/>
  <c r="Q129" i="48"/>
  <c r="O129" i="48"/>
  <c r="R129" i="48"/>
  <c r="U131" i="48"/>
  <c r="S131" i="48"/>
  <c r="Q131" i="48"/>
  <c r="O131" i="48"/>
  <c r="R131" i="48"/>
  <c r="U133" i="48"/>
  <c r="S133" i="48"/>
  <c r="Q133" i="48"/>
  <c r="O133" i="48"/>
  <c r="R133" i="48"/>
  <c r="U135" i="48"/>
  <c r="S135" i="48"/>
  <c r="Q135" i="48"/>
  <c r="O135" i="48"/>
  <c r="R135" i="48"/>
  <c r="U137" i="48"/>
  <c r="S137" i="48"/>
  <c r="Q137" i="48"/>
  <c r="O137" i="48"/>
  <c r="R137" i="48"/>
  <c r="U139" i="48"/>
  <c r="S139" i="48"/>
  <c r="Q139" i="48"/>
  <c r="O139" i="48"/>
  <c r="R139" i="48"/>
  <c r="U141" i="48"/>
  <c r="S141" i="48"/>
  <c r="Q141" i="48"/>
  <c r="O141" i="48"/>
  <c r="R141" i="48"/>
  <c r="U150" i="48"/>
  <c r="S150" i="48"/>
  <c r="Q150" i="48"/>
  <c r="O150" i="48"/>
  <c r="R150" i="48"/>
  <c r="U152" i="48"/>
  <c r="S152" i="48"/>
  <c r="Q152" i="48"/>
  <c r="O152" i="48"/>
  <c r="R152" i="48"/>
  <c r="U154" i="48"/>
  <c r="S154" i="48"/>
  <c r="Q154" i="48"/>
  <c r="O154" i="48"/>
  <c r="R154" i="48"/>
  <c r="U156" i="48"/>
  <c r="S156" i="48"/>
  <c r="Q156" i="48"/>
  <c r="O156" i="48"/>
  <c r="R156" i="48"/>
  <c r="P128" i="48"/>
  <c r="P127" i="48" s="1"/>
  <c r="AF13" i="48" s="1"/>
  <c r="R128" i="48"/>
  <c r="P148" i="48"/>
  <c r="R148" i="48"/>
  <c r="U168" i="48"/>
  <c r="U167" i="48" s="1"/>
  <c r="AK15" i="48" s="1"/>
  <c r="S168" i="48"/>
  <c r="S167" i="48" s="1"/>
  <c r="AI15" i="48" s="1"/>
  <c r="Q168" i="48"/>
  <c r="Q167" i="48" s="1"/>
  <c r="O168" i="48"/>
  <c r="O167" i="48" s="1"/>
  <c r="R168" i="48"/>
  <c r="P158" i="48"/>
  <c r="R158" i="48"/>
  <c r="P159" i="48"/>
  <c r="R159" i="48"/>
  <c r="P160" i="48"/>
  <c r="R160" i="48"/>
  <c r="P161" i="48"/>
  <c r="R161" i="48"/>
  <c r="P162" i="48"/>
  <c r="R162" i="48"/>
  <c r="P169" i="48"/>
  <c r="R169" i="48"/>
  <c r="P170" i="48"/>
  <c r="R170" i="48"/>
  <c r="P171" i="48"/>
  <c r="R171" i="48"/>
  <c r="P172" i="48"/>
  <c r="R172" i="48"/>
  <c r="P173" i="48"/>
  <c r="R173" i="48"/>
  <c r="P174" i="48"/>
  <c r="R174" i="48"/>
  <c r="P175" i="48"/>
  <c r="R175" i="48"/>
  <c r="P176" i="48"/>
  <c r="R176" i="48"/>
  <c r="P177" i="48"/>
  <c r="R177" i="48"/>
  <c r="P178" i="48"/>
  <c r="R178" i="48"/>
  <c r="P179" i="48"/>
  <c r="R179" i="48"/>
  <c r="P180" i="48"/>
  <c r="R180" i="48"/>
  <c r="P181" i="48"/>
  <c r="R181" i="48"/>
  <c r="P182" i="48"/>
  <c r="R182" i="48"/>
  <c r="U28" i="47"/>
  <c r="S28" i="47"/>
  <c r="Q28" i="47"/>
  <c r="O28" i="47"/>
  <c r="O27" i="47" s="1"/>
  <c r="R28" i="47"/>
  <c r="U50" i="47"/>
  <c r="S50" i="47"/>
  <c r="Q50" i="47"/>
  <c r="O50" i="47"/>
  <c r="T50" i="47"/>
  <c r="P50" i="47"/>
  <c r="U52" i="47"/>
  <c r="S52" i="47"/>
  <c r="Q52" i="47"/>
  <c r="O52" i="47"/>
  <c r="T52" i="47"/>
  <c r="P52" i="47"/>
  <c r="U8" i="47"/>
  <c r="S8" i="47"/>
  <c r="Q8" i="47"/>
  <c r="Q7" i="47" s="1"/>
  <c r="O8" i="47"/>
  <c r="R8" i="47"/>
  <c r="P28" i="47"/>
  <c r="T28" i="47"/>
  <c r="T27" i="47" s="1"/>
  <c r="AJ8" i="47" s="1"/>
  <c r="AA115" i="3" s="1"/>
  <c r="U48" i="47"/>
  <c r="S48" i="47"/>
  <c r="Q48" i="47"/>
  <c r="O48" i="47"/>
  <c r="R48" i="47"/>
  <c r="R50" i="47"/>
  <c r="R52" i="47"/>
  <c r="U54" i="47"/>
  <c r="S54" i="47"/>
  <c r="Q54" i="47"/>
  <c r="O54" i="47"/>
  <c r="R54" i="47"/>
  <c r="U56" i="47"/>
  <c r="S56" i="47"/>
  <c r="Q56" i="47"/>
  <c r="O56" i="47"/>
  <c r="R56" i="47"/>
  <c r="U58" i="47"/>
  <c r="S58" i="47"/>
  <c r="Q58" i="47"/>
  <c r="O58" i="47"/>
  <c r="R58" i="47"/>
  <c r="U60" i="47"/>
  <c r="S60" i="47"/>
  <c r="Q60" i="47"/>
  <c r="O60" i="47"/>
  <c r="R60" i="47"/>
  <c r="U62" i="47"/>
  <c r="S62" i="47"/>
  <c r="Q62" i="47"/>
  <c r="O62" i="47"/>
  <c r="R62" i="47"/>
  <c r="U69" i="47"/>
  <c r="S69" i="47"/>
  <c r="Q69" i="47"/>
  <c r="O69" i="47"/>
  <c r="R69" i="47"/>
  <c r="U71" i="47"/>
  <c r="S71" i="47"/>
  <c r="Q71" i="47"/>
  <c r="O71" i="47"/>
  <c r="R71" i="47"/>
  <c r="U73" i="47"/>
  <c r="S73" i="47"/>
  <c r="Q73" i="47"/>
  <c r="O73" i="47"/>
  <c r="R73" i="47"/>
  <c r="U75" i="47"/>
  <c r="S75" i="47"/>
  <c r="Q75" i="47"/>
  <c r="O75" i="47"/>
  <c r="R75" i="47"/>
  <c r="U77" i="47"/>
  <c r="S77" i="47"/>
  <c r="Q77" i="47"/>
  <c r="O77" i="47"/>
  <c r="R77" i="47"/>
  <c r="U79" i="47"/>
  <c r="S79" i="47"/>
  <c r="Q79" i="47"/>
  <c r="O79" i="47"/>
  <c r="R79" i="47"/>
  <c r="U81" i="47"/>
  <c r="S81" i="47"/>
  <c r="Q81" i="47"/>
  <c r="O81" i="47"/>
  <c r="R81" i="47"/>
  <c r="U90" i="47"/>
  <c r="S90" i="47"/>
  <c r="Q90" i="47"/>
  <c r="O90" i="47"/>
  <c r="R90" i="47"/>
  <c r="U92" i="47"/>
  <c r="S92" i="47"/>
  <c r="Q92" i="47"/>
  <c r="O92" i="47"/>
  <c r="R92" i="47"/>
  <c r="U94" i="47"/>
  <c r="S94" i="47"/>
  <c r="Q94" i="47"/>
  <c r="O94" i="47"/>
  <c r="R94" i="47"/>
  <c r="U96" i="47"/>
  <c r="S96" i="47"/>
  <c r="Q96" i="47"/>
  <c r="O96" i="47"/>
  <c r="R96" i="47"/>
  <c r="U98" i="47"/>
  <c r="S98" i="47"/>
  <c r="Q98" i="47"/>
  <c r="O98" i="47"/>
  <c r="R98" i="47"/>
  <c r="U100" i="47"/>
  <c r="S100" i="47"/>
  <c r="Q100" i="47"/>
  <c r="O100" i="47"/>
  <c r="R100" i="47"/>
  <c r="U102" i="47"/>
  <c r="S102" i="47"/>
  <c r="Q102" i="47"/>
  <c r="O102" i="47"/>
  <c r="R102" i="47"/>
  <c r="U109" i="47"/>
  <c r="S109" i="47"/>
  <c r="Q109" i="47"/>
  <c r="O109" i="47"/>
  <c r="R109" i="47"/>
  <c r="U111" i="47"/>
  <c r="S111" i="47"/>
  <c r="Q111" i="47"/>
  <c r="O111" i="47"/>
  <c r="R111" i="47"/>
  <c r="U113" i="47"/>
  <c r="S113" i="47"/>
  <c r="Q113" i="47"/>
  <c r="O113" i="47"/>
  <c r="R113" i="47"/>
  <c r="U115" i="47"/>
  <c r="S115" i="47"/>
  <c r="Q115" i="47"/>
  <c r="O115" i="47"/>
  <c r="R115" i="47"/>
  <c r="U117" i="47"/>
  <c r="S117" i="47"/>
  <c r="Q117" i="47"/>
  <c r="O117" i="47"/>
  <c r="T117" i="47"/>
  <c r="P117" i="47"/>
  <c r="U119" i="47"/>
  <c r="S119" i="47"/>
  <c r="Q119" i="47"/>
  <c r="O119" i="47"/>
  <c r="T119" i="47"/>
  <c r="P119" i="47"/>
  <c r="U121" i="47"/>
  <c r="S121" i="47"/>
  <c r="Q121" i="47"/>
  <c r="O121" i="47"/>
  <c r="T121" i="47"/>
  <c r="P121" i="47"/>
  <c r="P9" i="47"/>
  <c r="R9" i="47"/>
  <c r="P10" i="47"/>
  <c r="R10" i="47"/>
  <c r="P11" i="47"/>
  <c r="R11" i="47"/>
  <c r="P12" i="47"/>
  <c r="R12" i="47"/>
  <c r="P13" i="47"/>
  <c r="R13" i="47"/>
  <c r="P14" i="47"/>
  <c r="R14" i="47"/>
  <c r="P15" i="47"/>
  <c r="R15" i="47"/>
  <c r="P16" i="47"/>
  <c r="R16" i="47"/>
  <c r="P17" i="47"/>
  <c r="R17" i="47"/>
  <c r="P18" i="47"/>
  <c r="R18" i="47"/>
  <c r="P19" i="47"/>
  <c r="R19" i="47"/>
  <c r="P20" i="47"/>
  <c r="R20" i="47"/>
  <c r="P21" i="47"/>
  <c r="R21" i="47"/>
  <c r="P22" i="47"/>
  <c r="R22" i="47"/>
  <c r="P29" i="47"/>
  <c r="R29" i="47"/>
  <c r="P30" i="47"/>
  <c r="R30" i="47"/>
  <c r="P31" i="47"/>
  <c r="R31" i="47"/>
  <c r="P32" i="47"/>
  <c r="R32" i="47"/>
  <c r="P33" i="47"/>
  <c r="R33" i="47"/>
  <c r="P34" i="47"/>
  <c r="R34" i="47"/>
  <c r="P35" i="47"/>
  <c r="R35" i="47"/>
  <c r="P36" i="47"/>
  <c r="R36" i="47"/>
  <c r="P37" i="47"/>
  <c r="R37" i="47"/>
  <c r="P38" i="47"/>
  <c r="R38" i="47"/>
  <c r="P39" i="47"/>
  <c r="R39" i="47"/>
  <c r="P40" i="47"/>
  <c r="R40" i="47"/>
  <c r="P41" i="47"/>
  <c r="R41" i="47"/>
  <c r="P42" i="47"/>
  <c r="R42" i="47"/>
  <c r="U49" i="47"/>
  <c r="S49" i="47"/>
  <c r="Q49" i="47"/>
  <c r="O49" i="47"/>
  <c r="R49" i="47"/>
  <c r="U51" i="47"/>
  <c r="S51" i="47"/>
  <c r="Q51" i="47"/>
  <c r="O51" i="47"/>
  <c r="R51" i="47"/>
  <c r="U53" i="47"/>
  <c r="S53" i="47"/>
  <c r="Q53" i="47"/>
  <c r="O53" i="47"/>
  <c r="R53" i="47"/>
  <c r="P54" i="47"/>
  <c r="T54" i="47"/>
  <c r="U55" i="47"/>
  <c r="S55" i="47"/>
  <c r="Q55" i="47"/>
  <c r="O55" i="47"/>
  <c r="R55" i="47"/>
  <c r="P56" i="47"/>
  <c r="T56" i="47"/>
  <c r="U57" i="47"/>
  <c r="S57" i="47"/>
  <c r="Q57" i="47"/>
  <c r="O57" i="47"/>
  <c r="R57" i="47"/>
  <c r="P58" i="47"/>
  <c r="T58" i="47"/>
  <c r="U59" i="47"/>
  <c r="S59" i="47"/>
  <c r="Q59" i="47"/>
  <c r="O59" i="47"/>
  <c r="R59" i="47"/>
  <c r="P60" i="47"/>
  <c r="T60" i="47"/>
  <c r="U61" i="47"/>
  <c r="S61" i="47"/>
  <c r="Q61" i="47"/>
  <c r="O61" i="47"/>
  <c r="R61" i="47"/>
  <c r="P62" i="47"/>
  <c r="T62" i="47"/>
  <c r="P69" i="47"/>
  <c r="T69" i="47"/>
  <c r="U70" i="47"/>
  <c r="S70" i="47"/>
  <c r="Q70" i="47"/>
  <c r="O70" i="47"/>
  <c r="R70" i="47"/>
  <c r="P71" i="47"/>
  <c r="T71" i="47"/>
  <c r="U72" i="47"/>
  <c r="S72" i="47"/>
  <c r="Q72" i="47"/>
  <c r="O72" i="47"/>
  <c r="R72" i="47"/>
  <c r="P73" i="47"/>
  <c r="T73" i="47"/>
  <c r="U74" i="47"/>
  <c r="S74" i="47"/>
  <c r="Q74" i="47"/>
  <c r="O74" i="47"/>
  <c r="R74" i="47"/>
  <c r="P75" i="47"/>
  <c r="T75" i="47"/>
  <c r="U76" i="47"/>
  <c r="S76" i="47"/>
  <c r="Q76" i="47"/>
  <c r="O76" i="47"/>
  <c r="R76" i="47"/>
  <c r="P77" i="47"/>
  <c r="T77" i="47"/>
  <c r="U78" i="47"/>
  <c r="S78" i="47"/>
  <c r="Q78" i="47"/>
  <c r="O78" i="47"/>
  <c r="R78" i="47"/>
  <c r="P79" i="47"/>
  <c r="T79" i="47"/>
  <c r="U80" i="47"/>
  <c r="S80" i="47"/>
  <c r="Q80" i="47"/>
  <c r="O80" i="47"/>
  <c r="R80" i="47"/>
  <c r="P81" i="47"/>
  <c r="T81" i="47"/>
  <c r="U82" i="47"/>
  <c r="S82" i="47"/>
  <c r="Q82" i="47"/>
  <c r="O82" i="47"/>
  <c r="R82" i="47"/>
  <c r="U89" i="47"/>
  <c r="S89" i="47"/>
  <c r="Q89" i="47"/>
  <c r="O89" i="47"/>
  <c r="R89" i="47"/>
  <c r="P90" i="47"/>
  <c r="T90" i="47"/>
  <c r="U91" i="47"/>
  <c r="S91" i="47"/>
  <c r="Q91" i="47"/>
  <c r="O91" i="47"/>
  <c r="R91" i="47"/>
  <c r="P92" i="47"/>
  <c r="T92" i="47"/>
  <c r="U93" i="47"/>
  <c r="S93" i="47"/>
  <c r="Q93" i="47"/>
  <c r="O93" i="47"/>
  <c r="R93" i="47"/>
  <c r="P94" i="47"/>
  <c r="T94" i="47"/>
  <c r="U95" i="47"/>
  <c r="S95" i="47"/>
  <c r="Q95" i="47"/>
  <c r="O95" i="47"/>
  <c r="R95" i="47"/>
  <c r="P96" i="47"/>
  <c r="T96" i="47"/>
  <c r="U97" i="47"/>
  <c r="S97" i="47"/>
  <c r="Q97" i="47"/>
  <c r="O97" i="47"/>
  <c r="R97" i="47"/>
  <c r="P98" i="47"/>
  <c r="T98" i="47"/>
  <c r="U99" i="47"/>
  <c r="S99" i="47"/>
  <c r="Q99" i="47"/>
  <c r="O99" i="47"/>
  <c r="R99" i="47"/>
  <c r="P100" i="47"/>
  <c r="T100" i="47"/>
  <c r="U101" i="47"/>
  <c r="S101" i="47"/>
  <c r="Q101" i="47"/>
  <c r="O101" i="47"/>
  <c r="R101" i="47"/>
  <c r="P102" i="47"/>
  <c r="T102" i="47"/>
  <c r="P109" i="47"/>
  <c r="T109" i="47"/>
  <c r="U110" i="47"/>
  <c r="S110" i="47"/>
  <c r="Q110" i="47"/>
  <c r="O110" i="47"/>
  <c r="R110" i="47"/>
  <c r="P111" i="47"/>
  <c r="T111" i="47"/>
  <c r="U112" i="47"/>
  <c r="S112" i="47"/>
  <c r="Q112" i="47"/>
  <c r="O112" i="47"/>
  <c r="R112" i="47"/>
  <c r="P113" i="47"/>
  <c r="T113" i="47"/>
  <c r="U114" i="47"/>
  <c r="S114" i="47"/>
  <c r="Q114" i="47"/>
  <c r="O114" i="47"/>
  <c r="R114" i="47"/>
  <c r="P115" i="47"/>
  <c r="T115" i="47"/>
  <c r="U116" i="47"/>
  <c r="S116" i="47"/>
  <c r="Q116" i="47"/>
  <c r="R116" i="47"/>
  <c r="O116" i="47"/>
  <c r="T116" i="47"/>
  <c r="R117" i="47"/>
  <c r="R119" i="47"/>
  <c r="R121" i="47"/>
  <c r="U130" i="47"/>
  <c r="S130" i="47"/>
  <c r="Q130" i="47"/>
  <c r="O130" i="47"/>
  <c r="T130" i="47"/>
  <c r="P130" i="47"/>
  <c r="U132" i="47"/>
  <c r="S132" i="47"/>
  <c r="Q132" i="47"/>
  <c r="O132" i="47"/>
  <c r="T132" i="47"/>
  <c r="P132" i="47"/>
  <c r="U134" i="47"/>
  <c r="S134" i="47"/>
  <c r="Q134" i="47"/>
  <c r="O134" i="47"/>
  <c r="T134" i="47"/>
  <c r="P134" i="47"/>
  <c r="U136" i="47"/>
  <c r="S136" i="47"/>
  <c r="Q136" i="47"/>
  <c r="O136" i="47"/>
  <c r="T136" i="47"/>
  <c r="P136" i="47"/>
  <c r="U138" i="47"/>
  <c r="S138" i="47"/>
  <c r="Q138" i="47"/>
  <c r="O138" i="47"/>
  <c r="T138" i="47"/>
  <c r="P138" i="47"/>
  <c r="U140" i="47"/>
  <c r="S140" i="47"/>
  <c r="Q140" i="47"/>
  <c r="O140" i="47"/>
  <c r="T140" i="47"/>
  <c r="P140" i="47"/>
  <c r="U142" i="47"/>
  <c r="S142" i="47"/>
  <c r="Q142" i="47"/>
  <c r="O142" i="47"/>
  <c r="T142" i="47"/>
  <c r="P142" i="47"/>
  <c r="U149" i="47"/>
  <c r="S149" i="47"/>
  <c r="Q149" i="47"/>
  <c r="O149" i="47"/>
  <c r="T149" i="47"/>
  <c r="P149" i="47"/>
  <c r="U151" i="47"/>
  <c r="S151" i="47"/>
  <c r="Q151" i="47"/>
  <c r="O151" i="47"/>
  <c r="T151" i="47"/>
  <c r="P151" i="47"/>
  <c r="U153" i="47"/>
  <c r="S153" i="47"/>
  <c r="Q153" i="47"/>
  <c r="O153" i="47"/>
  <c r="T153" i="47"/>
  <c r="P153" i="47"/>
  <c r="U155" i="47"/>
  <c r="S155" i="47"/>
  <c r="Q155" i="47"/>
  <c r="O155" i="47"/>
  <c r="T155" i="47"/>
  <c r="P155" i="47"/>
  <c r="T157" i="47"/>
  <c r="S157" i="47"/>
  <c r="Q157" i="47"/>
  <c r="O157" i="47"/>
  <c r="U157" i="47"/>
  <c r="P157" i="47"/>
  <c r="P68" i="47"/>
  <c r="P67" i="47" s="1"/>
  <c r="AF10" i="47" s="1"/>
  <c r="R68" i="47"/>
  <c r="R67" i="47" s="1"/>
  <c r="AH10" i="47" s="1"/>
  <c r="P88" i="47"/>
  <c r="P87" i="47" s="1"/>
  <c r="AF11" i="47" s="1"/>
  <c r="R88" i="47"/>
  <c r="R87" i="47" s="1"/>
  <c r="AH11" i="47" s="1"/>
  <c r="P108" i="47"/>
  <c r="P107" i="47" s="1"/>
  <c r="AF12" i="47" s="1"/>
  <c r="R108" i="47"/>
  <c r="U118" i="47"/>
  <c r="S118" i="47"/>
  <c r="Q118" i="47"/>
  <c r="O118" i="47"/>
  <c r="R118" i="47"/>
  <c r="U120" i="47"/>
  <c r="S120" i="47"/>
  <c r="Q120" i="47"/>
  <c r="O120" i="47"/>
  <c r="R120" i="47"/>
  <c r="U122" i="47"/>
  <c r="S122" i="47"/>
  <c r="Q122" i="47"/>
  <c r="O122" i="47"/>
  <c r="R122" i="47"/>
  <c r="U129" i="47"/>
  <c r="S129" i="47"/>
  <c r="Q129" i="47"/>
  <c r="O129" i="47"/>
  <c r="R129" i="47"/>
  <c r="U131" i="47"/>
  <c r="S131" i="47"/>
  <c r="Q131" i="47"/>
  <c r="O131" i="47"/>
  <c r="R131" i="47"/>
  <c r="U133" i="47"/>
  <c r="S133" i="47"/>
  <c r="Q133" i="47"/>
  <c r="O133" i="47"/>
  <c r="R133" i="47"/>
  <c r="U135" i="47"/>
  <c r="S135" i="47"/>
  <c r="Q135" i="47"/>
  <c r="O135" i="47"/>
  <c r="R135" i="47"/>
  <c r="U137" i="47"/>
  <c r="S137" i="47"/>
  <c r="Q137" i="47"/>
  <c r="O137" i="47"/>
  <c r="R137" i="47"/>
  <c r="U139" i="47"/>
  <c r="S139" i="47"/>
  <c r="Q139" i="47"/>
  <c r="O139" i="47"/>
  <c r="R139" i="47"/>
  <c r="U141" i="47"/>
  <c r="S141" i="47"/>
  <c r="Q141" i="47"/>
  <c r="O141" i="47"/>
  <c r="R141" i="47"/>
  <c r="U150" i="47"/>
  <c r="S150" i="47"/>
  <c r="Q150" i="47"/>
  <c r="O150" i="47"/>
  <c r="R150" i="47"/>
  <c r="U152" i="47"/>
  <c r="S152" i="47"/>
  <c r="Q152" i="47"/>
  <c r="O152" i="47"/>
  <c r="R152" i="47"/>
  <c r="U154" i="47"/>
  <c r="S154" i="47"/>
  <c r="Q154" i="47"/>
  <c r="O154" i="47"/>
  <c r="R154" i="47"/>
  <c r="U156" i="47"/>
  <c r="S156" i="47"/>
  <c r="Q156" i="47"/>
  <c r="O156" i="47"/>
  <c r="R156" i="47"/>
  <c r="P128" i="47"/>
  <c r="P127" i="47" s="1"/>
  <c r="AF13" i="47" s="1"/>
  <c r="R128" i="47"/>
  <c r="R127" i="47" s="1"/>
  <c r="AH13" i="47" s="1"/>
  <c r="P148" i="47"/>
  <c r="R148" i="47"/>
  <c r="U168" i="47"/>
  <c r="U167" i="47" s="1"/>
  <c r="AK15" i="47" s="1"/>
  <c r="S168" i="47"/>
  <c r="S167" i="47" s="1"/>
  <c r="AI15" i="47" s="1"/>
  <c r="Q168" i="47"/>
  <c r="Q167" i="47" s="1"/>
  <c r="O168" i="47"/>
  <c r="O167" i="47" s="1"/>
  <c r="R168" i="47"/>
  <c r="P158" i="47"/>
  <c r="R158" i="47"/>
  <c r="P159" i="47"/>
  <c r="R159" i="47"/>
  <c r="P160" i="47"/>
  <c r="R160" i="47"/>
  <c r="P161" i="47"/>
  <c r="R161" i="47"/>
  <c r="P162" i="47"/>
  <c r="R162" i="47"/>
  <c r="P169" i="47"/>
  <c r="R169" i="47"/>
  <c r="P170" i="47"/>
  <c r="R170" i="47"/>
  <c r="P171" i="47"/>
  <c r="R171" i="47"/>
  <c r="P172" i="47"/>
  <c r="R172" i="47"/>
  <c r="P173" i="47"/>
  <c r="R173" i="47"/>
  <c r="P174" i="47"/>
  <c r="R174" i="47"/>
  <c r="P175" i="47"/>
  <c r="R175" i="47"/>
  <c r="P176" i="47"/>
  <c r="R176" i="47"/>
  <c r="P177" i="47"/>
  <c r="R177" i="47"/>
  <c r="P178" i="47"/>
  <c r="R178" i="47"/>
  <c r="P179" i="47"/>
  <c r="R179" i="47"/>
  <c r="P180" i="47"/>
  <c r="R180" i="47"/>
  <c r="P181" i="47"/>
  <c r="R181" i="47"/>
  <c r="P182" i="47"/>
  <c r="R182" i="47"/>
  <c r="T47" i="46"/>
  <c r="AJ9" i="46" s="1"/>
  <c r="T67" i="46"/>
  <c r="AJ10" i="46" s="1"/>
  <c r="O8" i="46"/>
  <c r="O7" i="46" s="1"/>
  <c r="Q8" i="46"/>
  <c r="Q7" i="46" s="1"/>
  <c r="AG7" i="46" s="1"/>
  <c r="S8" i="46"/>
  <c r="U8" i="46"/>
  <c r="U7" i="46" s="1"/>
  <c r="AK7" i="46" s="1"/>
  <c r="P9" i="46"/>
  <c r="R9" i="46"/>
  <c r="P10" i="46"/>
  <c r="R10" i="46"/>
  <c r="P11" i="46"/>
  <c r="R11" i="46"/>
  <c r="P12" i="46"/>
  <c r="R12" i="46"/>
  <c r="P13" i="46"/>
  <c r="R13" i="46"/>
  <c r="P14" i="46"/>
  <c r="R14" i="46"/>
  <c r="P15" i="46"/>
  <c r="R15" i="46"/>
  <c r="P16" i="46"/>
  <c r="R16" i="46"/>
  <c r="P17" i="46"/>
  <c r="R17" i="46"/>
  <c r="P18" i="46"/>
  <c r="R18" i="46"/>
  <c r="P19" i="46"/>
  <c r="R19" i="46"/>
  <c r="P20" i="46"/>
  <c r="R20" i="46"/>
  <c r="P21" i="46"/>
  <c r="R21" i="46"/>
  <c r="P22" i="46"/>
  <c r="R22" i="46"/>
  <c r="O28" i="46"/>
  <c r="Q28" i="46"/>
  <c r="S28" i="46"/>
  <c r="U28" i="46"/>
  <c r="P29" i="46"/>
  <c r="R29" i="46"/>
  <c r="P30" i="46"/>
  <c r="R30" i="46"/>
  <c r="P31" i="46"/>
  <c r="R31" i="46"/>
  <c r="P32" i="46"/>
  <c r="R32" i="46"/>
  <c r="U33" i="46"/>
  <c r="S33" i="46"/>
  <c r="P33" i="46"/>
  <c r="R33" i="46"/>
  <c r="P34" i="46"/>
  <c r="U35" i="46"/>
  <c r="S35" i="46"/>
  <c r="Q35" i="46"/>
  <c r="O35" i="46"/>
  <c r="R35" i="46"/>
  <c r="P36" i="46"/>
  <c r="U37" i="46"/>
  <c r="S37" i="46"/>
  <c r="Q37" i="46"/>
  <c r="O37" i="46"/>
  <c r="R37" i="46"/>
  <c r="P38" i="46"/>
  <c r="U39" i="46"/>
  <c r="S39" i="46"/>
  <c r="Q39" i="46"/>
  <c r="O39" i="46"/>
  <c r="R39" i="46"/>
  <c r="P40" i="46"/>
  <c r="U41" i="46"/>
  <c r="S41" i="46"/>
  <c r="Q41" i="46"/>
  <c r="O41" i="46"/>
  <c r="R41" i="46"/>
  <c r="P42" i="46"/>
  <c r="P49" i="46"/>
  <c r="U50" i="46"/>
  <c r="S50" i="46"/>
  <c r="Q50" i="46"/>
  <c r="O50" i="46"/>
  <c r="R50" i="46"/>
  <c r="P51" i="46"/>
  <c r="U52" i="46"/>
  <c r="S52" i="46"/>
  <c r="Q52" i="46"/>
  <c r="O52" i="46"/>
  <c r="R52" i="46"/>
  <c r="P53" i="46"/>
  <c r="U54" i="46"/>
  <c r="S54" i="46"/>
  <c r="Q54" i="46"/>
  <c r="O54" i="46"/>
  <c r="R54" i="46"/>
  <c r="P55" i="46"/>
  <c r="U56" i="46"/>
  <c r="S56" i="46"/>
  <c r="Q56" i="46"/>
  <c r="O56" i="46"/>
  <c r="R56" i="46"/>
  <c r="P57" i="46"/>
  <c r="U58" i="46"/>
  <c r="S58" i="46"/>
  <c r="Q58" i="46"/>
  <c r="O58" i="46"/>
  <c r="R58" i="46"/>
  <c r="P59" i="46"/>
  <c r="U60" i="46"/>
  <c r="S60" i="46"/>
  <c r="Q60" i="46"/>
  <c r="O60" i="46"/>
  <c r="R60" i="46"/>
  <c r="P61" i="46"/>
  <c r="U62" i="46"/>
  <c r="S62" i="46"/>
  <c r="Q62" i="46"/>
  <c r="O62" i="46"/>
  <c r="R62" i="46"/>
  <c r="U69" i="46"/>
  <c r="S69" i="46"/>
  <c r="Q69" i="46"/>
  <c r="O69" i="46"/>
  <c r="R69" i="46"/>
  <c r="P70" i="46"/>
  <c r="U71" i="46"/>
  <c r="S71" i="46"/>
  <c r="Q71" i="46"/>
  <c r="O71" i="46"/>
  <c r="R71" i="46"/>
  <c r="P72" i="46"/>
  <c r="U73" i="46"/>
  <c r="S73" i="46"/>
  <c r="Q73" i="46"/>
  <c r="O73" i="46"/>
  <c r="R73" i="46"/>
  <c r="P74" i="46"/>
  <c r="U75" i="46"/>
  <c r="S75" i="46"/>
  <c r="Q75" i="46"/>
  <c r="O75" i="46"/>
  <c r="R75" i="46"/>
  <c r="P76" i="46"/>
  <c r="U77" i="46"/>
  <c r="S77" i="46"/>
  <c r="Q77" i="46"/>
  <c r="O77" i="46"/>
  <c r="R77" i="46"/>
  <c r="P78" i="46"/>
  <c r="U79" i="46"/>
  <c r="S79" i="46"/>
  <c r="Q79" i="46"/>
  <c r="O79" i="46"/>
  <c r="R79" i="46"/>
  <c r="P80" i="46"/>
  <c r="U81" i="46"/>
  <c r="S81" i="46"/>
  <c r="Q81" i="46"/>
  <c r="O81" i="46"/>
  <c r="R81" i="46"/>
  <c r="P82" i="46"/>
  <c r="P89" i="46"/>
  <c r="U90" i="46"/>
  <c r="S90" i="46"/>
  <c r="Q90" i="46"/>
  <c r="O90" i="46"/>
  <c r="R90" i="46"/>
  <c r="P91" i="46"/>
  <c r="U92" i="46"/>
  <c r="S92" i="46"/>
  <c r="Q92" i="46"/>
  <c r="O92" i="46"/>
  <c r="R92" i="46"/>
  <c r="P93" i="46"/>
  <c r="P8" i="46"/>
  <c r="P7" i="46" s="1"/>
  <c r="AF7" i="46" s="1"/>
  <c r="R8" i="46"/>
  <c r="R7" i="46" s="1"/>
  <c r="AH7" i="46" s="1"/>
  <c r="P28" i="46"/>
  <c r="P27" i="46" s="1"/>
  <c r="AF8" i="46" s="1"/>
  <c r="W93" i="3" s="1"/>
  <c r="R28" i="46"/>
  <c r="U34" i="46"/>
  <c r="S34" i="46"/>
  <c r="Q34" i="46"/>
  <c r="O34" i="46"/>
  <c r="R34" i="46"/>
  <c r="U36" i="46"/>
  <c r="S36" i="46"/>
  <c r="Q36" i="46"/>
  <c r="O36" i="46"/>
  <c r="R36" i="46"/>
  <c r="U38" i="46"/>
  <c r="S38" i="46"/>
  <c r="Q38" i="46"/>
  <c r="O38" i="46"/>
  <c r="R38" i="46"/>
  <c r="U40" i="46"/>
  <c r="S40" i="46"/>
  <c r="Q40" i="46"/>
  <c r="O40" i="46"/>
  <c r="R40" i="46"/>
  <c r="U42" i="46"/>
  <c r="S42" i="46"/>
  <c r="Q42" i="46"/>
  <c r="O42" i="46"/>
  <c r="R42" i="46"/>
  <c r="U49" i="46"/>
  <c r="S49" i="46"/>
  <c r="Q49" i="46"/>
  <c r="O49" i="46"/>
  <c r="R49" i="46"/>
  <c r="U51" i="46"/>
  <c r="S51" i="46"/>
  <c r="Q51" i="46"/>
  <c r="O51" i="46"/>
  <c r="R51" i="46"/>
  <c r="U53" i="46"/>
  <c r="S53" i="46"/>
  <c r="Q53" i="46"/>
  <c r="O53" i="46"/>
  <c r="R53" i="46"/>
  <c r="U55" i="46"/>
  <c r="S55" i="46"/>
  <c r="Q55" i="46"/>
  <c r="O55" i="46"/>
  <c r="R55" i="46"/>
  <c r="U57" i="46"/>
  <c r="S57" i="46"/>
  <c r="Q57" i="46"/>
  <c r="O57" i="46"/>
  <c r="R57" i="46"/>
  <c r="U59" i="46"/>
  <c r="S59" i="46"/>
  <c r="Q59" i="46"/>
  <c r="O59" i="46"/>
  <c r="R59" i="46"/>
  <c r="U61" i="46"/>
  <c r="S61" i="46"/>
  <c r="Q61" i="46"/>
  <c r="O61" i="46"/>
  <c r="R61" i="46"/>
  <c r="U70" i="46"/>
  <c r="S70" i="46"/>
  <c r="Q70" i="46"/>
  <c r="O70" i="46"/>
  <c r="R70" i="46"/>
  <c r="U72" i="46"/>
  <c r="S72" i="46"/>
  <c r="Q72" i="46"/>
  <c r="O72" i="46"/>
  <c r="R72" i="46"/>
  <c r="U74" i="46"/>
  <c r="S74" i="46"/>
  <c r="Q74" i="46"/>
  <c r="O74" i="46"/>
  <c r="R74" i="46"/>
  <c r="U76" i="46"/>
  <c r="S76" i="46"/>
  <c r="Q76" i="46"/>
  <c r="O76" i="46"/>
  <c r="R76" i="46"/>
  <c r="U78" i="46"/>
  <c r="S78" i="46"/>
  <c r="Q78" i="46"/>
  <c r="O78" i="46"/>
  <c r="R78" i="46"/>
  <c r="U80" i="46"/>
  <c r="S80" i="46"/>
  <c r="Q80" i="46"/>
  <c r="O80" i="46"/>
  <c r="R80" i="46"/>
  <c r="U82" i="46"/>
  <c r="S82" i="46"/>
  <c r="Q82" i="46"/>
  <c r="O82" i="46"/>
  <c r="R82" i="46"/>
  <c r="U89" i="46"/>
  <c r="S89" i="46"/>
  <c r="Q89" i="46"/>
  <c r="O89" i="46"/>
  <c r="R89" i="46"/>
  <c r="U91" i="46"/>
  <c r="S91" i="46"/>
  <c r="Q91" i="46"/>
  <c r="O91" i="46"/>
  <c r="R91" i="46"/>
  <c r="U93" i="46"/>
  <c r="S93" i="46"/>
  <c r="Q93" i="46"/>
  <c r="O93" i="46"/>
  <c r="R93" i="46"/>
  <c r="P48" i="46"/>
  <c r="P47" i="46" s="1"/>
  <c r="AF9" i="46" s="1"/>
  <c r="R48" i="46"/>
  <c r="R47" i="46" s="1"/>
  <c r="AH9" i="46" s="1"/>
  <c r="P68" i="46"/>
  <c r="P67" i="46" s="1"/>
  <c r="AF10" i="46" s="1"/>
  <c r="R68" i="46"/>
  <c r="R67" i="46" s="1"/>
  <c r="AH10" i="46" s="1"/>
  <c r="P88" i="46"/>
  <c r="R88" i="46"/>
  <c r="O94" i="46"/>
  <c r="Q94" i="46"/>
  <c r="S94" i="46"/>
  <c r="U94" i="46"/>
  <c r="O95" i="46"/>
  <c r="Q95" i="46"/>
  <c r="S95" i="46"/>
  <c r="U95" i="46"/>
  <c r="O96" i="46"/>
  <c r="Q96" i="46"/>
  <c r="S96" i="46"/>
  <c r="U96" i="46"/>
  <c r="O97" i="46"/>
  <c r="Q97" i="46"/>
  <c r="S97" i="46"/>
  <c r="U97" i="46"/>
  <c r="O98" i="46"/>
  <c r="Q98" i="46"/>
  <c r="S98" i="46"/>
  <c r="U98" i="46"/>
  <c r="O99" i="46"/>
  <c r="Q99" i="46"/>
  <c r="S99" i="46"/>
  <c r="U99" i="46"/>
  <c r="O100" i="46"/>
  <c r="Q100" i="46"/>
  <c r="S100" i="46"/>
  <c r="U100" i="46"/>
  <c r="O101" i="46"/>
  <c r="Q101" i="46"/>
  <c r="S101" i="46"/>
  <c r="U101" i="46"/>
  <c r="O102" i="46"/>
  <c r="Q102" i="46"/>
  <c r="S102" i="46"/>
  <c r="U102" i="46"/>
  <c r="P108" i="46"/>
  <c r="R108" i="46"/>
  <c r="O109" i="46"/>
  <c r="Q109" i="46"/>
  <c r="S109" i="46"/>
  <c r="U109" i="46"/>
  <c r="O110" i="46"/>
  <c r="Q110" i="46"/>
  <c r="S110" i="46"/>
  <c r="U110" i="46"/>
  <c r="O111" i="46"/>
  <c r="Q111" i="46"/>
  <c r="S111" i="46"/>
  <c r="U111" i="46"/>
  <c r="O112" i="46"/>
  <c r="Q112" i="46"/>
  <c r="S112" i="46"/>
  <c r="U112" i="46"/>
  <c r="O113" i="46"/>
  <c r="Q113" i="46"/>
  <c r="S113" i="46"/>
  <c r="U113" i="46"/>
  <c r="O114" i="46"/>
  <c r="Q114" i="46"/>
  <c r="S114" i="46"/>
  <c r="U114" i="46"/>
  <c r="O115" i="46"/>
  <c r="Q115" i="46"/>
  <c r="S115" i="46"/>
  <c r="U115" i="46"/>
  <c r="P116" i="46"/>
  <c r="U117" i="46"/>
  <c r="S117" i="46"/>
  <c r="Q117" i="46"/>
  <c r="O117" i="46"/>
  <c r="R117" i="46"/>
  <c r="P118" i="46"/>
  <c r="U119" i="46"/>
  <c r="S119" i="46"/>
  <c r="Q119" i="46"/>
  <c r="O119" i="46"/>
  <c r="R119" i="46"/>
  <c r="P120" i="46"/>
  <c r="U121" i="46"/>
  <c r="S121" i="46"/>
  <c r="Q121" i="46"/>
  <c r="O121" i="46"/>
  <c r="R121" i="46"/>
  <c r="P122" i="46"/>
  <c r="P94" i="46"/>
  <c r="R94" i="46"/>
  <c r="P95" i="46"/>
  <c r="R95" i="46"/>
  <c r="P96" i="46"/>
  <c r="R96" i="46"/>
  <c r="P97" i="46"/>
  <c r="R97" i="46"/>
  <c r="P98" i="46"/>
  <c r="R98" i="46"/>
  <c r="P99" i="46"/>
  <c r="R99" i="46"/>
  <c r="P100" i="46"/>
  <c r="R100" i="46"/>
  <c r="P101" i="46"/>
  <c r="R101" i="46"/>
  <c r="P102" i="46"/>
  <c r="R102" i="46"/>
  <c r="P109" i="46"/>
  <c r="R109" i="46"/>
  <c r="P110" i="46"/>
  <c r="R110" i="46"/>
  <c r="P111" i="46"/>
  <c r="R111" i="46"/>
  <c r="P112" i="46"/>
  <c r="R112" i="46"/>
  <c r="P113" i="46"/>
  <c r="R113" i="46"/>
  <c r="P114" i="46"/>
  <c r="R114" i="46"/>
  <c r="P115" i="46"/>
  <c r="R115" i="46"/>
  <c r="U116" i="46"/>
  <c r="S116" i="46"/>
  <c r="Q116" i="46"/>
  <c r="O116" i="46"/>
  <c r="R116" i="46"/>
  <c r="U118" i="46"/>
  <c r="S118" i="46"/>
  <c r="Q118" i="46"/>
  <c r="O118" i="46"/>
  <c r="R118" i="46"/>
  <c r="U120" i="46"/>
  <c r="S120" i="46"/>
  <c r="Q120" i="46"/>
  <c r="O120" i="46"/>
  <c r="R120" i="46"/>
  <c r="U122" i="46"/>
  <c r="S122" i="46"/>
  <c r="Q122" i="46"/>
  <c r="O122" i="46"/>
  <c r="R122" i="46"/>
  <c r="U129" i="46"/>
  <c r="S129" i="46"/>
  <c r="Q129" i="46"/>
  <c r="O129" i="46"/>
  <c r="R129" i="46"/>
  <c r="U131" i="46"/>
  <c r="S131" i="46"/>
  <c r="Q131" i="46"/>
  <c r="O131" i="46"/>
  <c r="R131" i="46"/>
  <c r="U133" i="46"/>
  <c r="S133" i="46"/>
  <c r="Q133" i="46"/>
  <c r="O133" i="46"/>
  <c r="R133" i="46"/>
  <c r="U135" i="46"/>
  <c r="S135" i="46"/>
  <c r="Q135" i="46"/>
  <c r="O135" i="46"/>
  <c r="R135" i="46"/>
  <c r="U137" i="46"/>
  <c r="S137" i="46"/>
  <c r="Q137" i="46"/>
  <c r="O137" i="46"/>
  <c r="R137" i="46"/>
  <c r="U139" i="46"/>
  <c r="S139" i="46"/>
  <c r="Q139" i="46"/>
  <c r="O139" i="46"/>
  <c r="R139" i="46"/>
  <c r="U141" i="46"/>
  <c r="S141" i="46"/>
  <c r="Q141" i="46"/>
  <c r="O141" i="46"/>
  <c r="R141" i="46"/>
  <c r="U150" i="46"/>
  <c r="S150" i="46"/>
  <c r="Q150" i="46"/>
  <c r="O150" i="46"/>
  <c r="R150" i="46"/>
  <c r="U152" i="46"/>
  <c r="S152" i="46"/>
  <c r="Q152" i="46"/>
  <c r="O152" i="46"/>
  <c r="R152" i="46"/>
  <c r="U154" i="46"/>
  <c r="S154" i="46"/>
  <c r="Q154" i="46"/>
  <c r="O154" i="46"/>
  <c r="R154" i="46"/>
  <c r="P129" i="46"/>
  <c r="T129" i="46"/>
  <c r="U130" i="46"/>
  <c r="S130" i="46"/>
  <c r="Q130" i="46"/>
  <c r="O130" i="46"/>
  <c r="R130" i="46"/>
  <c r="P131" i="46"/>
  <c r="T131" i="46"/>
  <c r="U132" i="46"/>
  <c r="S132" i="46"/>
  <c r="Q132" i="46"/>
  <c r="O132" i="46"/>
  <c r="R132" i="46"/>
  <c r="P133" i="46"/>
  <c r="T133" i="46"/>
  <c r="U134" i="46"/>
  <c r="S134" i="46"/>
  <c r="Q134" i="46"/>
  <c r="O134" i="46"/>
  <c r="R134" i="46"/>
  <c r="P135" i="46"/>
  <c r="T135" i="46"/>
  <c r="U136" i="46"/>
  <c r="S136" i="46"/>
  <c r="Q136" i="46"/>
  <c r="O136" i="46"/>
  <c r="R136" i="46"/>
  <c r="P137" i="46"/>
  <c r="T137" i="46"/>
  <c r="U138" i="46"/>
  <c r="S138" i="46"/>
  <c r="Q138" i="46"/>
  <c r="O138" i="46"/>
  <c r="R138" i="46"/>
  <c r="P139" i="46"/>
  <c r="T139" i="46"/>
  <c r="U140" i="46"/>
  <c r="S140" i="46"/>
  <c r="Q140" i="46"/>
  <c r="O140" i="46"/>
  <c r="R140" i="46"/>
  <c r="P141" i="46"/>
  <c r="T141" i="46"/>
  <c r="U142" i="46"/>
  <c r="S142" i="46"/>
  <c r="Q142" i="46"/>
  <c r="O142" i="46"/>
  <c r="R142" i="46"/>
  <c r="U149" i="46"/>
  <c r="S149" i="46"/>
  <c r="Q149" i="46"/>
  <c r="O149" i="46"/>
  <c r="R149" i="46"/>
  <c r="P150" i="46"/>
  <c r="T150" i="46"/>
  <c r="U151" i="46"/>
  <c r="S151" i="46"/>
  <c r="Q151" i="46"/>
  <c r="O151" i="46"/>
  <c r="R151" i="46"/>
  <c r="P152" i="46"/>
  <c r="T152" i="46"/>
  <c r="U153" i="46"/>
  <c r="S153" i="46"/>
  <c r="Q153" i="46"/>
  <c r="O153" i="46"/>
  <c r="R153" i="46"/>
  <c r="P154" i="46"/>
  <c r="T154" i="46"/>
  <c r="P128" i="46"/>
  <c r="P127" i="46" s="1"/>
  <c r="AF13" i="46" s="1"/>
  <c r="R128" i="46"/>
  <c r="P148" i="46"/>
  <c r="R148" i="46"/>
  <c r="O155" i="46"/>
  <c r="Q155" i="46"/>
  <c r="S155" i="46"/>
  <c r="U155" i="46"/>
  <c r="O156" i="46"/>
  <c r="Q156" i="46"/>
  <c r="S156" i="46"/>
  <c r="U156" i="46"/>
  <c r="O157" i="46"/>
  <c r="Q157" i="46"/>
  <c r="S157" i="46"/>
  <c r="U157" i="46"/>
  <c r="O158" i="46"/>
  <c r="Q158" i="46"/>
  <c r="S158" i="46"/>
  <c r="U158" i="46"/>
  <c r="O159" i="46"/>
  <c r="Q159" i="46"/>
  <c r="S159" i="46"/>
  <c r="U159" i="46"/>
  <c r="O160" i="46"/>
  <c r="Q160" i="46"/>
  <c r="S160" i="46"/>
  <c r="U160" i="46"/>
  <c r="O161" i="46"/>
  <c r="P162" i="46"/>
  <c r="P169" i="46"/>
  <c r="U170" i="46"/>
  <c r="S170" i="46"/>
  <c r="Q170" i="46"/>
  <c r="O170" i="46"/>
  <c r="R170" i="46"/>
  <c r="P171" i="46"/>
  <c r="U172" i="46"/>
  <c r="S172" i="46"/>
  <c r="Q172" i="46"/>
  <c r="O172" i="46"/>
  <c r="R172" i="46"/>
  <c r="P173" i="46"/>
  <c r="U174" i="46"/>
  <c r="S174" i="46"/>
  <c r="Q174" i="46"/>
  <c r="O174" i="46"/>
  <c r="R174" i="46"/>
  <c r="P175" i="46"/>
  <c r="U176" i="46"/>
  <c r="S176" i="46"/>
  <c r="Q176" i="46"/>
  <c r="O176" i="46"/>
  <c r="R176" i="46"/>
  <c r="P155" i="46"/>
  <c r="R155" i="46"/>
  <c r="P156" i="46"/>
  <c r="R156" i="46"/>
  <c r="P157" i="46"/>
  <c r="R157" i="46"/>
  <c r="P158" i="46"/>
  <c r="R158" i="46"/>
  <c r="P159" i="46"/>
  <c r="R159" i="46"/>
  <c r="P160" i="46"/>
  <c r="R160" i="46"/>
  <c r="U161" i="46"/>
  <c r="S161" i="46"/>
  <c r="Q161" i="46"/>
  <c r="P161" i="46"/>
  <c r="T161" i="46"/>
  <c r="U162" i="46"/>
  <c r="S162" i="46"/>
  <c r="Q162" i="46"/>
  <c r="O162" i="46"/>
  <c r="R162" i="46"/>
  <c r="U169" i="46"/>
  <c r="S169" i="46"/>
  <c r="Q169" i="46"/>
  <c r="O169" i="46"/>
  <c r="R169" i="46"/>
  <c r="U171" i="46"/>
  <c r="S171" i="46"/>
  <c r="Q171" i="46"/>
  <c r="O171" i="46"/>
  <c r="R171" i="46"/>
  <c r="U173" i="46"/>
  <c r="S173" i="46"/>
  <c r="Q173" i="46"/>
  <c r="O173" i="46"/>
  <c r="R173" i="46"/>
  <c r="U175" i="46"/>
  <c r="S175" i="46"/>
  <c r="Q175" i="46"/>
  <c r="O175" i="46"/>
  <c r="R175" i="46"/>
  <c r="T177" i="46"/>
  <c r="T167" i="46" s="1"/>
  <c r="AJ15" i="46" s="1"/>
  <c r="R177" i="46"/>
  <c r="U177" i="46"/>
  <c r="S177" i="46"/>
  <c r="Q177" i="46"/>
  <c r="O177" i="46"/>
  <c r="P168" i="46"/>
  <c r="R168" i="46"/>
  <c r="O178" i="46"/>
  <c r="Q178" i="46"/>
  <c r="S178" i="46"/>
  <c r="U178" i="46"/>
  <c r="O179" i="46"/>
  <c r="Q179" i="46"/>
  <c r="S179" i="46"/>
  <c r="U179" i="46"/>
  <c r="O180" i="46"/>
  <c r="Q180" i="46"/>
  <c r="S180" i="46"/>
  <c r="U180" i="46"/>
  <c r="O181" i="46"/>
  <c r="Q181" i="46"/>
  <c r="S181" i="46"/>
  <c r="U181" i="46"/>
  <c r="O182" i="46"/>
  <c r="Q182" i="46"/>
  <c r="S182" i="46"/>
  <c r="U182" i="46"/>
  <c r="P178" i="46"/>
  <c r="R178" i="46"/>
  <c r="P179" i="46"/>
  <c r="R179" i="46"/>
  <c r="P180" i="46"/>
  <c r="R180" i="46"/>
  <c r="P181" i="46"/>
  <c r="R181" i="46"/>
  <c r="P182" i="46"/>
  <c r="R182" i="46"/>
  <c r="T27" i="45"/>
  <c r="AJ8" i="45" s="1"/>
  <c r="P8" i="45"/>
  <c r="R8" i="45"/>
  <c r="O9" i="45"/>
  <c r="Q9" i="45"/>
  <c r="S9" i="45"/>
  <c r="U9" i="45"/>
  <c r="O10" i="45"/>
  <c r="Q10" i="45"/>
  <c r="S10" i="45"/>
  <c r="U10" i="45"/>
  <c r="O11" i="45"/>
  <c r="Q11" i="45"/>
  <c r="S11" i="45"/>
  <c r="U11" i="45"/>
  <c r="O12" i="45"/>
  <c r="Q12" i="45"/>
  <c r="S12" i="45"/>
  <c r="U12" i="45"/>
  <c r="O13" i="45"/>
  <c r="Q13" i="45"/>
  <c r="S13" i="45"/>
  <c r="U13" i="45"/>
  <c r="O14" i="45"/>
  <c r="Q14" i="45"/>
  <c r="S14" i="45"/>
  <c r="U14" i="45"/>
  <c r="O15" i="45"/>
  <c r="Q15" i="45"/>
  <c r="S15" i="45"/>
  <c r="U15" i="45"/>
  <c r="O16" i="45"/>
  <c r="Q16" i="45"/>
  <c r="S16" i="45"/>
  <c r="U16" i="45"/>
  <c r="O17" i="45"/>
  <c r="Q17" i="45"/>
  <c r="S17" i="45"/>
  <c r="U17" i="45"/>
  <c r="O18" i="45"/>
  <c r="Q18" i="45"/>
  <c r="S18" i="45"/>
  <c r="U18" i="45"/>
  <c r="O19" i="45"/>
  <c r="Q19" i="45"/>
  <c r="S19" i="45"/>
  <c r="U19" i="45"/>
  <c r="O20" i="45"/>
  <c r="Q20" i="45"/>
  <c r="S20" i="45"/>
  <c r="U20" i="45"/>
  <c r="O21" i="45"/>
  <c r="Q21" i="45"/>
  <c r="S21" i="45"/>
  <c r="U21" i="45"/>
  <c r="O22" i="45"/>
  <c r="Q22" i="45"/>
  <c r="S22" i="45"/>
  <c r="U22" i="45"/>
  <c r="P28" i="45"/>
  <c r="R28" i="45"/>
  <c r="O29" i="45"/>
  <c r="Q29" i="45"/>
  <c r="S29" i="45"/>
  <c r="U29" i="45"/>
  <c r="O30" i="45"/>
  <c r="Q30" i="45"/>
  <c r="S30" i="45"/>
  <c r="U30" i="45"/>
  <c r="O31" i="45"/>
  <c r="Q31" i="45"/>
  <c r="S31" i="45"/>
  <c r="U31" i="45"/>
  <c r="O32" i="45"/>
  <c r="Q32" i="45"/>
  <c r="S32" i="45"/>
  <c r="U32" i="45"/>
  <c r="O33" i="45"/>
  <c r="Q33" i="45"/>
  <c r="S33" i="45"/>
  <c r="U33" i="45"/>
  <c r="O34" i="45"/>
  <c r="Q34" i="45"/>
  <c r="S34" i="45"/>
  <c r="U34" i="45"/>
  <c r="O35" i="45"/>
  <c r="Q35" i="45"/>
  <c r="S35" i="45"/>
  <c r="U35" i="45"/>
  <c r="O36" i="45"/>
  <c r="Q36" i="45"/>
  <c r="S36" i="45"/>
  <c r="U36" i="45"/>
  <c r="O37" i="45"/>
  <c r="Q37" i="45"/>
  <c r="S37" i="45"/>
  <c r="U37" i="45"/>
  <c r="O38" i="45"/>
  <c r="Q38" i="45"/>
  <c r="S38" i="45"/>
  <c r="U38" i="45"/>
  <c r="O39" i="45"/>
  <c r="Q39" i="45"/>
  <c r="S39" i="45"/>
  <c r="U39" i="45"/>
  <c r="O40" i="45"/>
  <c r="Q40" i="45"/>
  <c r="S40" i="45"/>
  <c r="U40" i="45"/>
  <c r="O41" i="45"/>
  <c r="Q41" i="45"/>
  <c r="S41" i="45"/>
  <c r="U41" i="45"/>
  <c r="O42" i="45"/>
  <c r="Q42" i="45"/>
  <c r="S42" i="45"/>
  <c r="U42" i="45"/>
  <c r="P48" i="45"/>
  <c r="R48" i="45"/>
  <c r="O49" i="45"/>
  <c r="Q49" i="45"/>
  <c r="S49" i="45"/>
  <c r="U49" i="45"/>
  <c r="O50" i="45"/>
  <c r="Q50" i="45"/>
  <c r="S50" i="45"/>
  <c r="U50" i="45"/>
  <c r="O51" i="45"/>
  <c r="Q51" i="45"/>
  <c r="S51" i="45"/>
  <c r="U51" i="45"/>
  <c r="O52" i="45"/>
  <c r="Q52" i="45"/>
  <c r="S52" i="45"/>
  <c r="U52" i="45"/>
  <c r="O53" i="45"/>
  <c r="Q53" i="45"/>
  <c r="S53" i="45"/>
  <c r="U53" i="45"/>
  <c r="O54" i="45"/>
  <c r="Q54" i="45"/>
  <c r="S54" i="45"/>
  <c r="U54" i="45"/>
  <c r="O55" i="45"/>
  <c r="Q55" i="45"/>
  <c r="S55" i="45"/>
  <c r="U55" i="45"/>
  <c r="O56" i="45"/>
  <c r="Q56" i="45"/>
  <c r="S56" i="45"/>
  <c r="U56" i="45"/>
  <c r="O57" i="45"/>
  <c r="Q57" i="45"/>
  <c r="S57" i="45"/>
  <c r="U57" i="45"/>
  <c r="O58" i="45"/>
  <c r="Q58" i="45"/>
  <c r="S58" i="45"/>
  <c r="U58" i="45"/>
  <c r="O59" i="45"/>
  <c r="Q59" i="45"/>
  <c r="S59" i="45"/>
  <c r="U59" i="45"/>
  <c r="O60" i="45"/>
  <c r="Q60" i="45"/>
  <c r="S60" i="45"/>
  <c r="U60" i="45"/>
  <c r="P61" i="45"/>
  <c r="U62" i="45"/>
  <c r="S62" i="45"/>
  <c r="Q62" i="45"/>
  <c r="O62" i="45"/>
  <c r="R62" i="45"/>
  <c r="U69" i="45"/>
  <c r="S69" i="45"/>
  <c r="Q69" i="45"/>
  <c r="O69" i="45"/>
  <c r="R69" i="45"/>
  <c r="P70" i="45"/>
  <c r="U71" i="45"/>
  <c r="S71" i="45"/>
  <c r="Q71" i="45"/>
  <c r="O71" i="45"/>
  <c r="R71" i="45"/>
  <c r="P72" i="45"/>
  <c r="U73" i="45"/>
  <c r="S73" i="45"/>
  <c r="Q73" i="45"/>
  <c r="O73" i="45"/>
  <c r="R73" i="45"/>
  <c r="P74" i="45"/>
  <c r="U75" i="45"/>
  <c r="S75" i="45"/>
  <c r="Q75" i="45"/>
  <c r="O75" i="45"/>
  <c r="R75" i="45"/>
  <c r="P76" i="45"/>
  <c r="U77" i="45"/>
  <c r="S77" i="45"/>
  <c r="Q77" i="45"/>
  <c r="O77" i="45"/>
  <c r="R77" i="45"/>
  <c r="P78" i="45"/>
  <c r="U79" i="45"/>
  <c r="S79" i="45"/>
  <c r="Q79" i="45"/>
  <c r="O79" i="45"/>
  <c r="R79" i="45"/>
  <c r="P80" i="45"/>
  <c r="U81" i="45"/>
  <c r="S81" i="45"/>
  <c r="Q81" i="45"/>
  <c r="O81" i="45"/>
  <c r="R81" i="45"/>
  <c r="P82" i="45"/>
  <c r="P89" i="45"/>
  <c r="U90" i="45"/>
  <c r="S90" i="45"/>
  <c r="Q90" i="45"/>
  <c r="O90" i="45"/>
  <c r="R90" i="45"/>
  <c r="P91" i="45"/>
  <c r="U92" i="45"/>
  <c r="S92" i="45"/>
  <c r="Q92" i="45"/>
  <c r="O92" i="45"/>
  <c r="R92" i="45"/>
  <c r="P93" i="45"/>
  <c r="U94" i="45"/>
  <c r="S94" i="45"/>
  <c r="Q94" i="45"/>
  <c r="O94" i="45"/>
  <c r="R94" i="45"/>
  <c r="P95" i="45"/>
  <c r="U96" i="45"/>
  <c r="S96" i="45"/>
  <c r="Q96" i="45"/>
  <c r="O96" i="45"/>
  <c r="R96" i="45"/>
  <c r="P97" i="45"/>
  <c r="U98" i="45"/>
  <c r="S98" i="45"/>
  <c r="Q98" i="45"/>
  <c r="O98" i="45"/>
  <c r="R98" i="45"/>
  <c r="P99" i="45"/>
  <c r="U100" i="45"/>
  <c r="S100" i="45"/>
  <c r="Q100" i="45"/>
  <c r="O100" i="45"/>
  <c r="R100" i="45"/>
  <c r="P101" i="45"/>
  <c r="P9" i="45"/>
  <c r="R9" i="45"/>
  <c r="P10" i="45"/>
  <c r="R10" i="45"/>
  <c r="P11" i="45"/>
  <c r="R11" i="45"/>
  <c r="P12" i="45"/>
  <c r="R12" i="45"/>
  <c r="P13" i="45"/>
  <c r="R13" i="45"/>
  <c r="P14" i="45"/>
  <c r="R14" i="45"/>
  <c r="P15" i="45"/>
  <c r="R15" i="45"/>
  <c r="P16" i="45"/>
  <c r="R16" i="45"/>
  <c r="P17" i="45"/>
  <c r="R17" i="45"/>
  <c r="P18" i="45"/>
  <c r="R18" i="45"/>
  <c r="P19" i="45"/>
  <c r="R19" i="45"/>
  <c r="P20" i="45"/>
  <c r="R20" i="45"/>
  <c r="P21" i="45"/>
  <c r="R21" i="45"/>
  <c r="P22" i="45"/>
  <c r="R22" i="45"/>
  <c r="P29" i="45"/>
  <c r="R29" i="45"/>
  <c r="P30" i="45"/>
  <c r="R30" i="45"/>
  <c r="P31" i="45"/>
  <c r="R31" i="45"/>
  <c r="P32" i="45"/>
  <c r="R32" i="45"/>
  <c r="P33" i="45"/>
  <c r="R33" i="45"/>
  <c r="P34" i="45"/>
  <c r="R34" i="45"/>
  <c r="P35" i="45"/>
  <c r="R35" i="45"/>
  <c r="P36" i="45"/>
  <c r="R36" i="45"/>
  <c r="P37" i="45"/>
  <c r="R37" i="45"/>
  <c r="P38" i="45"/>
  <c r="R38" i="45"/>
  <c r="P39" i="45"/>
  <c r="R39" i="45"/>
  <c r="P40" i="45"/>
  <c r="R40" i="45"/>
  <c r="P41" i="45"/>
  <c r="R41" i="45"/>
  <c r="P42" i="45"/>
  <c r="R42" i="45"/>
  <c r="P49" i="45"/>
  <c r="R49" i="45"/>
  <c r="P50" i="45"/>
  <c r="R50" i="45"/>
  <c r="P51" i="45"/>
  <c r="R51" i="45"/>
  <c r="P52" i="45"/>
  <c r="R52" i="45"/>
  <c r="P53" i="45"/>
  <c r="R53" i="45"/>
  <c r="P54" i="45"/>
  <c r="R54" i="45"/>
  <c r="P55" i="45"/>
  <c r="R55" i="45"/>
  <c r="P56" i="45"/>
  <c r="R56" i="45"/>
  <c r="P57" i="45"/>
  <c r="R57" i="45"/>
  <c r="P58" i="45"/>
  <c r="R58" i="45"/>
  <c r="P59" i="45"/>
  <c r="R59" i="45"/>
  <c r="P60" i="45"/>
  <c r="R60" i="45"/>
  <c r="U61" i="45"/>
  <c r="S61" i="45"/>
  <c r="Q61" i="45"/>
  <c r="O61" i="45"/>
  <c r="R61" i="45"/>
  <c r="U70" i="45"/>
  <c r="S70" i="45"/>
  <c r="Q70" i="45"/>
  <c r="O70" i="45"/>
  <c r="R70" i="45"/>
  <c r="U72" i="45"/>
  <c r="S72" i="45"/>
  <c r="Q72" i="45"/>
  <c r="O72" i="45"/>
  <c r="R72" i="45"/>
  <c r="U74" i="45"/>
  <c r="S74" i="45"/>
  <c r="Q74" i="45"/>
  <c r="O74" i="45"/>
  <c r="R74" i="45"/>
  <c r="U76" i="45"/>
  <c r="S76" i="45"/>
  <c r="Q76" i="45"/>
  <c r="O76" i="45"/>
  <c r="R76" i="45"/>
  <c r="U78" i="45"/>
  <c r="S78" i="45"/>
  <c r="Q78" i="45"/>
  <c r="O78" i="45"/>
  <c r="R78" i="45"/>
  <c r="U80" i="45"/>
  <c r="S80" i="45"/>
  <c r="Q80" i="45"/>
  <c r="O80" i="45"/>
  <c r="R80" i="45"/>
  <c r="U82" i="45"/>
  <c r="S82" i="45"/>
  <c r="Q82" i="45"/>
  <c r="O82" i="45"/>
  <c r="R82" i="45"/>
  <c r="U89" i="45"/>
  <c r="S89" i="45"/>
  <c r="Q89" i="45"/>
  <c r="O89" i="45"/>
  <c r="R89" i="45"/>
  <c r="U91" i="45"/>
  <c r="S91" i="45"/>
  <c r="Q91" i="45"/>
  <c r="O91" i="45"/>
  <c r="R91" i="45"/>
  <c r="U93" i="45"/>
  <c r="S93" i="45"/>
  <c r="Q93" i="45"/>
  <c r="O93" i="45"/>
  <c r="R93" i="45"/>
  <c r="U95" i="45"/>
  <c r="S95" i="45"/>
  <c r="Q95" i="45"/>
  <c r="O95" i="45"/>
  <c r="R95" i="45"/>
  <c r="U97" i="45"/>
  <c r="S97" i="45"/>
  <c r="Q97" i="45"/>
  <c r="O97" i="45"/>
  <c r="R97" i="45"/>
  <c r="U99" i="45"/>
  <c r="S99" i="45"/>
  <c r="Q99" i="45"/>
  <c r="O99" i="45"/>
  <c r="R99" i="45"/>
  <c r="U101" i="45"/>
  <c r="S101" i="45"/>
  <c r="Q101" i="45"/>
  <c r="O101" i="45"/>
  <c r="R101" i="45"/>
  <c r="U102" i="45"/>
  <c r="S102" i="45"/>
  <c r="Q102" i="45"/>
  <c r="O102" i="45"/>
  <c r="T102" i="45"/>
  <c r="T87" i="45" s="1"/>
  <c r="AJ11" i="45" s="1"/>
  <c r="P102" i="45"/>
  <c r="U109" i="45"/>
  <c r="S109" i="45"/>
  <c r="Q109" i="45"/>
  <c r="O109" i="45"/>
  <c r="R109" i="45"/>
  <c r="P110" i="45"/>
  <c r="U111" i="45"/>
  <c r="S111" i="45"/>
  <c r="Q111" i="45"/>
  <c r="O111" i="45"/>
  <c r="R111" i="45"/>
  <c r="P68" i="45"/>
  <c r="P67" i="45" s="1"/>
  <c r="AF10" i="45" s="1"/>
  <c r="R68" i="45"/>
  <c r="R67" i="45" s="1"/>
  <c r="AH10" i="45" s="1"/>
  <c r="P88" i="45"/>
  <c r="R88" i="45"/>
  <c r="P109" i="45"/>
  <c r="T109" i="45"/>
  <c r="U110" i="45"/>
  <c r="S110" i="45"/>
  <c r="Q110" i="45"/>
  <c r="O110" i="45"/>
  <c r="R110" i="45"/>
  <c r="P111" i="45"/>
  <c r="T111" i="45"/>
  <c r="P112" i="45"/>
  <c r="R112" i="45"/>
  <c r="T112" i="45"/>
  <c r="P113" i="45"/>
  <c r="R113" i="45"/>
  <c r="T113" i="45"/>
  <c r="P114" i="45"/>
  <c r="R114" i="45"/>
  <c r="T114" i="45"/>
  <c r="P115" i="45"/>
  <c r="R115" i="45"/>
  <c r="T115" i="45"/>
  <c r="P116" i="45"/>
  <c r="R116" i="45"/>
  <c r="T116" i="45"/>
  <c r="P117" i="45"/>
  <c r="R117" i="45"/>
  <c r="T117" i="45"/>
  <c r="P118" i="45"/>
  <c r="R118" i="45"/>
  <c r="P119" i="45"/>
  <c r="R119" i="45"/>
  <c r="U120" i="45"/>
  <c r="S120" i="45"/>
  <c r="Q120" i="45"/>
  <c r="P120" i="45"/>
  <c r="T120" i="45"/>
  <c r="U121" i="45"/>
  <c r="S121" i="45"/>
  <c r="Q121" i="45"/>
  <c r="O121" i="45"/>
  <c r="R121" i="45"/>
  <c r="P122" i="45"/>
  <c r="P129" i="45"/>
  <c r="U130" i="45"/>
  <c r="S130" i="45"/>
  <c r="Q130" i="45"/>
  <c r="O130" i="45"/>
  <c r="R130" i="45"/>
  <c r="P131" i="45"/>
  <c r="U132" i="45"/>
  <c r="S132" i="45"/>
  <c r="Q132" i="45"/>
  <c r="O132" i="45"/>
  <c r="R132" i="45"/>
  <c r="P133" i="45"/>
  <c r="U134" i="45"/>
  <c r="S134" i="45"/>
  <c r="Q134" i="45"/>
  <c r="O134" i="45"/>
  <c r="R134" i="45"/>
  <c r="P135" i="45"/>
  <c r="U136" i="45"/>
  <c r="S136" i="45"/>
  <c r="Q136" i="45"/>
  <c r="O136" i="45"/>
  <c r="R136" i="45"/>
  <c r="P137" i="45"/>
  <c r="U138" i="45"/>
  <c r="S138" i="45"/>
  <c r="Q138" i="45"/>
  <c r="O138" i="45"/>
  <c r="R138" i="45"/>
  <c r="P139" i="45"/>
  <c r="U140" i="45"/>
  <c r="S140" i="45"/>
  <c r="Q140" i="45"/>
  <c r="O140" i="45"/>
  <c r="R140" i="45"/>
  <c r="P141" i="45"/>
  <c r="U142" i="45"/>
  <c r="S142" i="45"/>
  <c r="Q142" i="45"/>
  <c r="O142" i="45"/>
  <c r="R142" i="45"/>
  <c r="P108" i="45"/>
  <c r="R108" i="45"/>
  <c r="O112" i="45"/>
  <c r="Q112" i="45"/>
  <c r="S112" i="45"/>
  <c r="O113" i="45"/>
  <c r="Q113" i="45"/>
  <c r="S113" i="45"/>
  <c r="O114" i="45"/>
  <c r="Q114" i="45"/>
  <c r="S114" i="45"/>
  <c r="O115" i="45"/>
  <c r="Q115" i="45"/>
  <c r="S115" i="45"/>
  <c r="O116" i="45"/>
  <c r="Q116" i="45"/>
  <c r="S116" i="45"/>
  <c r="U122" i="45"/>
  <c r="S122" i="45"/>
  <c r="Q122" i="45"/>
  <c r="O122" i="45"/>
  <c r="R122" i="45"/>
  <c r="U129" i="45"/>
  <c r="S129" i="45"/>
  <c r="Q129" i="45"/>
  <c r="O129" i="45"/>
  <c r="R129" i="45"/>
  <c r="U131" i="45"/>
  <c r="S131" i="45"/>
  <c r="Q131" i="45"/>
  <c r="O131" i="45"/>
  <c r="R131" i="45"/>
  <c r="U133" i="45"/>
  <c r="S133" i="45"/>
  <c r="Q133" i="45"/>
  <c r="O133" i="45"/>
  <c r="R133" i="45"/>
  <c r="U135" i="45"/>
  <c r="S135" i="45"/>
  <c r="Q135" i="45"/>
  <c r="O135" i="45"/>
  <c r="R135" i="45"/>
  <c r="U137" i="45"/>
  <c r="S137" i="45"/>
  <c r="Q137" i="45"/>
  <c r="O137" i="45"/>
  <c r="R137" i="45"/>
  <c r="U139" i="45"/>
  <c r="S139" i="45"/>
  <c r="Q139" i="45"/>
  <c r="O139" i="45"/>
  <c r="R139" i="45"/>
  <c r="U141" i="45"/>
  <c r="S141" i="45"/>
  <c r="Q141" i="45"/>
  <c r="O141" i="45"/>
  <c r="R141" i="45"/>
  <c r="P128" i="45"/>
  <c r="P127" i="45" s="1"/>
  <c r="AF13" i="45" s="1"/>
  <c r="R128" i="45"/>
  <c r="P148" i="45"/>
  <c r="R148" i="45"/>
  <c r="O149" i="45"/>
  <c r="Q149" i="45"/>
  <c r="S149" i="45"/>
  <c r="U149" i="45"/>
  <c r="O150" i="45"/>
  <c r="Q150" i="45"/>
  <c r="S150" i="45"/>
  <c r="U150" i="45"/>
  <c r="O151" i="45"/>
  <c r="Q151" i="45"/>
  <c r="S151" i="45"/>
  <c r="U151" i="45"/>
  <c r="O152" i="45"/>
  <c r="Q152" i="45"/>
  <c r="S152" i="45"/>
  <c r="U152" i="45"/>
  <c r="O153" i="45"/>
  <c r="Q153" i="45"/>
  <c r="S153" i="45"/>
  <c r="U153" i="45"/>
  <c r="O154" i="45"/>
  <c r="Q154" i="45"/>
  <c r="S154" i="45"/>
  <c r="U154" i="45"/>
  <c r="O155" i="45"/>
  <c r="Q155" i="45"/>
  <c r="S155" i="45"/>
  <c r="U155" i="45"/>
  <c r="O156" i="45"/>
  <c r="Q156" i="45"/>
  <c r="S156" i="45"/>
  <c r="U156" i="45"/>
  <c r="O157" i="45"/>
  <c r="Q157" i="45"/>
  <c r="S157" i="45"/>
  <c r="U157" i="45"/>
  <c r="O158" i="45"/>
  <c r="Q158" i="45"/>
  <c r="S158" i="45"/>
  <c r="U158" i="45"/>
  <c r="O159" i="45"/>
  <c r="Q159" i="45"/>
  <c r="S159" i="45"/>
  <c r="U159" i="45"/>
  <c r="O160" i="45"/>
  <c r="Q160" i="45"/>
  <c r="S160" i="45"/>
  <c r="U160" i="45"/>
  <c r="U170" i="45"/>
  <c r="S170" i="45"/>
  <c r="Q170" i="45"/>
  <c r="O170" i="45"/>
  <c r="R170" i="45"/>
  <c r="U172" i="45"/>
  <c r="S172" i="45"/>
  <c r="Q172" i="45"/>
  <c r="O172" i="45"/>
  <c r="R172" i="45"/>
  <c r="U174" i="45"/>
  <c r="S174" i="45"/>
  <c r="Q174" i="45"/>
  <c r="O174" i="45"/>
  <c r="R174" i="45"/>
  <c r="U176" i="45"/>
  <c r="S176" i="45"/>
  <c r="Q176" i="45"/>
  <c r="O176" i="45"/>
  <c r="R176" i="45"/>
  <c r="P149" i="45"/>
  <c r="R149" i="45"/>
  <c r="P150" i="45"/>
  <c r="R150" i="45"/>
  <c r="P151" i="45"/>
  <c r="R151" i="45"/>
  <c r="P152" i="45"/>
  <c r="R152" i="45"/>
  <c r="P153" i="45"/>
  <c r="R153" i="45"/>
  <c r="P154" i="45"/>
  <c r="R154" i="45"/>
  <c r="P155" i="45"/>
  <c r="R155" i="45"/>
  <c r="P156" i="45"/>
  <c r="R156" i="45"/>
  <c r="P157" i="45"/>
  <c r="R157" i="45"/>
  <c r="P158" i="45"/>
  <c r="R158" i="45"/>
  <c r="P159" i="45"/>
  <c r="R159" i="45"/>
  <c r="P160" i="45"/>
  <c r="R160" i="45"/>
  <c r="U161" i="45"/>
  <c r="S161" i="45"/>
  <c r="Q161" i="45"/>
  <c r="P161" i="45"/>
  <c r="T161" i="45"/>
  <c r="T147" i="45" s="1"/>
  <c r="AJ14" i="45" s="1"/>
  <c r="U162" i="45"/>
  <c r="S162" i="45"/>
  <c r="Q162" i="45"/>
  <c r="O162" i="45"/>
  <c r="R162" i="45"/>
  <c r="U169" i="45"/>
  <c r="S169" i="45"/>
  <c r="Q169" i="45"/>
  <c r="O169" i="45"/>
  <c r="R169" i="45"/>
  <c r="P170" i="45"/>
  <c r="T170" i="45"/>
  <c r="U171" i="45"/>
  <c r="S171" i="45"/>
  <c r="Q171" i="45"/>
  <c r="O171" i="45"/>
  <c r="R171" i="45"/>
  <c r="P172" i="45"/>
  <c r="T172" i="45"/>
  <c r="U173" i="45"/>
  <c r="S173" i="45"/>
  <c r="Q173" i="45"/>
  <c r="O173" i="45"/>
  <c r="R173" i="45"/>
  <c r="P174" i="45"/>
  <c r="T174" i="45"/>
  <c r="U175" i="45"/>
  <c r="S175" i="45"/>
  <c r="Q175" i="45"/>
  <c r="O175" i="45"/>
  <c r="R175" i="45"/>
  <c r="P176" i="45"/>
  <c r="T176" i="45"/>
  <c r="P168" i="45"/>
  <c r="R168" i="45"/>
  <c r="O177" i="45"/>
  <c r="Q177" i="45"/>
  <c r="S177" i="45"/>
  <c r="U177" i="45"/>
  <c r="O178" i="45"/>
  <c r="Q178" i="45"/>
  <c r="S178" i="45"/>
  <c r="U178" i="45"/>
  <c r="O179" i="45"/>
  <c r="Q179" i="45"/>
  <c r="S179" i="45"/>
  <c r="U179" i="45"/>
  <c r="O180" i="45"/>
  <c r="Q180" i="45"/>
  <c r="S180" i="45"/>
  <c r="U180" i="45"/>
  <c r="O181" i="45"/>
  <c r="Q181" i="45"/>
  <c r="S181" i="45"/>
  <c r="U181" i="45"/>
  <c r="O182" i="45"/>
  <c r="Q182" i="45"/>
  <c r="S182" i="45"/>
  <c r="U182" i="45"/>
  <c r="P177" i="45"/>
  <c r="R177" i="45"/>
  <c r="P178" i="45"/>
  <c r="R178" i="45"/>
  <c r="P179" i="45"/>
  <c r="R179" i="45"/>
  <c r="P180" i="45"/>
  <c r="R180" i="45"/>
  <c r="P181" i="45"/>
  <c r="R181" i="45"/>
  <c r="P182" i="45"/>
  <c r="R182" i="45"/>
  <c r="P8" i="44"/>
  <c r="R8" i="44"/>
  <c r="T8" i="44"/>
  <c r="T7" i="44" s="1"/>
  <c r="AJ7" i="44" s="1"/>
  <c r="P28" i="44"/>
  <c r="R28" i="44"/>
  <c r="T28" i="44"/>
  <c r="T27" i="44" s="1"/>
  <c r="AJ8" i="44" s="1"/>
  <c r="P48" i="44"/>
  <c r="R48" i="44"/>
  <c r="T48" i="44"/>
  <c r="U50" i="44"/>
  <c r="S50" i="44"/>
  <c r="Q50" i="44"/>
  <c r="O50" i="44"/>
  <c r="R50" i="44"/>
  <c r="U52" i="44"/>
  <c r="S52" i="44"/>
  <c r="Q52" i="44"/>
  <c r="O52" i="44"/>
  <c r="R52" i="44"/>
  <c r="U54" i="44"/>
  <c r="S54" i="44"/>
  <c r="Q54" i="44"/>
  <c r="O54" i="44"/>
  <c r="R54" i="44"/>
  <c r="U56" i="44"/>
  <c r="S56" i="44"/>
  <c r="Q56" i="44"/>
  <c r="O56" i="44"/>
  <c r="R56" i="44"/>
  <c r="U58" i="44"/>
  <c r="S58" i="44"/>
  <c r="Q58" i="44"/>
  <c r="O58" i="44"/>
  <c r="R58" i="44"/>
  <c r="U60" i="44"/>
  <c r="S60" i="44"/>
  <c r="Q60" i="44"/>
  <c r="O60" i="44"/>
  <c r="R60" i="44"/>
  <c r="U62" i="44"/>
  <c r="S62" i="44"/>
  <c r="Q62" i="44"/>
  <c r="O62" i="44"/>
  <c r="R62" i="44"/>
  <c r="U69" i="44"/>
  <c r="S69" i="44"/>
  <c r="Q69" i="44"/>
  <c r="O69" i="44"/>
  <c r="R69" i="44"/>
  <c r="U71" i="44"/>
  <c r="S71" i="44"/>
  <c r="Q71" i="44"/>
  <c r="O71" i="44"/>
  <c r="R71" i="44"/>
  <c r="U73" i="44"/>
  <c r="S73" i="44"/>
  <c r="Q73" i="44"/>
  <c r="O73" i="44"/>
  <c r="R73" i="44"/>
  <c r="U75" i="44"/>
  <c r="S75" i="44"/>
  <c r="Q75" i="44"/>
  <c r="O75" i="44"/>
  <c r="R75" i="44"/>
  <c r="U77" i="44"/>
  <c r="S77" i="44"/>
  <c r="Q77" i="44"/>
  <c r="O77" i="44"/>
  <c r="R77" i="44"/>
  <c r="U79" i="44"/>
  <c r="S79" i="44"/>
  <c r="Q79" i="44"/>
  <c r="O79" i="44"/>
  <c r="R79" i="44"/>
  <c r="U81" i="44"/>
  <c r="S81" i="44"/>
  <c r="Q81" i="44"/>
  <c r="O81" i="44"/>
  <c r="R81" i="44"/>
  <c r="U90" i="44"/>
  <c r="S90" i="44"/>
  <c r="Q90" i="44"/>
  <c r="O90" i="44"/>
  <c r="R90" i="44"/>
  <c r="U92" i="44"/>
  <c r="S92" i="44"/>
  <c r="Q92" i="44"/>
  <c r="O92" i="44"/>
  <c r="R92" i="44"/>
  <c r="U94" i="44"/>
  <c r="S94" i="44"/>
  <c r="Q94" i="44"/>
  <c r="O94" i="44"/>
  <c r="R94" i="44"/>
  <c r="U96" i="44"/>
  <c r="S96" i="44"/>
  <c r="Q96" i="44"/>
  <c r="O96" i="44"/>
  <c r="R96" i="44"/>
  <c r="U98" i="44"/>
  <c r="S98" i="44"/>
  <c r="Q98" i="44"/>
  <c r="O98" i="44"/>
  <c r="R98" i="44"/>
  <c r="U100" i="44"/>
  <c r="S100" i="44"/>
  <c r="Q100" i="44"/>
  <c r="O100" i="44"/>
  <c r="R100" i="44"/>
  <c r="U102" i="44"/>
  <c r="S102" i="44"/>
  <c r="Q102" i="44"/>
  <c r="O102" i="44"/>
  <c r="R102" i="44"/>
  <c r="U109" i="44"/>
  <c r="S109" i="44"/>
  <c r="Q109" i="44"/>
  <c r="O109" i="44"/>
  <c r="R109" i="44"/>
  <c r="U111" i="44"/>
  <c r="S111" i="44"/>
  <c r="Q111" i="44"/>
  <c r="O111" i="44"/>
  <c r="R111" i="44"/>
  <c r="U113" i="44"/>
  <c r="S113" i="44"/>
  <c r="Q113" i="44"/>
  <c r="O113" i="44"/>
  <c r="R113" i="44"/>
  <c r="U115" i="44"/>
  <c r="S115" i="44"/>
  <c r="Q115" i="44"/>
  <c r="O115" i="44"/>
  <c r="R115" i="44"/>
  <c r="U117" i="44"/>
  <c r="S117" i="44"/>
  <c r="Q117" i="44"/>
  <c r="O117" i="44"/>
  <c r="T117" i="44"/>
  <c r="P117" i="44"/>
  <c r="U119" i="44"/>
  <c r="S119" i="44"/>
  <c r="Q119" i="44"/>
  <c r="O119" i="44"/>
  <c r="T119" i="44"/>
  <c r="P119" i="44"/>
  <c r="U121" i="44"/>
  <c r="S121" i="44"/>
  <c r="Q121" i="44"/>
  <c r="O121" i="44"/>
  <c r="T121" i="44"/>
  <c r="P121" i="44"/>
  <c r="O8" i="44"/>
  <c r="O7" i="44" s="1"/>
  <c r="Q8" i="44"/>
  <c r="S8" i="44"/>
  <c r="P9" i="44"/>
  <c r="R9" i="44"/>
  <c r="P10" i="44"/>
  <c r="R10" i="44"/>
  <c r="P11" i="44"/>
  <c r="R11" i="44"/>
  <c r="P12" i="44"/>
  <c r="R12" i="44"/>
  <c r="P13" i="44"/>
  <c r="R13" i="44"/>
  <c r="P14" i="44"/>
  <c r="R14" i="44"/>
  <c r="P15" i="44"/>
  <c r="R15" i="44"/>
  <c r="P16" i="44"/>
  <c r="R16" i="44"/>
  <c r="P17" i="44"/>
  <c r="R17" i="44"/>
  <c r="P18" i="44"/>
  <c r="R18" i="44"/>
  <c r="P19" i="44"/>
  <c r="R19" i="44"/>
  <c r="P20" i="44"/>
  <c r="R20" i="44"/>
  <c r="P21" i="44"/>
  <c r="R21" i="44"/>
  <c r="P22" i="44"/>
  <c r="R22" i="44"/>
  <c r="O28" i="44"/>
  <c r="O27" i="44" s="1"/>
  <c r="Q28" i="44"/>
  <c r="S28" i="44"/>
  <c r="S27" i="44" s="1"/>
  <c r="AI8" i="44" s="1"/>
  <c r="P29" i="44"/>
  <c r="R29" i="44"/>
  <c r="P30" i="44"/>
  <c r="R30" i="44"/>
  <c r="P31" i="44"/>
  <c r="R31" i="44"/>
  <c r="P32" i="44"/>
  <c r="R32" i="44"/>
  <c r="P33" i="44"/>
  <c r="R33" i="44"/>
  <c r="P34" i="44"/>
  <c r="R34" i="44"/>
  <c r="P35" i="44"/>
  <c r="R35" i="44"/>
  <c r="P36" i="44"/>
  <c r="R36" i="44"/>
  <c r="P37" i="44"/>
  <c r="R37" i="44"/>
  <c r="P38" i="44"/>
  <c r="R38" i="44"/>
  <c r="P39" i="44"/>
  <c r="R39" i="44"/>
  <c r="P40" i="44"/>
  <c r="R40" i="44"/>
  <c r="P41" i="44"/>
  <c r="R41" i="44"/>
  <c r="P42" i="44"/>
  <c r="R42" i="44"/>
  <c r="O48" i="44"/>
  <c r="Q48" i="44"/>
  <c r="S48" i="44"/>
  <c r="U49" i="44"/>
  <c r="S49" i="44"/>
  <c r="Q49" i="44"/>
  <c r="O49" i="44"/>
  <c r="R49" i="44"/>
  <c r="P50" i="44"/>
  <c r="T50" i="44"/>
  <c r="U51" i="44"/>
  <c r="S51" i="44"/>
  <c r="Q51" i="44"/>
  <c r="O51" i="44"/>
  <c r="R51" i="44"/>
  <c r="P52" i="44"/>
  <c r="T52" i="44"/>
  <c r="U53" i="44"/>
  <c r="S53" i="44"/>
  <c r="Q53" i="44"/>
  <c r="O53" i="44"/>
  <c r="R53" i="44"/>
  <c r="P54" i="44"/>
  <c r="T54" i="44"/>
  <c r="U55" i="44"/>
  <c r="S55" i="44"/>
  <c r="Q55" i="44"/>
  <c r="O55" i="44"/>
  <c r="R55" i="44"/>
  <c r="P56" i="44"/>
  <c r="T56" i="44"/>
  <c r="U57" i="44"/>
  <c r="S57" i="44"/>
  <c r="Q57" i="44"/>
  <c r="O57" i="44"/>
  <c r="R57" i="44"/>
  <c r="P58" i="44"/>
  <c r="T58" i="44"/>
  <c r="U59" i="44"/>
  <c r="S59" i="44"/>
  <c r="Q59" i="44"/>
  <c r="O59" i="44"/>
  <c r="R59" i="44"/>
  <c r="P60" i="44"/>
  <c r="T60" i="44"/>
  <c r="U61" i="44"/>
  <c r="S61" i="44"/>
  <c r="Q61" i="44"/>
  <c r="O61" i="44"/>
  <c r="R61" i="44"/>
  <c r="P62" i="44"/>
  <c r="T62" i="44"/>
  <c r="P69" i="44"/>
  <c r="T69" i="44"/>
  <c r="U70" i="44"/>
  <c r="S70" i="44"/>
  <c r="Q70" i="44"/>
  <c r="O70" i="44"/>
  <c r="R70" i="44"/>
  <c r="P71" i="44"/>
  <c r="T71" i="44"/>
  <c r="U72" i="44"/>
  <c r="S72" i="44"/>
  <c r="Q72" i="44"/>
  <c r="O72" i="44"/>
  <c r="R72" i="44"/>
  <c r="P73" i="44"/>
  <c r="T73" i="44"/>
  <c r="U74" i="44"/>
  <c r="S74" i="44"/>
  <c r="Q74" i="44"/>
  <c r="O74" i="44"/>
  <c r="R74" i="44"/>
  <c r="P75" i="44"/>
  <c r="T75" i="44"/>
  <c r="U76" i="44"/>
  <c r="S76" i="44"/>
  <c r="Q76" i="44"/>
  <c r="O76" i="44"/>
  <c r="R76" i="44"/>
  <c r="P77" i="44"/>
  <c r="T77" i="44"/>
  <c r="U78" i="44"/>
  <c r="S78" i="44"/>
  <c r="Q78" i="44"/>
  <c r="O78" i="44"/>
  <c r="R78" i="44"/>
  <c r="P79" i="44"/>
  <c r="T79" i="44"/>
  <c r="U80" i="44"/>
  <c r="S80" i="44"/>
  <c r="Q80" i="44"/>
  <c r="O80" i="44"/>
  <c r="R80" i="44"/>
  <c r="P81" i="44"/>
  <c r="T81" i="44"/>
  <c r="U82" i="44"/>
  <c r="S82" i="44"/>
  <c r="Q82" i="44"/>
  <c r="O82" i="44"/>
  <c r="R82" i="44"/>
  <c r="U89" i="44"/>
  <c r="S89" i="44"/>
  <c r="Q89" i="44"/>
  <c r="O89" i="44"/>
  <c r="R89" i="44"/>
  <c r="P90" i="44"/>
  <c r="T90" i="44"/>
  <c r="U91" i="44"/>
  <c r="S91" i="44"/>
  <c r="Q91" i="44"/>
  <c r="O91" i="44"/>
  <c r="R91" i="44"/>
  <c r="P92" i="44"/>
  <c r="T92" i="44"/>
  <c r="U93" i="44"/>
  <c r="S93" i="44"/>
  <c r="Q93" i="44"/>
  <c r="O93" i="44"/>
  <c r="R93" i="44"/>
  <c r="P94" i="44"/>
  <c r="T94" i="44"/>
  <c r="U95" i="44"/>
  <c r="S95" i="44"/>
  <c r="Q95" i="44"/>
  <c r="O95" i="44"/>
  <c r="R95" i="44"/>
  <c r="P96" i="44"/>
  <c r="T96" i="44"/>
  <c r="U97" i="44"/>
  <c r="S97" i="44"/>
  <c r="Q97" i="44"/>
  <c r="O97" i="44"/>
  <c r="R97" i="44"/>
  <c r="P98" i="44"/>
  <c r="T98" i="44"/>
  <c r="U99" i="44"/>
  <c r="S99" i="44"/>
  <c r="Q99" i="44"/>
  <c r="O99" i="44"/>
  <c r="R99" i="44"/>
  <c r="P100" i="44"/>
  <c r="T100" i="44"/>
  <c r="U101" i="44"/>
  <c r="S101" i="44"/>
  <c r="Q101" i="44"/>
  <c r="O101" i="44"/>
  <c r="R101" i="44"/>
  <c r="P102" i="44"/>
  <c r="T102" i="44"/>
  <c r="P109" i="44"/>
  <c r="T109" i="44"/>
  <c r="U110" i="44"/>
  <c r="S110" i="44"/>
  <c r="Q110" i="44"/>
  <c r="O110" i="44"/>
  <c r="R110" i="44"/>
  <c r="P111" i="44"/>
  <c r="T111" i="44"/>
  <c r="U112" i="44"/>
  <c r="S112" i="44"/>
  <c r="Q112" i="44"/>
  <c r="O112" i="44"/>
  <c r="R112" i="44"/>
  <c r="P113" i="44"/>
  <c r="T113" i="44"/>
  <c r="U114" i="44"/>
  <c r="S114" i="44"/>
  <c r="Q114" i="44"/>
  <c r="O114" i="44"/>
  <c r="R114" i="44"/>
  <c r="P115" i="44"/>
  <c r="T115" i="44"/>
  <c r="U116" i="44"/>
  <c r="S116" i="44"/>
  <c r="Q116" i="44"/>
  <c r="R116" i="44"/>
  <c r="O116" i="44"/>
  <c r="T116" i="44"/>
  <c r="R117" i="44"/>
  <c r="R119" i="44"/>
  <c r="R121" i="44"/>
  <c r="U130" i="44"/>
  <c r="S130" i="44"/>
  <c r="Q130" i="44"/>
  <c r="O130" i="44"/>
  <c r="T130" i="44"/>
  <c r="P130" i="44"/>
  <c r="U132" i="44"/>
  <c r="S132" i="44"/>
  <c r="Q132" i="44"/>
  <c r="O132" i="44"/>
  <c r="T132" i="44"/>
  <c r="P132" i="44"/>
  <c r="U134" i="44"/>
  <c r="S134" i="44"/>
  <c r="Q134" i="44"/>
  <c r="O134" i="44"/>
  <c r="T134" i="44"/>
  <c r="P134" i="44"/>
  <c r="U136" i="44"/>
  <c r="S136" i="44"/>
  <c r="Q136" i="44"/>
  <c r="O136" i="44"/>
  <c r="T136" i="44"/>
  <c r="P136" i="44"/>
  <c r="U138" i="44"/>
  <c r="S138" i="44"/>
  <c r="Q138" i="44"/>
  <c r="O138" i="44"/>
  <c r="T138" i="44"/>
  <c r="P138" i="44"/>
  <c r="U140" i="44"/>
  <c r="S140" i="44"/>
  <c r="Q140" i="44"/>
  <c r="O140" i="44"/>
  <c r="T140" i="44"/>
  <c r="P140" i="44"/>
  <c r="U142" i="44"/>
  <c r="S142" i="44"/>
  <c r="Q142" i="44"/>
  <c r="O142" i="44"/>
  <c r="T142" i="44"/>
  <c r="P142" i="44"/>
  <c r="U149" i="44"/>
  <c r="S149" i="44"/>
  <c r="Q149" i="44"/>
  <c r="O149" i="44"/>
  <c r="T149" i="44"/>
  <c r="P149" i="44"/>
  <c r="U151" i="44"/>
  <c r="S151" i="44"/>
  <c r="Q151" i="44"/>
  <c r="O151" i="44"/>
  <c r="T151" i="44"/>
  <c r="P151" i="44"/>
  <c r="U153" i="44"/>
  <c r="S153" i="44"/>
  <c r="Q153" i="44"/>
  <c r="O153" i="44"/>
  <c r="T153" i="44"/>
  <c r="P153" i="44"/>
  <c r="U155" i="44"/>
  <c r="S155" i="44"/>
  <c r="Q155" i="44"/>
  <c r="O155" i="44"/>
  <c r="T155" i="44"/>
  <c r="P155" i="44"/>
  <c r="T157" i="44"/>
  <c r="S157" i="44"/>
  <c r="Q157" i="44"/>
  <c r="O157" i="44"/>
  <c r="U157" i="44"/>
  <c r="P157" i="44"/>
  <c r="P68" i="44"/>
  <c r="R68" i="44"/>
  <c r="R67" i="44" s="1"/>
  <c r="AH10" i="44" s="1"/>
  <c r="P88" i="44"/>
  <c r="R88" i="44"/>
  <c r="R87" i="44" s="1"/>
  <c r="AH11" i="44" s="1"/>
  <c r="P108" i="44"/>
  <c r="R108" i="44"/>
  <c r="U118" i="44"/>
  <c r="S118" i="44"/>
  <c r="Q118" i="44"/>
  <c r="O118" i="44"/>
  <c r="R118" i="44"/>
  <c r="U120" i="44"/>
  <c r="S120" i="44"/>
  <c r="Q120" i="44"/>
  <c r="O120" i="44"/>
  <c r="R120" i="44"/>
  <c r="U122" i="44"/>
  <c r="S122" i="44"/>
  <c r="Q122" i="44"/>
  <c r="O122" i="44"/>
  <c r="R122" i="44"/>
  <c r="U129" i="44"/>
  <c r="S129" i="44"/>
  <c r="Q129" i="44"/>
  <c r="O129" i="44"/>
  <c r="R129" i="44"/>
  <c r="U131" i="44"/>
  <c r="S131" i="44"/>
  <c r="Q131" i="44"/>
  <c r="O131" i="44"/>
  <c r="R131" i="44"/>
  <c r="U133" i="44"/>
  <c r="S133" i="44"/>
  <c r="Q133" i="44"/>
  <c r="O133" i="44"/>
  <c r="R133" i="44"/>
  <c r="U135" i="44"/>
  <c r="S135" i="44"/>
  <c r="Q135" i="44"/>
  <c r="O135" i="44"/>
  <c r="R135" i="44"/>
  <c r="U137" i="44"/>
  <c r="S137" i="44"/>
  <c r="Q137" i="44"/>
  <c r="O137" i="44"/>
  <c r="R137" i="44"/>
  <c r="U139" i="44"/>
  <c r="S139" i="44"/>
  <c r="Q139" i="44"/>
  <c r="O139" i="44"/>
  <c r="R139" i="44"/>
  <c r="U141" i="44"/>
  <c r="S141" i="44"/>
  <c r="Q141" i="44"/>
  <c r="O141" i="44"/>
  <c r="R141" i="44"/>
  <c r="U150" i="44"/>
  <c r="S150" i="44"/>
  <c r="Q150" i="44"/>
  <c r="O150" i="44"/>
  <c r="R150" i="44"/>
  <c r="U152" i="44"/>
  <c r="S152" i="44"/>
  <c r="Q152" i="44"/>
  <c r="O152" i="44"/>
  <c r="R152" i="44"/>
  <c r="U154" i="44"/>
  <c r="S154" i="44"/>
  <c r="Q154" i="44"/>
  <c r="O154" i="44"/>
  <c r="R154" i="44"/>
  <c r="U156" i="44"/>
  <c r="S156" i="44"/>
  <c r="Q156" i="44"/>
  <c r="O156" i="44"/>
  <c r="R156" i="44"/>
  <c r="P128" i="44"/>
  <c r="R128" i="44"/>
  <c r="R127" i="44" s="1"/>
  <c r="AH13" i="44" s="1"/>
  <c r="P148" i="44"/>
  <c r="R148" i="44"/>
  <c r="U168" i="44"/>
  <c r="S168" i="44"/>
  <c r="S167" i="44" s="1"/>
  <c r="AI15" i="44" s="1"/>
  <c r="Q168" i="44"/>
  <c r="O168" i="44"/>
  <c r="O167" i="44" s="1"/>
  <c r="N167" i="44" s="1"/>
  <c r="R168" i="44"/>
  <c r="P158" i="44"/>
  <c r="R158" i="44"/>
  <c r="P159" i="44"/>
  <c r="R159" i="44"/>
  <c r="P160" i="44"/>
  <c r="R160" i="44"/>
  <c r="P161" i="44"/>
  <c r="R161" i="44"/>
  <c r="P162" i="44"/>
  <c r="R162" i="44"/>
  <c r="P169" i="44"/>
  <c r="R169" i="44"/>
  <c r="P170" i="44"/>
  <c r="R170" i="44"/>
  <c r="P171" i="44"/>
  <c r="R171" i="44"/>
  <c r="P172" i="44"/>
  <c r="R172" i="44"/>
  <c r="P173" i="44"/>
  <c r="R173" i="44"/>
  <c r="P174" i="44"/>
  <c r="R174" i="44"/>
  <c r="P175" i="44"/>
  <c r="R175" i="44"/>
  <c r="P176" i="44"/>
  <c r="R176" i="44"/>
  <c r="P177" i="44"/>
  <c r="R177" i="44"/>
  <c r="P178" i="44"/>
  <c r="R178" i="44"/>
  <c r="P179" i="44"/>
  <c r="R179" i="44"/>
  <c r="P180" i="44"/>
  <c r="R180" i="44"/>
  <c r="P181" i="44"/>
  <c r="R181" i="44"/>
  <c r="P182" i="44"/>
  <c r="R182" i="44"/>
  <c r="S13" i="40"/>
  <c r="S14" i="40"/>
  <c r="S15" i="40"/>
  <c r="S17" i="40"/>
  <c r="O13" i="40"/>
  <c r="O14" i="40"/>
  <c r="O19" i="40"/>
  <c r="S19" i="40"/>
  <c r="Q19" i="40"/>
  <c r="U19" i="40"/>
  <c r="Q18" i="40"/>
  <c r="U18" i="40"/>
  <c r="O18" i="40"/>
  <c r="S18" i="40"/>
  <c r="Q9" i="40"/>
  <c r="U9" i="40"/>
  <c r="Q16" i="40"/>
  <c r="U16" i="40"/>
  <c r="O9" i="40"/>
  <c r="S9" i="40"/>
  <c r="Q10" i="40"/>
  <c r="U10" i="40"/>
  <c r="Q11" i="40"/>
  <c r="U11" i="40"/>
  <c r="Q12" i="40"/>
  <c r="U12" i="40"/>
  <c r="Q13" i="40"/>
  <c r="U13" i="40"/>
  <c r="Q14" i="40"/>
  <c r="U14" i="40"/>
  <c r="Q15" i="40"/>
  <c r="U15" i="40"/>
  <c r="O16" i="40"/>
  <c r="S16" i="40"/>
  <c r="Q17" i="40"/>
  <c r="U17" i="40"/>
  <c r="Q29" i="40"/>
  <c r="U29" i="40"/>
  <c r="U27" i="40" s="1"/>
  <c r="AK8" i="40" s="1"/>
  <c r="AB90" i="3" s="1"/>
  <c r="Q30" i="40"/>
  <c r="O29" i="40"/>
  <c r="S29" i="40"/>
  <c r="O30" i="40"/>
  <c r="S30" i="40"/>
  <c r="Q31" i="40"/>
  <c r="U31" i="40"/>
  <c r="Q10" i="41"/>
  <c r="U10" i="41"/>
  <c r="Q11" i="41"/>
  <c r="U11" i="41"/>
  <c r="Q12" i="41"/>
  <c r="U12" i="41"/>
  <c r="Q13" i="41"/>
  <c r="U13" i="41"/>
  <c r="Q9" i="41"/>
  <c r="U9" i="41"/>
  <c r="O10" i="41"/>
  <c r="S10" i="41"/>
  <c r="O11" i="41"/>
  <c r="S11" i="41"/>
  <c r="O12" i="41"/>
  <c r="S12" i="41"/>
  <c r="O13" i="41"/>
  <c r="S13" i="41"/>
  <c r="Q28" i="42"/>
  <c r="U28" i="42"/>
  <c r="O28" i="42"/>
  <c r="S28" i="42"/>
  <c r="P95" i="43"/>
  <c r="T110" i="43"/>
  <c r="O10" i="43"/>
  <c r="O13" i="43"/>
  <c r="O15" i="43"/>
  <c r="O33" i="43"/>
  <c r="O35" i="43"/>
  <c r="O37" i="43"/>
  <c r="O39" i="43"/>
  <c r="O41" i="43"/>
  <c r="P55" i="43"/>
  <c r="P59" i="43"/>
  <c r="P74" i="43"/>
  <c r="P78" i="43"/>
  <c r="P82" i="43"/>
  <c r="P93" i="43"/>
  <c r="P97" i="43"/>
  <c r="P101" i="43"/>
  <c r="T114" i="43"/>
  <c r="P120" i="43"/>
  <c r="O128" i="43"/>
  <c r="P129" i="43"/>
  <c r="P133" i="43"/>
  <c r="S148" i="43"/>
  <c r="T150" i="43"/>
  <c r="P152" i="43"/>
  <c r="P156" i="43"/>
  <c r="S159" i="43"/>
  <c r="O161" i="43"/>
  <c r="T168" i="43"/>
  <c r="O170" i="43"/>
  <c r="O172" i="43"/>
  <c r="O174" i="43"/>
  <c r="O176" i="43"/>
  <c r="O178" i="43"/>
  <c r="O180" i="43"/>
  <c r="O182" i="43"/>
  <c r="S33" i="43"/>
  <c r="S35" i="43"/>
  <c r="S37" i="43"/>
  <c r="S39" i="43"/>
  <c r="S41" i="43"/>
  <c r="S128" i="43"/>
  <c r="T135" i="43"/>
  <c r="S161" i="43"/>
  <c r="S170" i="43"/>
  <c r="S172" i="43"/>
  <c r="S174" i="43"/>
  <c r="S176" i="43"/>
  <c r="S178" i="43"/>
  <c r="S180" i="43"/>
  <c r="S182" i="43"/>
  <c r="O88" i="43"/>
  <c r="P89" i="43"/>
  <c r="P91" i="43"/>
  <c r="S88" i="43"/>
  <c r="S21" i="43"/>
  <c r="O21" i="43"/>
  <c r="S31" i="43"/>
  <c r="O31" i="43"/>
  <c r="S17" i="43"/>
  <c r="S19" i="43"/>
  <c r="S10" i="43"/>
  <c r="S12" i="43"/>
  <c r="S13" i="43"/>
  <c r="S14" i="43"/>
  <c r="S15" i="43"/>
  <c r="O17" i="43"/>
  <c r="O19" i="43"/>
  <c r="Q9" i="43"/>
  <c r="U9" i="43"/>
  <c r="Q16" i="43"/>
  <c r="U16" i="43"/>
  <c r="Q18" i="43"/>
  <c r="U18" i="43"/>
  <c r="Q20" i="43"/>
  <c r="U20" i="43"/>
  <c r="Q22" i="43"/>
  <c r="U22" i="43"/>
  <c r="Q29" i="43"/>
  <c r="U29" i="43"/>
  <c r="Q30" i="43"/>
  <c r="U30" i="43"/>
  <c r="Q32" i="43"/>
  <c r="U32" i="43"/>
  <c r="Q34" i="43"/>
  <c r="U34" i="43"/>
  <c r="Q36" i="43"/>
  <c r="U36" i="43"/>
  <c r="Q38" i="43"/>
  <c r="U38" i="43"/>
  <c r="Q40" i="43"/>
  <c r="U40" i="43"/>
  <c r="Q42" i="43"/>
  <c r="U42" i="43"/>
  <c r="T49" i="43"/>
  <c r="T51" i="43"/>
  <c r="Q68" i="43"/>
  <c r="U68" i="43"/>
  <c r="T169" i="43"/>
  <c r="S169" i="43"/>
  <c r="O169" i="43"/>
  <c r="U169" i="43"/>
  <c r="T171" i="43"/>
  <c r="S171" i="43"/>
  <c r="O171" i="43"/>
  <c r="U171" i="43"/>
  <c r="T173" i="43"/>
  <c r="S173" i="43"/>
  <c r="O173" i="43"/>
  <c r="U173" i="43"/>
  <c r="T175" i="43"/>
  <c r="S175" i="43"/>
  <c r="O175" i="43"/>
  <c r="U175" i="43"/>
  <c r="T177" i="43"/>
  <c r="S177" i="43"/>
  <c r="O177" i="43"/>
  <c r="U177" i="43"/>
  <c r="T179" i="43"/>
  <c r="S179" i="43"/>
  <c r="O179" i="43"/>
  <c r="U179" i="43"/>
  <c r="T181" i="43"/>
  <c r="S181" i="43"/>
  <c r="O181" i="43"/>
  <c r="U181" i="43"/>
  <c r="T7" i="43"/>
  <c r="AJ7" i="43" s="1"/>
  <c r="AA82" i="3" s="1"/>
  <c r="O9" i="43"/>
  <c r="S9" i="43"/>
  <c r="Q10" i="43"/>
  <c r="U10" i="43"/>
  <c r="Q12" i="43"/>
  <c r="U12" i="43"/>
  <c r="Q13" i="43"/>
  <c r="U13" i="43"/>
  <c r="Q14" i="43"/>
  <c r="U14" i="43"/>
  <c r="Q15" i="43"/>
  <c r="U15" i="43"/>
  <c r="O16" i="43"/>
  <c r="S16" i="43"/>
  <c r="Q17" i="43"/>
  <c r="U17" i="43"/>
  <c r="O18" i="43"/>
  <c r="S18" i="43"/>
  <c r="Q19" i="43"/>
  <c r="U19" i="43"/>
  <c r="O20" i="43"/>
  <c r="S20" i="43"/>
  <c r="Q21" i="43"/>
  <c r="U21" i="43"/>
  <c r="O22" i="43"/>
  <c r="S22" i="43"/>
  <c r="O29" i="43"/>
  <c r="S29" i="43"/>
  <c r="O30" i="43"/>
  <c r="S30" i="43"/>
  <c r="Q31" i="43"/>
  <c r="U31" i="43"/>
  <c r="O32" i="43"/>
  <c r="S32" i="43"/>
  <c r="Q33" i="43"/>
  <c r="U33" i="43"/>
  <c r="O34" i="43"/>
  <c r="S34" i="43"/>
  <c r="Q35" i="43"/>
  <c r="U35" i="43"/>
  <c r="O36" i="43"/>
  <c r="S36" i="43"/>
  <c r="Q37" i="43"/>
  <c r="U37" i="43"/>
  <c r="O38" i="43"/>
  <c r="S38" i="43"/>
  <c r="Q39" i="43"/>
  <c r="U39" i="43"/>
  <c r="O40" i="43"/>
  <c r="S40" i="43"/>
  <c r="Q41" i="43"/>
  <c r="U41" i="43"/>
  <c r="O42" i="43"/>
  <c r="S42" i="43"/>
  <c r="O68" i="43"/>
  <c r="S68" i="43"/>
  <c r="P70" i="43"/>
  <c r="T108" i="43"/>
  <c r="S108" i="43"/>
  <c r="O108" i="43"/>
  <c r="U108" i="43"/>
  <c r="T112" i="43"/>
  <c r="T131" i="43"/>
  <c r="T139" i="43"/>
  <c r="T154" i="43"/>
  <c r="T158" i="43"/>
  <c r="S158" i="43"/>
  <c r="O158" i="43"/>
  <c r="U158" i="43"/>
  <c r="T160" i="43"/>
  <c r="S160" i="43"/>
  <c r="O160" i="43"/>
  <c r="U160" i="43"/>
  <c r="T162" i="43"/>
  <c r="S162" i="43"/>
  <c r="O162" i="43"/>
  <c r="U162" i="43"/>
  <c r="Q169" i="43"/>
  <c r="Q171" i="43"/>
  <c r="Q173" i="43"/>
  <c r="Q175" i="43"/>
  <c r="Q177" i="43"/>
  <c r="Q179" i="43"/>
  <c r="Q181" i="43"/>
  <c r="Q88" i="43"/>
  <c r="U88" i="43"/>
  <c r="Q128" i="43"/>
  <c r="U128" i="43"/>
  <c r="Q148" i="43"/>
  <c r="U148" i="43"/>
  <c r="Q159" i="43"/>
  <c r="U159" i="43"/>
  <c r="Q161" i="43"/>
  <c r="U161" i="43"/>
  <c r="Q170" i="43"/>
  <c r="U170" i="43"/>
  <c r="Q172" i="43"/>
  <c r="U172" i="43"/>
  <c r="Q174" i="43"/>
  <c r="U174" i="43"/>
  <c r="Q176" i="43"/>
  <c r="U176" i="43"/>
  <c r="Q178" i="43"/>
  <c r="U178" i="43"/>
  <c r="Q180" i="43"/>
  <c r="U180" i="43"/>
  <c r="Q182" i="43"/>
  <c r="U182" i="43"/>
  <c r="Q11" i="43"/>
  <c r="U11" i="43"/>
  <c r="O11" i="43"/>
  <c r="S11" i="43"/>
  <c r="P8" i="43"/>
  <c r="U28" i="43"/>
  <c r="U27" i="43" s="1"/>
  <c r="AK8" i="43" s="1"/>
  <c r="AB83" i="3" s="1"/>
  <c r="S28" i="43"/>
  <c r="Q28" i="43"/>
  <c r="O28" i="43"/>
  <c r="R28" i="43"/>
  <c r="P48" i="43"/>
  <c r="U50" i="43"/>
  <c r="S50" i="43"/>
  <c r="Q50" i="43"/>
  <c r="O50" i="43"/>
  <c r="T50" i="43"/>
  <c r="P50" i="43"/>
  <c r="U52" i="43"/>
  <c r="S52" i="43"/>
  <c r="Q52" i="43"/>
  <c r="O52" i="43"/>
  <c r="T52" i="43"/>
  <c r="P52" i="43"/>
  <c r="U8" i="43"/>
  <c r="S8" i="43"/>
  <c r="Q8" i="43"/>
  <c r="O8" i="43"/>
  <c r="R8" i="43"/>
  <c r="P28" i="43"/>
  <c r="T28" i="43"/>
  <c r="T27" i="43" s="1"/>
  <c r="AJ8" i="43" s="1"/>
  <c r="AA83" i="3" s="1"/>
  <c r="U48" i="43"/>
  <c r="S48" i="43"/>
  <c r="Q48" i="43"/>
  <c r="O48" i="43"/>
  <c r="R48" i="43"/>
  <c r="R50" i="43"/>
  <c r="U54" i="43"/>
  <c r="S54" i="43"/>
  <c r="Q54" i="43"/>
  <c r="O54" i="43"/>
  <c r="R54" i="43"/>
  <c r="U56" i="43"/>
  <c r="S56" i="43"/>
  <c r="Q56" i="43"/>
  <c r="O56" i="43"/>
  <c r="R56" i="43"/>
  <c r="U58" i="43"/>
  <c r="S58" i="43"/>
  <c r="Q58" i="43"/>
  <c r="O58" i="43"/>
  <c r="R58" i="43"/>
  <c r="U60" i="43"/>
  <c r="S60" i="43"/>
  <c r="Q60" i="43"/>
  <c r="O60" i="43"/>
  <c r="R60" i="43"/>
  <c r="U62" i="43"/>
  <c r="S62" i="43"/>
  <c r="Q62" i="43"/>
  <c r="O62" i="43"/>
  <c r="R62" i="43"/>
  <c r="U69" i="43"/>
  <c r="S69" i="43"/>
  <c r="Q69" i="43"/>
  <c r="O69" i="43"/>
  <c r="R69" i="43"/>
  <c r="U71" i="43"/>
  <c r="S71" i="43"/>
  <c r="Q71" i="43"/>
  <c r="O71" i="43"/>
  <c r="R71" i="43"/>
  <c r="U73" i="43"/>
  <c r="S73" i="43"/>
  <c r="Q73" i="43"/>
  <c r="O73" i="43"/>
  <c r="R73" i="43"/>
  <c r="U75" i="43"/>
  <c r="S75" i="43"/>
  <c r="Q75" i="43"/>
  <c r="O75" i="43"/>
  <c r="R75" i="43"/>
  <c r="U77" i="43"/>
  <c r="S77" i="43"/>
  <c r="Q77" i="43"/>
  <c r="O77" i="43"/>
  <c r="R77" i="43"/>
  <c r="U79" i="43"/>
  <c r="S79" i="43"/>
  <c r="Q79" i="43"/>
  <c r="O79" i="43"/>
  <c r="R79" i="43"/>
  <c r="U81" i="43"/>
  <c r="S81" i="43"/>
  <c r="Q81" i="43"/>
  <c r="O81" i="43"/>
  <c r="R81" i="43"/>
  <c r="U90" i="43"/>
  <c r="S90" i="43"/>
  <c r="Q90" i="43"/>
  <c r="O90" i="43"/>
  <c r="R90" i="43"/>
  <c r="U92" i="43"/>
  <c r="S92" i="43"/>
  <c r="Q92" i="43"/>
  <c r="O92" i="43"/>
  <c r="R92" i="43"/>
  <c r="U94" i="43"/>
  <c r="S94" i="43"/>
  <c r="Q94" i="43"/>
  <c r="O94" i="43"/>
  <c r="R94" i="43"/>
  <c r="U96" i="43"/>
  <c r="S96" i="43"/>
  <c r="Q96" i="43"/>
  <c r="O96" i="43"/>
  <c r="R96" i="43"/>
  <c r="U98" i="43"/>
  <c r="S98" i="43"/>
  <c r="Q98" i="43"/>
  <c r="O98" i="43"/>
  <c r="R98" i="43"/>
  <c r="U100" i="43"/>
  <c r="S100" i="43"/>
  <c r="Q100" i="43"/>
  <c r="O100" i="43"/>
  <c r="R100" i="43"/>
  <c r="U102" i="43"/>
  <c r="S102" i="43"/>
  <c r="Q102" i="43"/>
  <c r="O102" i="43"/>
  <c r="R102" i="43"/>
  <c r="U109" i="43"/>
  <c r="S109" i="43"/>
  <c r="Q109" i="43"/>
  <c r="O109" i="43"/>
  <c r="R109" i="43"/>
  <c r="U111" i="43"/>
  <c r="S111" i="43"/>
  <c r="Q111" i="43"/>
  <c r="O111" i="43"/>
  <c r="R111" i="43"/>
  <c r="U113" i="43"/>
  <c r="S113" i="43"/>
  <c r="Q113" i="43"/>
  <c r="O113" i="43"/>
  <c r="R113" i="43"/>
  <c r="U115" i="43"/>
  <c r="S115" i="43"/>
  <c r="Q115" i="43"/>
  <c r="O115" i="43"/>
  <c r="R115" i="43"/>
  <c r="U117" i="43"/>
  <c r="S117" i="43"/>
  <c r="Q117" i="43"/>
  <c r="O117" i="43"/>
  <c r="T117" i="43"/>
  <c r="P117" i="43"/>
  <c r="U119" i="43"/>
  <c r="S119" i="43"/>
  <c r="Q119" i="43"/>
  <c r="O119" i="43"/>
  <c r="T119" i="43"/>
  <c r="P119" i="43"/>
  <c r="U121" i="43"/>
  <c r="S121" i="43"/>
  <c r="Q121" i="43"/>
  <c r="O121" i="43"/>
  <c r="T121" i="43"/>
  <c r="P121" i="43"/>
  <c r="P9" i="43"/>
  <c r="R9" i="43"/>
  <c r="P10" i="43"/>
  <c r="R10" i="43"/>
  <c r="P11" i="43"/>
  <c r="R11" i="43"/>
  <c r="P12" i="43"/>
  <c r="R12" i="43"/>
  <c r="P13" i="43"/>
  <c r="R13" i="43"/>
  <c r="P14" i="43"/>
  <c r="R14" i="43"/>
  <c r="P15" i="43"/>
  <c r="R15" i="43"/>
  <c r="P16" i="43"/>
  <c r="R16" i="43"/>
  <c r="P17" i="43"/>
  <c r="R17" i="43"/>
  <c r="P18" i="43"/>
  <c r="R18" i="43"/>
  <c r="P19" i="43"/>
  <c r="R19" i="43"/>
  <c r="P20" i="43"/>
  <c r="R20" i="43"/>
  <c r="P21" i="43"/>
  <c r="R21" i="43"/>
  <c r="P22" i="43"/>
  <c r="R22" i="43"/>
  <c r="P29" i="43"/>
  <c r="R29" i="43"/>
  <c r="P30" i="43"/>
  <c r="R30" i="43"/>
  <c r="P31" i="43"/>
  <c r="R31" i="43"/>
  <c r="P32" i="43"/>
  <c r="R32" i="43"/>
  <c r="P33" i="43"/>
  <c r="R33" i="43"/>
  <c r="P34" i="43"/>
  <c r="R34" i="43"/>
  <c r="P35" i="43"/>
  <c r="R35" i="43"/>
  <c r="P36" i="43"/>
  <c r="R36" i="43"/>
  <c r="P37" i="43"/>
  <c r="R37" i="43"/>
  <c r="P38" i="43"/>
  <c r="R38" i="43"/>
  <c r="P39" i="43"/>
  <c r="R39" i="43"/>
  <c r="P40" i="43"/>
  <c r="R40" i="43"/>
  <c r="P41" i="43"/>
  <c r="R41" i="43"/>
  <c r="P42" i="43"/>
  <c r="R42" i="43"/>
  <c r="U49" i="43"/>
  <c r="S49" i="43"/>
  <c r="Q49" i="43"/>
  <c r="O49" i="43"/>
  <c r="R49" i="43"/>
  <c r="U51" i="43"/>
  <c r="S51" i="43"/>
  <c r="Q51" i="43"/>
  <c r="O51" i="43"/>
  <c r="R51" i="43"/>
  <c r="U53" i="43"/>
  <c r="S53" i="43"/>
  <c r="Q53" i="43"/>
  <c r="O53" i="43"/>
  <c r="R53" i="43"/>
  <c r="P54" i="43"/>
  <c r="T54" i="43"/>
  <c r="U55" i="43"/>
  <c r="S55" i="43"/>
  <c r="Q55" i="43"/>
  <c r="O55" i="43"/>
  <c r="R55" i="43"/>
  <c r="P56" i="43"/>
  <c r="T56" i="43"/>
  <c r="U57" i="43"/>
  <c r="S57" i="43"/>
  <c r="Q57" i="43"/>
  <c r="O57" i="43"/>
  <c r="R57" i="43"/>
  <c r="P58" i="43"/>
  <c r="T58" i="43"/>
  <c r="U59" i="43"/>
  <c r="S59" i="43"/>
  <c r="Q59" i="43"/>
  <c r="O59" i="43"/>
  <c r="R59" i="43"/>
  <c r="P60" i="43"/>
  <c r="T60" i="43"/>
  <c r="U61" i="43"/>
  <c r="S61" i="43"/>
  <c r="Q61" i="43"/>
  <c r="O61" i="43"/>
  <c r="R61" i="43"/>
  <c r="P62" i="43"/>
  <c r="T62" i="43"/>
  <c r="P69" i="43"/>
  <c r="T69" i="43"/>
  <c r="U70" i="43"/>
  <c r="S70" i="43"/>
  <c r="Q70" i="43"/>
  <c r="O70" i="43"/>
  <c r="R70" i="43"/>
  <c r="P71" i="43"/>
  <c r="T71" i="43"/>
  <c r="U72" i="43"/>
  <c r="S72" i="43"/>
  <c r="Q72" i="43"/>
  <c r="O72" i="43"/>
  <c r="R72" i="43"/>
  <c r="P73" i="43"/>
  <c r="T73" i="43"/>
  <c r="U74" i="43"/>
  <c r="S74" i="43"/>
  <c r="Q74" i="43"/>
  <c r="O74" i="43"/>
  <c r="R74" i="43"/>
  <c r="P75" i="43"/>
  <c r="T75" i="43"/>
  <c r="U76" i="43"/>
  <c r="S76" i="43"/>
  <c r="Q76" i="43"/>
  <c r="O76" i="43"/>
  <c r="R76" i="43"/>
  <c r="P77" i="43"/>
  <c r="T77" i="43"/>
  <c r="U78" i="43"/>
  <c r="S78" i="43"/>
  <c r="Q78" i="43"/>
  <c r="O78" i="43"/>
  <c r="R78" i="43"/>
  <c r="P79" i="43"/>
  <c r="T79" i="43"/>
  <c r="U80" i="43"/>
  <c r="S80" i="43"/>
  <c r="Q80" i="43"/>
  <c r="O80" i="43"/>
  <c r="R80" i="43"/>
  <c r="P81" i="43"/>
  <c r="T81" i="43"/>
  <c r="U82" i="43"/>
  <c r="S82" i="43"/>
  <c r="Q82" i="43"/>
  <c r="O82" i="43"/>
  <c r="R82" i="43"/>
  <c r="U89" i="43"/>
  <c r="S89" i="43"/>
  <c r="Q89" i="43"/>
  <c r="O89" i="43"/>
  <c r="R89" i="43"/>
  <c r="P90" i="43"/>
  <c r="T90" i="43"/>
  <c r="U91" i="43"/>
  <c r="S91" i="43"/>
  <c r="Q91" i="43"/>
  <c r="O91" i="43"/>
  <c r="R91" i="43"/>
  <c r="P92" i="43"/>
  <c r="T92" i="43"/>
  <c r="U93" i="43"/>
  <c r="S93" i="43"/>
  <c r="Q93" i="43"/>
  <c r="O93" i="43"/>
  <c r="R93" i="43"/>
  <c r="P94" i="43"/>
  <c r="T94" i="43"/>
  <c r="U95" i="43"/>
  <c r="S95" i="43"/>
  <c r="Q95" i="43"/>
  <c r="O95" i="43"/>
  <c r="R95" i="43"/>
  <c r="P96" i="43"/>
  <c r="T96" i="43"/>
  <c r="U97" i="43"/>
  <c r="S97" i="43"/>
  <c r="Q97" i="43"/>
  <c r="O97" i="43"/>
  <c r="R97" i="43"/>
  <c r="P98" i="43"/>
  <c r="T98" i="43"/>
  <c r="U99" i="43"/>
  <c r="S99" i="43"/>
  <c r="Q99" i="43"/>
  <c r="O99" i="43"/>
  <c r="R99" i="43"/>
  <c r="P100" i="43"/>
  <c r="T100" i="43"/>
  <c r="U101" i="43"/>
  <c r="S101" i="43"/>
  <c r="Q101" i="43"/>
  <c r="O101" i="43"/>
  <c r="R101" i="43"/>
  <c r="P102" i="43"/>
  <c r="T102" i="43"/>
  <c r="P109" i="43"/>
  <c r="T109" i="43"/>
  <c r="U110" i="43"/>
  <c r="S110" i="43"/>
  <c r="Q110" i="43"/>
  <c r="O110" i="43"/>
  <c r="R110" i="43"/>
  <c r="P111" i="43"/>
  <c r="T111" i="43"/>
  <c r="U112" i="43"/>
  <c r="S112" i="43"/>
  <c r="Q112" i="43"/>
  <c r="O112" i="43"/>
  <c r="R112" i="43"/>
  <c r="P113" i="43"/>
  <c r="T113" i="43"/>
  <c r="U114" i="43"/>
  <c r="S114" i="43"/>
  <c r="Q114" i="43"/>
  <c r="O114" i="43"/>
  <c r="R114" i="43"/>
  <c r="P115" i="43"/>
  <c r="T115" i="43"/>
  <c r="U116" i="43"/>
  <c r="S116" i="43"/>
  <c r="Q116" i="43"/>
  <c r="R116" i="43"/>
  <c r="O116" i="43"/>
  <c r="T116" i="43"/>
  <c r="R117" i="43"/>
  <c r="R119" i="43"/>
  <c r="R121" i="43"/>
  <c r="U130" i="43"/>
  <c r="S130" i="43"/>
  <c r="Q130" i="43"/>
  <c r="O130" i="43"/>
  <c r="T130" i="43"/>
  <c r="P130" i="43"/>
  <c r="U132" i="43"/>
  <c r="S132" i="43"/>
  <c r="Q132" i="43"/>
  <c r="O132" i="43"/>
  <c r="T132" i="43"/>
  <c r="P132" i="43"/>
  <c r="U134" i="43"/>
  <c r="S134" i="43"/>
  <c r="Q134" i="43"/>
  <c r="O134" i="43"/>
  <c r="T134" i="43"/>
  <c r="P134" i="43"/>
  <c r="U136" i="43"/>
  <c r="S136" i="43"/>
  <c r="Q136" i="43"/>
  <c r="O136" i="43"/>
  <c r="T136" i="43"/>
  <c r="P136" i="43"/>
  <c r="U138" i="43"/>
  <c r="S138" i="43"/>
  <c r="Q138" i="43"/>
  <c r="O138" i="43"/>
  <c r="T138" i="43"/>
  <c r="P138" i="43"/>
  <c r="U140" i="43"/>
  <c r="S140" i="43"/>
  <c r="Q140" i="43"/>
  <c r="O140" i="43"/>
  <c r="T140" i="43"/>
  <c r="P140" i="43"/>
  <c r="U142" i="43"/>
  <c r="S142" i="43"/>
  <c r="Q142" i="43"/>
  <c r="O142" i="43"/>
  <c r="T142" i="43"/>
  <c r="P142" i="43"/>
  <c r="U149" i="43"/>
  <c r="S149" i="43"/>
  <c r="Q149" i="43"/>
  <c r="O149" i="43"/>
  <c r="T149" i="43"/>
  <c r="P149" i="43"/>
  <c r="U151" i="43"/>
  <c r="S151" i="43"/>
  <c r="Q151" i="43"/>
  <c r="O151" i="43"/>
  <c r="T151" i="43"/>
  <c r="P151" i="43"/>
  <c r="U153" i="43"/>
  <c r="S153" i="43"/>
  <c r="Q153" i="43"/>
  <c r="O153" i="43"/>
  <c r="T153" i="43"/>
  <c r="P153" i="43"/>
  <c r="U155" i="43"/>
  <c r="S155" i="43"/>
  <c r="Q155" i="43"/>
  <c r="O155" i="43"/>
  <c r="T155" i="43"/>
  <c r="P155" i="43"/>
  <c r="T157" i="43"/>
  <c r="S157" i="43"/>
  <c r="Q157" i="43"/>
  <c r="O157" i="43"/>
  <c r="U157" i="43"/>
  <c r="P157" i="43"/>
  <c r="P68" i="43"/>
  <c r="R68" i="43"/>
  <c r="P88" i="43"/>
  <c r="R88" i="43"/>
  <c r="P108" i="43"/>
  <c r="R108" i="43"/>
  <c r="U118" i="43"/>
  <c r="S118" i="43"/>
  <c r="Q118" i="43"/>
  <c r="O118" i="43"/>
  <c r="R118" i="43"/>
  <c r="U120" i="43"/>
  <c r="S120" i="43"/>
  <c r="Q120" i="43"/>
  <c r="O120" i="43"/>
  <c r="R120" i="43"/>
  <c r="U122" i="43"/>
  <c r="S122" i="43"/>
  <c r="Q122" i="43"/>
  <c r="O122" i="43"/>
  <c r="R122" i="43"/>
  <c r="U129" i="43"/>
  <c r="S129" i="43"/>
  <c r="Q129" i="43"/>
  <c r="O129" i="43"/>
  <c r="R129" i="43"/>
  <c r="U131" i="43"/>
  <c r="S131" i="43"/>
  <c r="Q131" i="43"/>
  <c r="O131" i="43"/>
  <c r="R131" i="43"/>
  <c r="U133" i="43"/>
  <c r="S133" i="43"/>
  <c r="Q133" i="43"/>
  <c r="O133" i="43"/>
  <c r="R133" i="43"/>
  <c r="U135" i="43"/>
  <c r="S135" i="43"/>
  <c r="Q135" i="43"/>
  <c r="O135" i="43"/>
  <c r="R135" i="43"/>
  <c r="U137" i="43"/>
  <c r="S137" i="43"/>
  <c r="Q137" i="43"/>
  <c r="O137" i="43"/>
  <c r="R137" i="43"/>
  <c r="U139" i="43"/>
  <c r="S139" i="43"/>
  <c r="Q139" i="43"/>
  <c r="O139" i="43"/>
  <c r="R139" i="43"/>
  <c r="U141" i="43"/>
  <c r="S141" i="43"/>
  <c r="Q141" i="43"/>
  <c r="O141" i="43"/>
  <c r="R141" i="43"/>
  <c r="U150" i="43"/>
  <c r="S150" i="43"/>
  <c r="Q150" i="43"/>
  <c r="O150" i="43"/>
  <c r="R150" i="43"/>
  <c r="U152" i="43"/>
  <c r="S152" i="43"/>
  <c r="Q152" i="43"/>
  <c r="O152" i="43"/>
  <c r="R152" i="43"/>
  <c r="U154" i="43"/>
  <c r="S154" i="43"/>
  <c r="Q154" i="43"/>
  <c r="O154" i="43"/>
  <c r="R154" i="43"/>
  <c r="U156" i="43"/>
  <c r="S156" i="43"/>
  <c r="Q156" i="43"/>
  <c r="O156" i="43"/>
  <c r="R156" i="43"/>
  <c r="P128" i="43"/>
  <c r="R128" i="43"/>
  <c r="R127" i="43" s="1"/>
  <c r="AH13" i="43" s="1"/>
  <c r="Y88" i="3" s="1"/>
  <c r="P148" i="43"/>
  <c r="R148" i="43"/>
  <c r="R147" i="43" s="1"/>
  <c r="AH14" i="43" s="1"/>
  <c r="U168" i="43"/>
  <c r="S168" i="43"/>
  <c r="S167" i="43" s="1"/>
  <c r="AI15" i="43" s="1"/>
  <c r="Q168" i="43"/>
  <c r="O168" i="43"/>
  <c r="O167" i="43" s="1"/>
  <c r="R168" i="43"/>
  <c r="P158" i="43"/>
  <c r="R158" i="43"/>
  <c r="P159" i="43"/>
  <c r="R159" i="43"/>
  <c r="P160" i="43"/>
  <c r="R160" i="43"/>
  <c r="P161" i="43"/>
  <c r="R161" i="43"/>
  <c r="P162" i="43"/>
  <c r="R162" i="43"/>
  <c r="P169" i="43"/>
  <c r="R169" i="43"/>
  <c r="P170" i="43"/>
  <c r="R170" i="43"/>
  <c r="P171" i="43"/>
  <c r="R171" i="43"/>
  <c r="P172" i="43"/>
  <c r="R172" i="43"/>
  <c r="P173" i="43"/>
  <c r="R173" i="43"/>
  <c r="P174" i="43"/>
  <c r="R174" i="43"/>
  <c r="P175" i="43"/>
  <c r="R175" i="43"/>
  <c r="P176" i="43"/>
  <c r="R176" i="43"/>
  <c r="P177" i="43"/>
  <c r="R177" i="43"/>
  <c r="P178" i="43"/>
  <c r="R178" i="43"/>
  <c r="P179" i="43"/>
  <c r="R179" i="43"/>
  <c r="P180" i="43"/>
  <c r="R180" i="43"/>
  <c r="P181" i="43"/>
  <c r="R181" i="43"/>
  <c r="P182" i="43"/>
  <c r="R182" i="43"/>
  <c r="P9" i="42"/>
  <c r="R9" i="42"/>
  <c r="T9" i="42"/>
  <c r="T7" i="42" s="1"/>
  <c r="AJ7" i="42" s="1"/>
  <c r="U10" i="42"/>
  <c r="U7" i="42" s="1"/>
  <c r="AK7" i="42" s="1"/>
  <c r="S10" i="42"/>
  <c r="Q10" i="42"/>
  <c r="O10" i="42"/>
  <c r="R10" i="42"/>
  <c r="U12" i="42"/>
  <c r="S12" i="42"/>
  <c r="Q12" i="42"/>
  <c r="O12" i="42"/>
  <c r="R12" i="42"/>
  <c r="U14" i="42"/>
  <c r="S14" i="42"/>
  <c r="Q14" i="42"/>
  <c r="O14" i="42"/>
  <c r="R14" i="42"/>
  <c r="U17" i="42"/>
  <c r="S17" i="42"/>
  <c r="Q17" i="42"/>
  <c r="O17" i="42"/>
  <c r="R17" i="42"/>
  <c r="U19" i="42"/>
  <c r="S19" i="42"/>
  <c r="Q19" i="42"/>
  <c r="O19" i="42"/>
  <c r="R19" i="42"/>
  <c r="U21" i="42"/>
  <c r="S21" i="42"/>
  <c r="Q21" i="42"/>
  <c r="O21" i="42"/>
  <c r="R21" i="42"/>
  <c r="P8" i="42"/>
  <c r="R8" i="42"/>
  <c r="O9" i="42"/>
  <c r="Q9" i="42"/>
  <c r="Q7" i="42" s="1"/>
  <c r="AG7" i="42" s="1"/>
  <c r="S9" i="42"/>
  <c r="P10" i="42"/>
  <c r="T10" i="42"/>
  <c r="U11" i="42"/>
  <c r="S11" i="42"/>
  <c r="Q11" i="42"/>
  <c r="O11" i="42"/>
  <c r="R11" i="42"/>
  <c r="P12" i="42"/>
  <c r="T12" i="42"/>
  <c r="U13" i="42"/>
  <c r="S13" i="42"/>
  <c r="Q13" i="42"/>
  <c r="O13" i="42"/>
  <c r="R13" i="42"/>
  <c r="P14" i="42"/>
  <c r="T14" i="42"/>
  <c r="U15" i="42"/>
  <c r="S15" i="42"/>
  <c r="Q15" i="42"/>
  <c r="O15" i="42"/>
  <c r="R15" i="42"/>
  <c r="U16" i="42"/>
  <c r="S16" i="42"/>
  <c r="Q16" i="42"/>
  <c r="O16" i="42"/>
  <c r="R16" i="42"/>
  <c r="P17" i="42"/>
  <c r="T17" i="42"/>
  <c r="U18" i="42"/>
  <c r="S18" i="42"/>
  <c r="Q18" i="42"/>
  <c r="O18" i="42"/>
  <c r="R18" i="42"/>
  <c r="P19" i="42"/>
  <c r="T19" i="42"/>
  <c r="U20" i="42"/>
  <c r="S20" i="42"/>
  <c r="Q20" i="42"/>
  <c r="O20" i="42"/>
  <c r="R20" i="42"/>
  <c r="P21" i="42"/>
  <c r="T21" i="42"/>
  <c r="U22" i="42"/>
  <c r="S22" i="42"/>
  <c r="Q22" i="42"/>
  <c r="O22" i="42"/>
  <c r="R22" i="42"/>
  <c r="T29" i="42"/>
  <c r="T27" i="42" s="1"/>
  <c r="AJ8" i="42" s="1"/>
  <c r="AA81" i="3" s="1"/>
  <c r="R29" i="42"/>
  <c r="P29" i="42"/>
  <c r="U29" i="42"/>
  <c r="S29" i="42"/>
  <c r="Q29" i="42"/>
  <c r="O29" i="42"/>
  <c r="P28" i="42"/>
  <c r="R28" i="42"/>
  <c r="O30" i="42"/>
  <c r="Q30" i="42"/>
  <c r="S30" i="42"/>
  <c r="U30" i="42"/>
  <c r="O31" i="42"/>
  <c r="Q31" i="42"/>
  <c r="S31" i="42"/>
  <c r="U31" i="42"/>
  <c r="O32" i="42"/>
  <c r="Q32" i="42"/>
  <c r="S32" i="42"/>
  <c r="U32" i="42"/>
  <c r="O33" i="42"/>
  <c r="Q33" i="42"/>
  <c r="S33" i="42"/>
  <c r="U33" i="42"/>
  <c r="O34" i="42"/>
  <c r="Q34" i="42"/>
  <c r="S34" i="42"/>
  <c r="U34" i="42"/>
  <c r="O35" i="42"/>
  <c r="Q35" i="42"/>
  <c r="S35" i="42"/>
  <c r="U35" i="42"/>
  <c r="O36" i="42"/>
  <c r="Q36" i="42"/>
  <c r="S36" i="42"/>
  <c r="U36" i="42"/>
  <c r="O37" i="42"/>
  <c r="Q37" i="42"/>
  <c r="S37" i="42"/>
  <c r="U37" i="42"/>
  <c r="O38" i="42"/>
  <c r="Q38" i="42"/>
  <c r="S38" i="42"/>
  <c r="U38" i="42"/>
  <c r="O39" i="42"/>
  <c r="Q39" i="42"/>
  <c r="S39" i="42"/>
  <c r="U39" i="42"/>
  <c r="O40" i="42"/>
  <c r="Q40" i="42"/>
  <c r="S40" i="42"/>
  <c r="U40" i="42"/>
  <c r="U48" i="42"/>
  <c r="S48" i="42"/>
  <c r="Q48" i="42"/>
  <c r="O48" i="42"/>
  <c r="R48" i="42"/>
  <c r="P30" i="42"/>
  <c r="R30" i="42"/>
  <c r="P31" i="42"/>
  <c r="R31" i="42"/>
  <c r="P32" i="42"/>
  <c r="R32" i="42"/>
  <c r="P33" i="42"/>
  <c r="R33" i="42"/>
  <c r="P34" i="42"/>
  <c r="R34" i="42"/>
  <c r="P35" i="42"/>
  <c r="R35" i="42"/>
  <c r="P36" i="42"/>
  <c r="R36" i="42"/>
  <c r="P37" i="42"/>
  <c r="R37" i="42"/>
  <c r="P38" i="42"/>
  <c r="R38" i="42"/>
  <c r="P39" i="42"/>
  <c r="R39" i="42"/>
  <c r="P40" i="42"/>
  <c r="R40" i="42"/>
  <c r="U50" i="42"/>
  <c r="S50" i="42"/>
  <c r="Q50" i="42"/>
  <c r="O50" i="42"/>
  <c r="T50" i="42"/>
  <c r="P50" i="42"/>
  <c r="U52" i="42"/>
  <c r="S52" i="42"/>
  <c r="Q52" i="42"/>
  <c r="O52" i="42"/>
  <c r="T52" i="42"/>
  <c r="P52" i="42"/>
  <c r="U54" i="42"/>
  <c r="S54" i="42"/>
  <c r="Q54" i="42"/>
  <c r="O54" i="42"/>
  <c r="T54" i="42"/>
  <c r="P54" i="42"/>
  <c r="U56" i="42"/>
  <c r="S56" i="42"/>
  <c r="Q56" i="42"/>
  <c r="O56" i="42"/>
  <c r="R56" i="42"/>
  <c r="U58" i="42"/>
  <c r="S58" i="42"/>
  <c r="Q58" i="42"/>
  <c r="O58" i="42"/>
  <c r="R58" i="42"/>
  <c r="U60" i="42"/>
  <c r="S60" i="42"/>
  <c r="Q60" i="42"/>
  <c r="O60" i="42"/>
  <c r="R60" i="42"/>
  <c r="U62" i="42"/>
  <c r="S62" i="42"/>
  <c r="Q62" i="42"/>
  <c r="O62" i="42"/>
  <c r="R62" i="42"/>
  <c r="U69" i="42"/>
  <c r="S69" i="42"/>
  <c r="Q69" i="42"/>
  <c r="O69" i="42"/>
  <c r="R69" i="42"/>
  <c r="U71" i="42"/>
  <c r="S71" i="42"/>
  <c r="Q71" i="42"/>
  <c r="O71" i="42"/>
  <c r="R71" i="42"/>
  <c r="U73" i="42"/>
  <c r="S73" i="42"/>
  <c r="Q73" i="42"/>
  <c r="O73" i="42"/>
  <c r="R73" i="42"/>
  <c r="U75" i="42"/>
  <c r="S75" i="42"/>
  <c r="Q75" i="42"/>
  <c r="O75" i="42"/>
  <c r="R75" i="42"/>
  <c r="U77" i="42"/>
  <c r="S77" i="42"/>
  <c r="Q77" i="42"/>
  <c r="O77" i="42"/>
  <c r="R77" i="42"/>
  <c r="U79" i="42"/>
  <c r="S79" i="42"/>
  <c r="Q79" i="42"/>
  <c r="O79" i="42"/>
  <c r="R79" i="42"/>
  <c r="U81" i="42"/>
  <c r="S81" i="42"/>
  <c r="Q81" i="42"/>
  <c r="O81" i="42"/>
  <c r="R81" i="42"/>
  <c r="U90" i="42"/>
  <c r="S90" i="42"/>
  <c r="Q90" i="42"/>
  <c r="O90" i="42"/>
  <c r="R90" i="42"/>
  <c r="U92" i="42"/>
  <c r="S92" i="42"/>
  <c r="Q92" i="42"/>
  <c r="O92" i="42"/>
  <c r="R92" i="42"/>
  <c r="U94" i="42"/>
  <c r="S94" i="42"/>
  <c r="Q94" i="42"/>
  <c r="O94" i="42"/>
  <c r="R94" i="42"/>
  <c r="U96" i="42"/>
  <c r="S96" i="42"/>
  <c r="Q96" i="42"/>
  <c r="O96" i="42"/>
  <c r="R96" i="42"/>
  <c r="U98" i="42"/>
  <c r="S98" i="42"/>
  <c r="Q98" i="42"/>
  <c r="O98" i="42"/>
  <c r="R98" i="42"/>
  <c r="U100" i="42"/>
  <c r="S100" i="42"/>
  <c r="Q100" i="42"/>
  <c r="O100" i="42"/>
  <c r="R100" i="42"/>
  <c r="U102" i="42"/>
  <c r="S102" i="42"/>
  <c r="Q102" i="42"/>
  <c r="O102" i="42"/>
  <c r="R102" i="42"/>
  <c r="U109" i="42"/>
  <c r="S109" i="42"/>
  <c r="Q109" i="42"/>
  <c r="O109" i="42"/>
  <c r="R109" i="42"/>
  <c r="U111" i="42"/>
  <c r="S111" i="42"/>
  <c r="Q111" i="42"/>
  <c r="O111" i="42"/>
  <c r="R111" i="42"/>
  <c r="U113" i="42"/>
  <c r="S113" i="42"/>
  <c r="Q113" i="42"/>
  <c r="O113" i="42"/>
  <c r="R113" i="42"/>
  <c r="U115" i="42"/>
  <c r="S115" i="42"/>
  <c r="Q115" i="42"/>
  <c r="O115" i="42"/>
  <c r="R115" i="42"/>
  <c r="U117" i="42"/>
  <c r="S117" i="42"/>
  <c r="Q117" i="42"/>
  <c r="O117" i="42"/>
  <c r="T117" i="42"/>
  <c r="P117" i="42"/>
  <c r="U119" i="42"/>
  <c r="S119" i="42"/>
  <c r="Q119" i="42"/>
  <c r="O119" i="42"/>
  <c r="T119" i="42"/>
  <c r="P119" i="42"/>
  <c r="U121" i="42"/>
  <c r="S121" i="42"/>
  <c r="Q121" i="42"/>
  <c r="O121" i="42"/>
  <c r="T121" i="42"/>
  <c r="P121" i="42"/>
  <c r="P41" i="42"/>
  <c r="R41" i="42"/>
  <c r="P42" i="42"/>
  <c r="R42" i="42"/>
  <c r="U49" i="42"/>
  <c r="S49" i="42"/>
  <c r="Q49" i="42"/>
  <c r="O49" i="42"/>
  <c r="R49" i="42"/>
  <c r="U51" i="42"/>
  <c r="S51" i="42"/>
  <c r="Q51" i="42"/>
  <c r="O51" i="42"/>
  <c r="R51" i="42"/>
  <c r="U53" i="42"/>
  <c r="S53" i="42"/>
  <c r="Q53" i="42"/>
  <c r="O53" i="42"/>
  <c r="R53" i="42"/>
  <c r="U55" i="42"/>
  <c r="S55" i="42"/>
  <c r="Q55" i="42"/>
  <c r="O55" i="42"/>
  <c r="R55" i="42"/>
  <c r="P56" i="42"/>
  <c r="T56" i="42"/>
  <c r="U57" i="42"/>
  <c r="S57" i="42"/>
  <c r="Q57" i="42"/>
  <c r="O57" i="42"/>
  <c r="R57" i="42"/>
  <c r="P58" i="42"/>
  <c r="T58" i="42"/>
  <c r="U59" i="42"/>
  <c r="S59" i="42"/>
  <c r="Q59" i="42"/>
  <c r="O59" i="42"/>
  <c r="R59" i="42"/>
  <c r="P60" i="42"/>
  <c r="T60" i="42"/>
  <c r="U61" i="42"/>
  <c r="S61" i="42"/>
  <c r="Q61" i="42"/>
  <c r="O61" i="42"/>
  <c r="R61" i="42"/>
  <c r="P62" i="42"/>
  <c r="T62" i="42"/>
  <c r="P69" i="42"/>
  <c r="T69" i="42"/>
  <c r="U70" i="42"/>
  <c r="S70" i="42"/>
  <c r="Q70" i="42"/>
  <c r="O70" i="42"/>
  <c r="R70" i="42"/>
  <c r="P71" i="42"/>
  <c r="T71" i="42"/>
  <c r="U72" i="42"/>
  <c r="S72" i="42"/>
  <c r="Q72" i="42"/>
  <c r="O72" i="42"/>
  <c r="R72" i="42"/>
  <c r="P73" i="42"/>
  <c r="T73" i="42"/>
  <c r="U74" i="42"/>
  <c r="S74" i="42"/>
  <c r="Q74" i="42"/>
  <c r="O74" i="42"/>
  <c r="R74" i="42"/>
  <c r="P75" i="42"/>
  <c r="T75" i="42"/>
  <c r="U76" i="42"/>
  <c r="S76" i="42"/>
  <c r="Q76" i="42"/>
  <c r="O76" i="42"/>
  <c r="R76" i="42"/>
  <c r="P77" i="42"/>
  <c r="T77" i="42"/>
  <c r="U78" i="42"/>
  <c r="S78" i="42"/>
  <c r="Q78" i="42"/>
  <c r="O78" i="42"/>
  <c r="R78" i="42"/>
  <c r="P79" i="42"/>
  <c r="T79" i="42"/>
  <c r="U80" i="42"/>
  <c r="S80" i="42"/>
  <c r="Q80" i="42"/>
  <c r="O80" i="42"/>
  <c r="R80" i="42"/>
  <c r="P81" i="42"/>
  <c r="T81" i="42"/>
  <c r="U82" i="42"/>
  <c r="S82" i="42"/>
  <c r="Q82" i="42"/>
  <c r="O82" i="42"/>
  <c r="R82" i="42"/>
  <c r="U89" i="42"/>
  <c r="S89" i="42"/>
  <c r="Q89" i="42"/>
  <c r="O89" i="42"/>
  <c r="R89" i="42"/>
  <c r="P90" i="42"/>
  <c r="T90" i="42"/>
  <c r="U91" i="42"/>
  <c r="S91" i="42"/>
  <c r="Q91" i="42"/>
  <c r="O91" i="42"/>
  <c r="R91" i="42"/>
  <c r="P92" i="42"/>
  <c r="T92" i="42"/>
  <c r="U93" i="42"/>
  <c r="S93" i="42"/>
  <c r="Q93" i="42"/>
  <c r="O93" i="42"/>
  <c r="R93" i="42"/>
  <c r="P94" i="42"/>
  <c r="T94" i="42"/>
  <c r="U95" i="42"/>
  <c r="S95" i="42"/>
  <c r="Q95" i="42"/>
  <c r="O95" i="42"/>
  <c r="R95" i="42"/>
  <c r="P96" i="42"/>
  <c r="T96" i="42"/>
  <c r="U97" i="42"/>
  <c r="S97" i="42"/>
  <c r="Q97" i="42"/>
  <c r="O97" i="42"/>
  <c r="R97" i="42"/>
  <c r="P98" i="42"/>
  <c r="T98" i="42"/>
  <c r="U99" i="42"/>
  <c r="S99" i="42"/>
  <c r="Q99" i="42"/>
  <c r="O99" i="42"/>
  <c r="R99" i="42"/>
  <c r="P100" i="42"/>
  <c r="T100" i="42"/>
  <c r="U101" i="42"/>
  <c r="S101" i="42"/>
  <c r="Q101" i="42"/>
  <c r="O101" i="42"/>
  <c r="R101" i="42"/>
  <c r="P102" i="42"/>
  <c r="T102" i="42"/>
  <c r="P109" i="42"/>
  <c r="T109" i="42"/>
  <c r="U110" i="42"/>
  <c r="S110" i="42"/>
  <c r="Q110" i="42"/>
  <c r="O110" i="42"/>
  <c r="R110" i="42"/>
  <c r="P111" i="42"/>
  <c r="T111" i="42"/>
  <c r="U112" i="42"/>
  <c r="S112" i="42"/>
  <c r="Q112" i="42"/>
  <c r="O112" i="42"/>
  <c r="R112" i="42"/>
  <c r="P113" i="42"/>
  <c r="T113" i="42"/>
  <c r="U114" i="42"/>
  <c r="S114" i="42"/>
  <c r="Q114" i="42"/>
  <c r="O114" i="42"/>
  <c r="R114" i="42"/>
  <c r="P115" i="42"/>
  <c r="T115" i="42"/>
  <c r="U116" i="42"/>
  <c r="S116" i="42"/>
  <c r="Q116" i="42"/>
  <c r="R116" i="42"/>
  <c r="O116" i="42"/>
  <c r="T116" i="42"/>
  <c r="R117" i="42"/>
  <c r="R119" i="42"/>
  <c r="R121" i="42"/>
  <c r="U130" i="42"/>
  <c r="S130" i="42"/>
  <c r="Q130" i="42"/>
  <c r="O130" i="42"/>
  <c r="T130" i="42"/>
  <c r="P130" i="42"/>
  <c r="U132" i="42"/>
  <c r="S132" i="42"/>
  <c r="Q132" i="42"/>
  <c r="O132" i="42"/>
  <c r="T132" i="42"/>
  <c r="P132" i="42"/>
  <c r="U134" i="42"/>
  <c r="S134" i="42"/>
  <c r="Q134" i="42"/>
  <c r="O134" i="42"/>
  <c r="T134" i="42"/>
  <c r="P134" i="42"/>
  <c r="U136" i="42"/>
  <c r="S136" i="42"/>
  <c r="Q136" i="42"/>
  <c r="O136" i="42"/>
  <c r="T136" i="42"/>
  <c r="P136" i="42"/>
  <c r="U138" i="42"/>
  <c r="S138" i="42"/>
  <c r="Q138" i="42"/>
  <c r="O138" i="42"/>
  <c r="T138" i="42"/>
  <c r="P138" i="42"/>
  <c r="U140" i="42"/>
  <c r="S140" i="42"/>
  <c r="Q140" i="42"/>
  <c r="O140" i="42"/>
  <c r="T140" i="42"/>
  <c r="P140" i="42"/>
  <c r="U142" i="42"/>
  <c r="S142" i="42"/>
  <c r="Q142" i="42"/>
  <c r="O142" i="42"/>
  <c r="T142" i="42"/>
  <c r="P142" i="42"/>
  <c r="U149" i="42"/>
  <c r="S149" i="42"/>
  <c r="Q149" i="42"/>
  <c r="O149" i="42"/>
  <c r="T149" i="42"/>
  <c r="P149" i="42"/>
  <c r="U151" i="42"/>
  <c r="S151" i="42"/>
  <c r="Q151" i="42"/>
  <c r="O151" i="42"/>
  <c r="T151" i="42"/>
  <c r="P151" i="42"/>
  <c r="U153" i="42"/>
  <c r="S153" i="42"/>
  <c r="Q153" i="42"/>
  <c r="O153" i="42"/>
  <c r="T153" i="42"/>
  <c r="P153" i="42"/>
  <c r="U155" i="42"/>
  <c r="S155" i="42"/>
  <c r="Q155" i="42"/>
  <c r="O155" i="42"/>
  <c r="T155" i="42"/>
  <c r="P155" i="42"/>
  <c r="T157" i="42"/>
  <c r="S157" i="42"/>
  <c r="Q157" i="42"/>
  <c r="O157" i="42"/>
  <c r="U157" i="42"/>
  <c r="P157" i="42"/>
  <c r="P68" i="42"/>
  <c r="P67" i="42" s="1"/>
  <c r="AF10" i="42" s="1"/>
  <c r="R68" i="42"/>
  <c r="R67" i="42" s="1"/>
  <c r="AH10" i="42" s="1"/>
  <c r="P88" i="42"/>
  <c r="P87" i="42" s="1"/>
  <c r="AF11" i="42" s="1"/>
  <c r="R88" i="42"/>
  <c r="R87" i="42" s="1"/>
  <c r="AH11" i="42" s="1"/>
  <c r="P108" i="42"/>
  <c r="P107" i="42" s="1"/>
  <c r="AF12" i="42" s="1"/>
  <c r="R108" i="42"/>
  <c r="U118" i="42"/>
  <c r="S118" i="42"/>
  <c r="Q118" i="42"/>
  <c r="O118" i="42"/>
  <c r="R118" i="42"/>
  <c r="U120" i="42"/>
  <c r="S120" i="42"/>
  <c r="Q120" i="42"/>
  <c r="O120" i="42"/>
  <c r="R120" i="42"/>
  <c r="U122" i="42"/>
  <c r="S122" i="42"/>
  <c r="Q122" i="42"/>
  <c r="O122" i="42"/>
  <c r="R122" i="42"/>
  <c r="U129" i="42"/>
  <c r="S129" i="42"/>
  <c r="Q129" i="42"/>
  <c r="O129" i="42"/>
  <c r="R129" i="42"/>
  <c r="U131" i="42"/>
  <c r="S131" i="42"/>
  <c r="Q131" i="42"/>
  <c r="O131" i="42"/>
  <c r="R131" i="42"/>
  <c r="U133" i="42"/>
  <c r="S133" i="42"/>
  <c r="Q133" i="42"/>
  <c r="O133" i="42"/>
  <c r="R133" i="42"/>
  <c r="U135" i="42"/>
  <c r="S135" i="42"/>
  <c r="Q135" i="42"/>
  <c r="O135" i="42"/>
  <c r="R135" i="42"/>
  <c r="U137" i="42"/>
  <c r="S137" i="42"/>
  <c r="Q137" i="42"/>
  <c r="O137" i="42"/>
  <c r="R137" i="42"/>
  <c r="U139" i="42"/>
  <c r="S139" i="42"/>
  <c r="Q139" i="42"/>
  <c r="O139" i="42"/>
  <c r="R139" i="42"/>
  <c r="U141" i="42"/>
  <c r="S141" i="42"/>
  <c r="Q141" i="42"/>
  <c r="O141" i="42"/>
  <c r="R141" i="42"/>
  <c r="U150" i="42"/>
  <c r="S150" i="42"/>
  <c r="Q150" i="42"/>
  <c r="O150" i="42"/>
  <c r="R150" i="42"/>
  <c r="U152" i="42"/>
  <c r="S152" i="42"/>
  <c r="Q152" i="42"/>
  <c r="O152" i="42"/>
  <c r="R152" i="42"/>
  <c r="U154" i="42"/>
  <c r="S154" i="42"/>
  <c r="Q154" i="42"/>
  <c r="O154" i="42"/>
  <c r="R154" i="42"/>
  <c r="U156" i="42"/>
  <c r="S156" i="42"/>
  <c r="Q156" i="42"/>
  <c r="O156" i="42"/>
  <c r="R156" i="42"/>
  <c r="P128" i="42"/>
  <c r="P127" i="42" s="1"/>
  <c r="AF13" i="42" s="1"/>
  <c r="R128" i="42"/>
  <c r="R127" i="42" s="1"/>
  <c r="AH13" i="42" s="1"/>
  <c r="P148" i="42"/>
  <c r="R148" i="42"/>
  <c r="U168" i="42"/>
  <c r="U167" i="42" s="1"/>
  <c r="AK15" i="42" s="1"/>
  <c r="S168" i="42"/>
  <c r="S167" i="42" s="1"/>
  <c r="AI15" i="42" s="1"/>
  <c r="Q168" i="42"/>
  <c r="Q167" i="42" s="1"/>
  <c r="O168" i="42"/>
  <c r="O167" i="42" s="1"/>
  <c r="N167" i="42" s="1"/>
  <c r="R168" i="42"/>
  <c r="P158" i="42"/>
  <c r="R158" i="42"/>
  <c r="P159" i="42"/>
  <c r="R159" i="42"/>
  <c r="P160" i="42"/>
  <c r="R160" i="42"/>
  <c r="P161" i="42"/>
  <c r="R161" i="42"/>
  <c r="P162" i="42"/>
  <c r="R162" i="42"/>
  <c r="P169" i="42"/>
  <c r="R169" i="42"/>
  <c r="P170" i="42"/>
  <c r="R170" i="42"/>
  <c r="P171" i="42"/>
  <c r="R171" i="42"/>
  <c r="P172" i="42"/>
  <c r="R172" i="42"/>
  <c r="P173" i="42"/>
  <c r="R173" i="42"/>
  <c r="P174" i="42"/>
  <c r="R174" i="42"/>
  <c r="P175" i="42"/>
  <c r="R175" i="42"/>
  <c r="P176" i="42"/>
  <c r="R176" i="42"/>
  <c r="P177" i="42"/>
  <c r="R177" i="42"/>
  <c r="P178" i="42"/>
  <c r="R178" i="42"/>
  <c r="P179" i="42"/>
  <c r="R179" i="42"/>
  <c r="P180" i="42"/>
  <c r="R180" i="42"/>
  <c r="P181" i="42"/>
  <c r="R181" i="42"/>
  <c r="P182" i="42"/>
  <c r="R182" i="42"/>
  <c r="O8" i="41"/>
  <c r="O7" i="41" s="1"/>
  <c r="Q8" i="41"/>
  <c r="S8" i="41"/>
  <c r="U8" i="41"/>
  <c r="U7" i="41" s="1"/>
  <c r="AK7" i="41" s="1"/>
  <c r="AB111" i="3" s="1"/>
  <c r="P9" i="41"/>
  <c r="R9" i="41"/>
  <c r="P10" i="41"/>
  <c r="R10" i="41"/>
  <c r="P11" i="41"/>
  <c r="R11" i="41"/>
  <c r="P12" i="41"/>
  <c r="R12" i="41"/>
  <c r="P13" i="41"/>
  <c r="R13" i="41"/>
  <c r="P14" i="41"/>
  <c r="R14" i="41"/>
  <c r="P15" i="41"/>
  <c r="R15" i="41"/>
  <c r="P16" i="41"/>
  <c r="R16" i="41"/>
  <c r="P17" i="41"/>
  <c r="R17" i="41"/>
  <c r="P18" i="41"/>
  <c r="R18" i="41"/>
  <c r="P19" i="41"/>
  <c r="R19" i="41"/>
  <c r="P20" i="41"/>
  <c r="R20" i="41"/>
  <c r="P21" i="41"/>
  <c r="R21" i="41"/>
  <c r="P22" i="41"/>
  <c r="R22" i="41"/>
  <c r="O28" i="41"/>
  <c r="O27" i="41" s="1"/>
  <c r="N27" i="41" s="1"/>
  <c r="Q28" i="41"/>
  <c r="Q27" i="41" s="1"/>
  <c r="S28" i="41"/>
  <c r="S27" i="41" s="1"/>
  <c r="AI8" i="41" s="1"/>
  <c r="U28" i="41"/>
  <c r="U27" i="41" s="1"/>
  <c r="AK8" i="41" s="1"/>
  <c r="P29" i="41"/>
  <c r="R29" i="41"/>
  <c r="P30" i="41"/>
  <c r="R30" i="41"/>
  <c r="P31" i="41"/>
  <c r="R31" i="41"/>
  <c r="P32" i="41"/>
  <c r="R32" i="41"/>
  <c r="P33" i="41"/>
  <c r="R33" i="41"/>
  <c r="P34" i="41"/>
  <c r="R34" i="41"/>
  <c r="P35" i="41"/>
  <c r="R35" i="41"/>
  <c r="P36" i="41"/>
  <c r="R36" i="41"/>
  <c r="P37" i="41"/>
  <c r="R37" i="41"/>
  <c r="P38" i="41"/>
  <c r="R38" i="41"/>
  <c r="P39" i="41"/>
  <c r="R39" i="41"/>
  <c r="P40" i="41"/>
  <c r="R40" i="41"/>
  <c r="P41" i="41"/>
  <c r="R41" i="41"/>
  <c r="P42" i="41"/>
  <c r="R42" i="41"/>
  <c r="O48" i="41"/>
  <c r="Q48" i="41"/>
  <c r="S48" i="41"/>
  <c r="U48" i="41"/>
  <c r="U49" i="41"/>
  <c r="S49" i="41"/>
  <c r="Q49" i="41"/>
  <c r="O49" i="41"/>
  <c r="R49" i="41"/>
  <c r="P50" i="41"/>
  <c r="U51" i="41"/>
  <c r="S51" i="41"/>
  <c r="Q51" i="41"/>
  <c r="O51" i="41"/>
  <c r="R51" i="41"/>
  <c r="P52" i="41"/>
  <c r="U53" i="41"/>
  <c r="S53" i="41"/>
  <c r="Q53" i="41"/>
  <c r="O53" i="41"/>
  <c r="R53" i="41"/>
  <c r="P54" i="41"/>
  <c r="U55" i="41"/>
  <c r="S55" i="41"/>
  <c r="Q55" i="41"/>
  <c r="O55" i="41"/>
  <c r="R55" i="41"/>
  <c r="P56" i="41"/>
  <c r="U57" i="41"/>
  <c r="S57" i="41"/>
  <c r="Q57" i="41"/>
  <c r="O57" i="41"/>
  <c r="R57" i="41"/>
  <c r="P58" i="41"/>
  <c r="U59" i="41"/>
  <c r="S59" i="41"/>
  <c r="Q59" i="41"/>
  <c r="O59" i="41"/>
  <c r="R59" i="41"/>
  <c r="P60" i="41"/>
  <c r="U61" i="41"/>
  <c r="S61" i="41"/>
  <c r="Q61" i="41"/>
  <c r="O61" i="41"/>
  <c r="R61" i="41"/>
  <c r="P62" i="41"/>
  <c r="P69" i="41"/>
  <c r="U70" i="41"/>
  <c r="S70" i="41"/>
  <c r="Q70" i="41"/>
  <c r="O70" i="41"/>
  <c r="R70" i="41"/>
  <c r="P71" i="41"/>
  <c r="U72" i="41"/>
  <c r="S72" i="41"/>
  <c r="Q72" i="41"/>
  <c r="O72" i="41"/>
  <c r="R72" i="41"/>
  <c r="P73" i="41"/>
  <c r="P8" i="41"/>
  <c r="R8" i="41"/>
  <c r="P28" i="41"/>
  <c r="P27" i="41" s="1"/>
  <c r="AF8" i="41" s="1"/>
  <c r="R28" i="41"/>
  <c r="P48" i="41"/>
  <c r="P47" i="41" s="1"/>
  <c r="AF9" i="41" s="1"/>
  <c r="R48" i="41"/>
  <c r="U50" i="41"/>
  <c r="S50" i="41"/>
  <c r="Q50" i="41"/>
  <c r="O50" i="41"/>
  <c r="R50" i="41"/>
  <c r="U52" i="41"/>
  <c r="S52" i="41"/>
  <c r="Q52" i="41"/>
  <c r="O52" i="41"/>
  <c r="R52" i="41"/>
  <c r="U54" i="41"/>
  <c r="S54" i="41"/>
  <c r="Q54" i="41"/>
  <c r="O54" i="41"/>
  <c r="R54" i="41"/>
  <c r="U56" i="41"/>
  <c r="S56" i="41"/>
  <c r="Q56" i="41"/>
  <c r="O56" i="41"/>
  <c r="R56" i="41"/>
  <c r="U58" i="41"/>
  <c r="S58" i="41"/>
  <c r="Q58" i="41"/>
  <c r="O58" i="41"/>
  <c r="R58" i="41"/>
  <c r="U60" i="41"/>
  <c r="S60" i="41"/>
  <c r="Q60" i="41"/>
  <c r="O60" i="41"/>
  <c r="R60" i="41"/>
  <c r="U62" i="41"/>
  <c r="S62" i="41"/>
  <c r="Q62" i="41"/>
  <c r="O62" i="41"/>
  <c r="R62" i="41"/>
  <c r="U69" i="41"/>
  <c r="S69" i="41"/>
  <c r="Q69" i="41"/>
  <c r="O69" i="41"/>
  <c r="R69" i="41"/>
  <c r="T70" i="41"/>
  <c r="U71" i="41"/>
  <c r="S71" i="41"/>
  <c r="Q71" i="41"/>
  <c r="O71" i="41"/>
  <c r="R71" i="41"/>
  <c r="T72" i="41"/>
  <c r="U73" i="41"/>
  <c r="S73" i="41"/>
  <c r="Q73" i="41"/>
  <c r="O73" i="41"/>
  <c r="R73" i="41"/>
  <c r="P68" i="41"/>
  <c r="R68" i="41"/>
  <c r="O74" i="41"/>
  <c r="Q74" i="41"/>
  <c r="S74" i="41"/>
  <c r="U74" i="41"/>
  <c r="O75" i="41"/>
  <c r="Q75" i="41"/>
  <c r="S75" i="41"/>
  <c r="U75" i="41"/>
  <c r="O76" i="41"/>
  <c r="Q76" i="41"/>
  <c r="S76" i="41"/>
  <c r="U76" i="41"/>
  <c r="O77" i="41"/>
  <c r="Q77" i="41"/>
  <c r="S77" i="41"/>
  <c r="U77" i="41"/>
  <c r="O78" i="41"/>
  <c r="Q78" i="41"/>
  <c r="S78" i="41"/>
  <c r="U78" i="41"/>
  <c r="O79" i="41"/>
  <c r="Q79" i="41"/>
  <c r="S79" i="41"/>
  <c r="U79" i="41"/>
  <c r="O80" i="41"/>
  <c r="Q80" i="41"/>
  <c r="S80" i="41"/>
  <c r="U80" i="41"/>
  <c r="O81" i="41"/>
  <c r="Q81" i="41"/>
  <c r="S81" i="41"/>
  <c r="U81" i="41"/>
  <c r="O82" i="41"/>
  <c r="Q82" i="41"/>
  <c r="S82" i="41"/>
  <c r="U82" i="41"/>
  <c r="P88" i="41"/>
  <c r="R88" i="41"/>
  <c r="T88" i="41"/>
  <c r="O89" i="41"/>
  <c r="Q89" i="41"/>
  <c r="S89" i="41"/>
  <c r="U89" i="41"/>
  <c r="S90" i="41"/>
  <c r="U90" i="41"/>
  <c r="U95" i="41"/>
  <c r="S95" i="41"/>
  <c r="Q95" i="41"/>
  <c r="O95" i="41"/>
  <c r="R95" i="41"/>
  <c r="U97" i="41"/>
  <c r="S97" i="41"/>
  <c r="Q97" i="41"/>
  <c r="O97" i="41"/>
  <c r="R97" i="41"/>
  <c r="P74" i="41"/>
  <c r="R74" i="41"/>
  <c r="P75" i="41"/>
  <c r="R75" i="41"/>
  <c r="P76" i="41"/>
  <c r="R76" i="41"/>
  <c r="P77" i="41"/>
  <c r="R77" i="41"/>
  <c r="P78" i="41"/>
  <c r="R78" i="41"/>
  <c r="P79" i="41"/>
  <c r="R79" i="41"/>
  <c r="P80" i="41"/>
  <c r="R80" i="41"/>
  <c r="P81" i="41"/>
  <c r="R81" i="41"/>
  <c r="P82" i="41"/>
  <c r="R82" i="41"/>
  <c r="O88" i="41"/>
  <c r="Q88" i="41"/>
  <c r="S88" i="41"/>
  <c r="P89" i="41"/>
  <c r="R89" i="41"/>
  <c r="P90" i="41"/>
  <c r="R90" i="41"/>
  <c r="P91" i="41"/>
  <c r="R91" i="41"/>
  <c r="P92" i="41"/>
  <c r="R92" i="41"/>
  <c r="P93" i="41"/>
  <c r="R93" i="41"/>
  <c r="U94" i="41"/>
  <c r="S94" i="41"/>
  <c r="P94" i="41"/>
  <c r="R94" i="41"/>
  <c r="P95" i="41"/>
  <c r="T95" i="41"/>
  <c r="U96" i="41"/>
  <c r="S96" i="41"/>
  <c r="Q96" i="41"/>
  <c r="O96" i="41"/>
  <c r="R96" i="41"/>
  <c r="P97" i="41"/>
  <c r="T97" i="41"/>
  <c r="U98" i="41"/>
  <c r="S98" i="41"/>
  <c r="Q98" i="41"/>
  <c r="O98" i="41"/>
  <c r="R98" i="41"/>
  <c r="O99" i="41"/>
  <c r="Q99" i="41"/>
  <c r="S99" i="41"/>
  <c r="U99" i="41"/>
  <c r="O100" i="41"/>
  <c r="Q100" i="41"/>
  <c r="S100" i="41"/>
  <c r="U100" i="41"/>
  <c r="Q101" i="41"/>
  <c r="S101" i="41"/>
  <c r="U101" i="41"/>
  <c r="P108" i="41"/>
  <c r="R108" i="41"/>
  <c r="T108" i="41"/>
  <c r="Q109" i="41"/>
  <c r="S109" i="41"/>
  <c r="U109" i="41"/>
  <c r="U118" i="41"/>
  <c r="S118" i="41"/>
  <c r="Q118" i="41"/>
  <c r="O118" i="41"/>
  <c r="R118" i="41"/>
  <c r="U120" i="41"/>
  <c r="S120" i="41"/>
  <c r="Q120" i="41"/>
  <c r="O120" i="41"/>
  <c r="R120" i="41"/>
  <c r="U122" i="41"/>
  <c r="S122" i="41"/>
  <c r="Q122" i="41"/>
  <c r="O122" i="41"/>
  <c r="R122" i="41"/>
  <c r="U129" i="41"/>
  <c r="S129" i="41"/>
  <c r="Q129" i="41"/>
  <c r="O129" i="41"/>
  <c r="R129" i="41"/>
  <c r="U131" i="41"/>
  <c r="S131" i="41"/>
  <c r="Q131" i="41"/>
  <c r="O131" i="41"/>
  <c r="R131" i="41"/>
  <c r="U133" i="41"/>
  <c r="S133" i="41"/>
  <c r="Q133" i="41"/>
  <c r="O133" i="41"/>
  <c r="R133" i="41"/>
  <c r="U135" i="41"/>
  <c r="S135" i="41"/>
  <c r="Q135" i="41"/>
  <c r="O135" i="41"/>
  <c r="R135" i="41"/>
  <c r="U137" i="41"/>
  <c r="S137" i="41"/>
  <c r="Q137" i="41"/>
  <c r="O137" i="41"/>
  <c r="R137" i="41"/>
  <c r="U139" i="41"/>
  <c r="S139" i="41"/>
  <c r="Q139" i="41"/>
  <c r="O139" i="41"/>
  <c r="R139" i="41"/>
  <c r="U141" i="41"/>
  <c r="S141" i="41"/>
  <c r="Q141" i="41"/>
  <c r="O141" i="41"/>
  <c r="R141" i="41"/>
  <c r="P99" i="41"/>
  <c r="R99" i="41"/>
  <c r="P100" i="41"/>
  <c r="R100" i="41"/>
  <c r="P101" i="41"/>
  <c r="R101" i="41"/>
  <c r="P102" i="41"/>
  <c r="R102" i="41"/>
  <c r="O108" i="41"/>
  <c r="Q108" i="41"/>
  <c r="S108" i="41"/>
  <c r="P109" i="41"/>
  <c r="R109" i="41"/>
  <c r="P110" i="41"/>
  <c r="R110" i="41"/>
  <c r="P111" i="41"/>
  <c r="R111" i="41"/>
  <c r="P112" i="41"/>
  <c r="R112" i="41"/>
  <c r="P113" i="41"/>
  <c r="R113" i="41"/>
  <c r="P114" i="41"/>
  <c r="R114" i="41"/>
  <c r="P115" i="41"/>
  <c r="R115" i="41"/>
  <c r="U116" i="41"/>
  <c r="S116" i="41"/>
  <c r="Q116" i="41"/>
  <c r="P116" i="41"/>
  <c r="T116" i="41"/>
  <c r="U117" i="41"/>
  <c r="S117" i="41"/>
  <c r="Q117" i="41"/>
  <c r="O117" i="41"/>
  <c r="R117" i="41"/>
  <c r="P118" i="41"/>
  <c r="T118" i="41"/>
  <c r="U119" i="41"/>
  <c r="S119" i="41"/>
  <c r="Q119" i="41"/>
  <c r="O119" i="41"/>
  <c r="R119" i="41"/>
  <c r="P120" i="41"/>
  <c r="T120" i="41"/>
  <c r="U121" i="41"/>
  <c r="S121" i="41"/>
  <c r="Q121" i="41"/>
  <c r="O121" i="41"/>
  <c r="R121" i="41"/>
  <c r="P122" i="41"/>
  <c r="T122" i="41"/>
  <c r="P129" i="41"/>
  <c r="T129" i="41"/>
  <c r="U130" i="41"/>
  <c r="S130" i="41"/>
  <c r="Q130" i="41"/>
  <c r="O130" i="41"/>
  <c r="R130" i="41"/>
  <c r="P131" i="41"/>
  <c r="T131" i="41"/>
  <c r="U132" i="41"/>
  <c r="S132" i="41"/>
  <c r="Q132" i="41"/>
  <c r="O132" i="41"/>
  <c r="R132" i="41"/>
  <c r="P133" i="41"/>
  <c r="T133" i="41"/>
  <c r="U134" i="41"/>
  <c r="S134" i="41"/>
  <c r="Q134" i="41"/>
  <c r="O134" i="41"/>
  <c r="R134" i="41"/>
  <c r="P135" i="41"/>
  <c r="T135" i="41"/>
  <c r="U136" i="41"/>
  <c r="S136" i="41"/>
  <c r="Q136" i="41"/>
  <c r="O136" i="41"/>
  <c r="R136" i="41"/>
  <c r="P137" i="41"/>
  <c r="T137" i="41"/>
  <c r="U138" i="41"/>
  <c r="S138" i="41"/>
  <c r="Q138" i="41"/>
  <c r="O138" i="41"/>
  <c r="R138" i="41"/>
  <c r="P139" i="41"/>
  <c r="T139" i="41"/>
  <c r="U140" i="41"/>
  <c r="S140" i="41"/>
  <c r="Q140" i="41"/>
  <c r="O140" i="41"/>
  <c r="R140" i="41"/>
  <c r="P141" i="41"/>
  <c r="T141" i="41"/>
  <c r="U142" i="41"/>
  <c r="S142" i="41"/>
  <c r="Q142" i="41"/>
  <c r="O142" i="41"/>
  <c r="R142" i="41"/>
  <c r="P149" i="41"/>
  <c r="R149" i="41"/>
  <c r="T149" i="41"/>
  <c r="P150" i="41"/>
  <c r="R150" i="41"/>
  <c r="T150" i="41"/>
  <c r="P151" i="41"/>
  <c r="R151" i="41"/>
  <c r="T151" i="41"/>
  <c r="P152" i="41"/>
  <c r="R152" i="41"/>
  <c r="T152" i="41"/>
  <c r="P153" i="41"/>
  <c r="R153" i="41"/>
  <c r="T153" i="41"/>
  <c r="P154" i="41"/>
  <c r="R154" i="41"/>
  <c r="T154" i="41"/>
  <c r="P155" i="41"/>
  <c r="R155" i="41"/>
  <c r="T155" i="41"/>
  <c r="P156" i="41"/>
  <c r="R156" i="41"/>
  <c r="T156" i="41"/>
  <c r="P157" i="41"/>
  <c r="R157" i="41"/>
  <c r="U157" i="41"/>
  <c r="U147" i="41" s="1"/>
  <c r="AK14" i="41" s="1"/>
  <c r="P168" i="41"/>
  <c r="P128" i="41"/>
  <c r="P127" i="41" s="1"/>
  <c r="AF13" i="41" s="1"/>
  <c r="R128" i="41"/>
  <c r="P148" i="41"/>
  <c r="R148" i="41"/>
  <c r="O149" i="41"/>
  <c r="Q149" i="41"/>
  <c r="S149" i="41"/>
  <c r="O150" i="41"/>
  <c r="Q150" i="41"/>
  <c r="S150" i="41"/>
  <c r="O151" i="41"/>
  <c r="Q151" i="41"/>
  <c r="S151" i="41"/>
  <c r="O152" i="41"/>
  <c r="Q152" i="41"/>
  <c r="S152" i="41"/>
  <c r="O153" i="41"/>
  <c r="Q153" i="41"/>
  <c r="S153" i="41"/>
  <c r="O154" i="41"/>
  <c r="Q154" i="41"/>
  <c r="S154" i="41"/>
  <c r="O155" i="41"/>
  <c r="Q155" i="41"/>
  <c r="S155" i="41"/>
  <c r="O156" i="41"/>
  <c r="Q156" i="41"/>
  <c r="S156" i="41"/>
  <c r="O157" i="41"/>
  <c r="Q157" i="41"/>
  <c r="S157" i="41"/>
  <c r="U168" i="41"/>
  <c r="U167" i="41" s="1"/>
  <c r="AK15" i="41" s="1"/>
  <c r="S168" i="41"/>
  <c r="S167" i="41" s="1"/>
  <c r="AI15" i="41" s="1"/>
  <c r="Q168" i="41"/>
  <c r="Q167" i="41" s="1"/>
  <c r="O168" i="41"/>
  <c r="O167" i="41" s="1"/>
  <c r="N167" i="41" s="1"/>
  <c r="R168" i="41"/>
  <c r="P158" i="41"/>
  <c r="R158" i="41"/>
  <c r="P159" i="41"/>
  <c r="R159" i="41"/>
  <c r="P160" i="41"/>
  <c r="R160" i="41"/>
  <c r="P161" i="41"/>
  <c r="R161" i="41"/>
  <c r="P162" i="41"/>
  <c r="R162" i="41"/>
  <c r="P169" i="41"/>
  <c r="R169" i="41"/>
  <c r="P170" i="41"/>
  <c r="R170" i="41"/>
  <c r="P171" i="41"/>
  <c r="R171" i="41"/>
  <c r="P172" i="41"/>
  <c r="R172" i="41"/>
  <c r="P173" i="41"/>
  <c r="R173" i="41"/>
  <c r="P174" i="41"/>
  <c r="R174" i="41"/>
  <c r="P175" i="41"/>
  <c r="R175" i="41"/>
  <c r="P176" i="41"/>
  <c r="R176" i="41"/>
  <c r="P177" i="41"/>
  <c r="R177" i="41"/>
  <c r="P178" i="41"/>
  <c r="R178" i="41"/>
  <c r="P179" i="41"/>
  <c r="R179" i="41"/>
  <c r="P180" i="41"/>
  <c r="R180" i="41"/>
  <c r="P181" i="41"/>
  <c r="R181" i="41"/>
  <c r="P182" i="41"/>
  <c r="R182" i="41"/>
  <c r="P8" i="40"/>
  <c r="R8" i="40"/>
  <c r="T8" i="40"/>
  <c r="T7" i="40" s="1"/>
  <c r="AJ7" i="40" s="1"/>
  <c r="AA89" i="3" s="1"/>
  <c r="P28" i="40"/>
  <c r="R28" i="40"/>
  <c r="T28" i="40"/>
  <c r="T27" i="40" s="1"/>
  <c r="AJ8" i="40" s="1"/>
  <c r="AA90" i="3" s="1"/>
  <c r="P48" i="40"/>
  <c r="R48" i="40"/>
  <c r="T48" i="40"/>
  <c r="U50" i="40"/>
  <c r="S50" i="40"/>
  <c r="Q50" i="40"/>
  <c r="O50" i="40"/>
  <c r="R50" i="40"/>
  <c r="U52" i="40"/>
  <c r="S52" i="40"/>
  <c r="Q52" i="40"/>
  <c r="O52" i="40"/>
  <c r="R52" i="40"/>
  <c r="U54" i="40"/>
  <c r="S54" i="40"/>
  <c r="Q54" i="40"/>
  <c r="O54" i="40"/>
  <c r="R54" i="40"/>
  <c r="U56" i="40"/>
  <c r="S56" i="40"/>
  <c r="Q56" i="40"/>
  <c r="O56" i="40"/>
  <c r="R56" i="40"/>
  <c r="U58" i="40"/>
  <c r="S58" i="40"/>
  <c r="Q58" i="40"/>
  <c r="O58" i="40"/>
  <c r="R58" i="40"/>
  <c r="U60" i="40"/>
  <c r="S60" i="40"/>
  <c r="Q60" i="40"/>
  <c r="O60" i="40"/>
  <c r="R60" i="40"/>
  <c r="U62" i="40"/>
  <c r="S62" i="40"/>
  <c r="Q62" i="40"/>
  <c r="O62" i="40"/>
  <c r="R62" i="40"/>
  <c r="U69" i="40"/>
  <c r="S69" i="40"/>
  <c r="Q69" i="40"/>
  <c r="O69" i="40"/>
  <c r="R69" i="40"/>
  <c r="U71" i="40"/>
  <c r="S71" i="40"/>
  <c r="Q71" i="40"/>
  <c r="O71" i="40"/>
  <c r="R71" i="40"/>
  <c r="U73" i="40"/>
  <c r="S73" i="40"/>
  <c r="Q73" i="40"/>
  <c r="O73" i="40"/>
  <c r="R73" i="40"/>
  <c r="U75" i="40"/>
  <c r="S75" i="40"/>
  <c r="Q75" i="40"/>
  <c r="O75" i="40"/>
  <c r="R75" i="40"/>
  <c r="U77" i="40"/>
  <c r="S77" i="40"/>
  <c r="Q77" i="40"/>
  <c r="O77" i="40"/>
  <c r="R77" i="40"/>
  <c r="U79" i="40"/>
  <c r="S79" i="40"/>
  <c r="Q79" i="40"/>
  <c r="O79" i="40"/>
  <c r="R79" i="40"/>
  <c r="U81" i="40"/>
  <c r="S81" i="40"/>
  <c r="Q81" i="40"/>
  <c r="O81" i="40"/>
  <c r="R81" i="40"/>
  <c r="U90" i="40"/>
  <c r="S90" i="40"/>
  <c r="Q90" i="40"/>
  <c r="O90" i="40"/>
  <c r="R90" i="40"/>
  <c r="U92" i="40"/>
  <c r="S92" i="40"/>
  <c r="Q92" i="40"/>
  <c r="O92" i="40"/>
  <c r="R92" i="40"/>
  <c r="U94" i="40"/>
  <c r="S94" i="40"/>
  <c r="Q94" i="40"/>
  <c r="O94" i="40"/>
  <c r="R94" i="40"/>
  <c r="U96" i="40"/>
  <c r="S96" i="40"/>
  <c r="Q96" i="40"/>
  <c r="O96" i="40"/>
  <c r="R96" i="40"/>
  <c r="U98" i="40"/>
  <c r="S98" i="40"/>
  <c r="Q98" i="40"/>
  <c r="O98" i="40"/>
  <c r="R98" i="40"/>
  <c r="U100" i="40"/>
  <c r="S100" i="40"/>
  <c r="Q100" i="40"/>
  <c r="O100" i="40"/>
  <c r="R100" i="40"/>
  <c r="U102" i="40"/>
  <c r="S102" i="40"/>
  <c r="Q102" i="40"/>
  <c r="O102" i="40"/>
  <c r="R102" i="40"/>
  <c r="U109" i="40"/>
  <c r="S109" i="40"/>
  <c r="Q109" i="40"/>
  <c r="O109" i="40"/>
  <c r="R109" i="40"/>
  <c r="U111" i="40"/>
  <c r="S111" i="40"/>
  <c r="Q111" i="40"/>
  <c r="O111" i="40"/>
  <c r="R111" i="40"/>
  <c r="U113" i="40"/>
  <c r="S113" i="40"/>
  <c r="Q113" i="40"/>
  <c r="O113" i="40"/>
  <c r="R113" i="40"/>
  <c r="U115" i="40"/>
  <c r="S115" i="40"/>
  <c r="Q115" i="40"/>
  <c r="O115" i="40"/>
  <c r="R115" i="40"/>
  <c r="U117" i="40"/>
  <c r="S117" i="40"/>
  <c r="Q117" i="40"/>
  <c r="O117" i="40"/>
  <c r="T117" i="40"/>
  <c r="P117" i="40"/>
  <c r="U119" i="40"/>
  <c r="S119" i="40"/>
  <c r="Q119" i="40"/>
  <c r="O119" i="40"/>
  <c r="T119" i="40"/>
  <c r="P119" i="40"/>
  <c r="U121" i="40"/>
  <c r="S121" i="40"/>
  <c r="Q121" i="40"/>
  <c r="O121" i="40"/>
  <c r="T121" i="40"/>
  <c r="P121" i="40"/>
  <c r="O8" i="40"/>
  <c r="Q8" i="40"/>
  <c r="S8" i="40"/>
  <c r="P9" i="40"/>
  <c r="R9" i="40"/>
  <c r="P10" i="40"/>
  <c r="R10" i="40"/>
  <c r="P11" i="40"/>
  <c r="R11" i="40"/>
  <c r="P12" i="40"/>
  <c r="R12" i="40"/>
  <c r="P13" i="40"/>
  <c r="R13" i="40"/>
  <c r="P14" i="40"/>
  <c r="R14" i="40"/>
  <c r="P15" i="40"/>
  <c r="R15" i="40"/>
  <c r="P16" i="40"/>
  <c r="R16" i="40"/>
  <c r="P17" i="40"/>
  <c r="R17" i="40"/>
  <c r="P18" i="40"/>
  <c r="R18" i="40"/>
  <c r="P19" i="40"/>
  <c r="R19" i="40"/>
  <c r="P20" i="40"/>
  <c r="R20" i="40"/>
  <c r="P21" i="40"/>
  <c r="R21" i="40"/>
  <c r="P22" i="40"/>
  <c r="R22" i="40"/>
  <c r="O28" i="40"/>
  <c r="O27" i="40" s="1"/>
  <c r="N27" i="40" s="1"/>
  <c r="Q28" i="40"/>
  <c r="Q27" i="40" s="1"/>
  <c r="S28" i="40"/>
  <c r="S27" i="40" s="1"/>
  <c r="AI8" i="40" s="1"/>
  <c r="Z90" i="3" s="1"/>
  <c r="P29" i="40"/>
  <c r="R29" i="40"/>
  <c r="P30" i="40"/>
  <c r="R30" i="40"/>
  <c r="P31" i="40"/>
  <c r="R31" i="40"/>
  <c r="P32" i="40"/>
  <c r="R32" i="40"/>
  <c r="P33" i="40"/>
  <c r="R33" i="40"/>
  <c r="P34" i="40"/>
  <c r="R34" i="40"/>
  <c r="P35" i="40"/>
  <c r="R35" i="40"/>
  <c r="P36" i="40"/>
  <c r="R36" i="40"/>
  <c r="P37" i="40"/>
  <c r="R37" i="40"/>
  <c r="P38" i="40"/>
  <c r="R38" i="40"/>
  <c r="P39" i="40"/>
  <c r="R39" i="40"/>
  <c r="P40" i="40"/>
  <c r="R40" i="40"/>
  <c r="P41" i="40"/>
  <c r="R41" i="40"/>
  <c r="P42" i="40"/>
  <c r="R42" i="40"/>
  <c r="O48" i="40"/>
  <c r="Q48" i="40"/>
  <c r="S48" i="40"/>
  <c r="U49" i="40"/>
  <c r="S49" i="40"/>
  <c r="Q49" i="40"/>
  <c r="O49" i="40"/>
  <c r="R49" i="40"/>
  <c r="P50" i="40"/>
  <c r="T50" i="40"/>
  <c r="U51" i="40"/>
  <c r="S51" i="40"/>
  <c r="Q51" i="40"/>
  <c r="O51" i="40"/>
  <c r="R51" i="40"/>
  <c r="P52" i="40"/>
  <c r="T52" i="40"/>
  <c r="U53" i="40"/>
  <c r="S53" i="40"/>
  <c r="Q53" i="40"/>
  <c r="O53" i="40"/>
  <c r="R53" i="40"/>
  <c r="P54" i="40"/>
  <c r="T54" i="40"/>
  <c r="U55" i="40"/>
  <c r="S55" i="40"/>
  <c r="Q55" i="40"/>
  <c r="O55" i="40"/>
  <c r="R55" i="40"/>
  <c r="P56" i="40"/>
  <c r="T56" i="40"/>
  <c r="U57" i="40"/>
  <c r="S57" i="40"/>
  <c r="Q57" i="40"/>
  <c r="O57" i="40"/>
  <c r="R57" i="40"/>
  <c r="P58" i="40"/>
  <c r="T58" i="40"/>
  <c r="U59" i="40"/>
  <c r="S59" i="40"/>
  <c r="Q59" i="40"/>
  <c r="O59" i="40"/>
  <c r="R59" i="40"/>
  <c r="P60" i="40"/>
  <c r="T60" i="40"/>
  <c r="U61" i="40"/>
  <c r="S61" i="40"/>
  <c r="Q61" i="40"/>
  <c r="O61" i="40"/>
  <c r="R61" i="40"/>
  <c r="P62" i="40"/>
  <c r="T62" i="40"/>
  <c r="P69" i="40"/>
  <c r="T69" i="40"/>
  <c r="U70" i="40"/>
  <c r="S70" i="40"/>
  <c r="Q70" i="40"/>
  <c r="O70" i="40"/>
  <c r="R70" i="40"/>
  <c r="P71" i="40"/>
  <c r="T71" i="40"/>
  <c r="U72" i="40"/>
  <c r="S72" i="40"/>
  <c r="Q72" i="40"/>
  <c r="O72" i="40"/>
  <c r="R72" i="40"/>
  <c r="P73" i="40"/>
  <c r="T73" i="40"/>
  <c r="U74" i="40"/>
  <c r="S74" i="40"/>
  <c r="Q74" i="40"/>
  <c r="O74" i="40"/>
  <c r="R74" i="40"/>
  <c r="P75" i="40"/>
  <c r="T75" i="40"/>
  <c r="U76" i="40"/>
  <c r="S76" i="40"/>
  <c r="Q76" i="40"/>
  <c r="O76" i="40"/>
  <c r="R76" i="40"/>
  <c r="P77" i="40"/>
  <c r="T77" i="40"/>
  <c r="U78" i="40"/>
  <c r="S78" i="40"/>
  <c r="Q78" i="40"/>
  <c r="O78" i="40"/>
  <c r="R78" i="40"/>
  <c r="P79" i="40"/>
  <c r="T79" i="40"/>
  <c r="U80" i="40"/>
  <c r="S80" i="40"/>
  <c r="Q80" i="40"/>
  <c r="O80" i="40"/>
  <c r="R80" i="40"/>
  <c r="P81" i="40"/>
  <c r="T81" i="40"/>
  <c r="U82" i="40"/>
  <c r="S82" i="40"/>
  <c r="Q82" i="40"/>
  <c r="O82" i="40"/>
  <c r="R82" i="40"/>
  <c r="U89" i="40"/>
  <c r="S89" i="40"/>
  <c r="Q89" i="40"/>
  <c r="O89" i="40"/>
  <c r="R89" i="40"/>
  <c r="P90" i="40"/>
  <c r="T90" i="40"/>
  <c r="U91" i="40"/>
  <c r="S91" i="40"/>
  <c r="Q91" i="40"/>
  <c r="O91" i="40"/>
  <c r="R91" i="40"/>
  <c r="P92" i="40"/>
  <c r="T92" i="40"/>
  <c r="U93" i="40"/>
  <c r="S93" i="40"/>
  <c r="Q93" i="40"/>
  <c r="O93" i="40"/>
  <c r="R93" i="40"/>
  <c r="P94" i="40"/>
  <c r="T94" i="40"/>
  <c r="U95" i="40"/>
  <c r="S95" i="40"/>
  <c r="Q95" i="40"/>
  <c r="O95" i="40"/>
  <c r="R95" i="40"/>
  <c r="P96" i="40"/>
  <c r="T96" i="40"/>
  <c r="U97" i="40"/>
  <c r="S97" i="40"/>
  <c r="Q97" i="40"/>
  <c r="O97" i="40"/>
  <c r="R97" i="40"/>
  <c r="P98" i="40"/>
  <c r="T98" i="40"/>
  <c r="U99" i="40"/>
  <c r="S99" i="40"/>
  <c r="Q99" i="40"/>
  <c r="O99" i="40"/>
  <c r="R99" i="40"/>
  <c r="P100" i="40"/>
  <c r="T100" i="40"/>
  <c r="U101" i="40"/>
  <c r="S101" i="40"/>
  <c r="Q101" i="40"/>
  <c r="O101" i="40"/>
  <c r="R101" i="40"/>
  <c r="P102" i="40"/>
  <c r="T102" i="40"/>
  <c r="P109" i="40"/>
  <c r="T109" i="40"/>
  <c r="U110" i="40"/>
  <c r="S110" i="40"/>
  <c r="Q110" i="40"/>
  <c r="O110" i="40"/>
  <c r="R110" i="40"/>
  <c r="P111" i="40"/>
  <c r="T111" i="40"/>
  <c r="U112" i="40"/>
  <c r="S112" i="40"/>
  <c r="Q112" i="40"/>
  <c r="O112" i="40"/>
  <c r="R112" i="40"/>
  <c r="P113" i="40"/>
  <c r="T113" i="40"/>
  <c r="U114" i="40"/>
  <c r="S114" i="40"/>
  <c r="Q114" i="40"/>
  <c r="O114" i="40"/>
  <c r="R114" i="40"/>
  <c r="P115" i="40"/>
  <c r="T115" i="40"/>
  <c r="U116" i="40"/>
  <c r="S116" i="40"/>
  <c r="Q116" i="40"/>
  <c r="R116" i="40"/>
  <c r="O116" i="40"/>
  <c r="T116" i="40"/>
  <c r="R117" i="40"/>
  <c r="R119" i="40"/>
  <c r="R121" i="40"/>
  <c r="U130" i="40"/>
  <c r="S130" i="40"/>
  <c r="Q130" i="40"/>
  <c r="O130" i="40"/>
  <c r="T130" i="40"/>
  <c r="P130" i="40"/>
  <c r="U132" i="40"/>
  <c r="S132" i="40"/>
  <c r="Q132" i="40"/>
  <c r="O132" i="40"/>
  <c r="T132" i="40"/>
  <c r="P132" i="40"/>
  <c r="U134" i="40"/>
  <c r="S134" i="40"/>
  <c r="Q134" i="40"/>
  <c r="O134" i="40"/>
  <c r="T134" i="40"/>
  <c r="P134" i="40"/>
  <c r="U136" i="40"/>
  <c r="S136" i="40"/>
  <c r="Q136" i="40"/>
  <c r="O136" i="40"/>
  <c r="T136" i="40"/>
  <c r="P136" i="40"/>
  <c r="U138" i="40"/>
  <c r="S138" i="40"/>
  <c r="Q138" i="40"/>
  <c r="O138" i="40"/>
  <c r="T138" i="40"/>
  <c r="P138" i="40"/>
  <c r="U140" i="40"/>
  <c r="S140" i="40"/>
  <c r="Q140" i="40"/>
  <c r="O140" i="40"/>
  <c r="T140" i="40"/>
  <c r="P140" i="40"/>
  <c r="U142" i="40"/>
  <c r="S142" i="40"/>
  <c r="Q142" i="40"/>
  <c r="O142" i="40"/>
  <c r="T142" i="40"/>
  <c r="P142" i="40"/>
  <c r="U149" i="40"/>
  <c r="S149" i="40"/>
  <c r="Q149" i="40"/>
  <c r="O149" i="40"/>
  <c r="T149" i="40"/>
  <c r="P149" i="40"/>
  <c r="U151" i="40"/>
  <c r="S151" i="40"/>
  <c r="Q151" i="40"/>
  <c r="O151" i="40"/>
  <c r="T151" i="40"/>
  <c r="P151" i="40"/>
  <c r="U153" i="40"/>
  <c r="S153" i="40"/>
  <c r="Q153" i="40"/>
  <c r="O153" i="40"/>
  <c r="T153" i="40"/>
  <c r="P153" i="40"/>
  <c r="U155" i="40"/>
  <c r="S155" i="40"/>
  <c r="Q155" i="40"/>
  <c r="O155" i="40"/>
  <c r="T155" i="40"/>
  <c r="P155" i="40"/>
  <c r="T157" i="40"/>
  <c r="S157" i="40"/>
  <c r="Q157" i="40"/>
  <c r="O157" i="40"/>
  <c r="U157" i="40"/>
  <c r="P157" i="40"/>
  <c r="P68" i="40"/>
  <c r="P67" i="40" s="1"/>
  <c r="AF10" i="40" s="1"/>
  <c r="R68" i="40"/>
  <c r="P88" i="40"/>
  <c r="P87" i="40" s="1"/>
  <c r="AF11" i="40" s="1"/>
  <c r="R88" i="40"/>
  <c r="P108" i="40"/>
  <c r="P107" i="40" s="1"/>
  <c r="AF12" i="40" s="1"/>
  <c r="R108" i="40"/>
  <c r="U118" i="40"/>
  <c r="S118" i="40"/>
  <c r="Q118" i="40"/>
  <c r="O118" i="40"/>
  <c r="R118" i="40"/>
  <c r="U120" i="40"/>
  <c r="S120" i="40"/>
  <c r="Q120" i="40"/>
  <c r="O120" i="40"/>
  <c r="R120" i="40"/>
  <c r="U122" i="40"/>
  <c r="S122" i="40"/>
  <c r="Q122" i="40"/>
  <c r="O122" i="40"/>
  <c r="R122" i="40"/>
  <c r="U129" i="40"/>
  <c r="S129" i="40"/>
  <c r="Q129" i="40"/>
  <c r="O129" i="40"/>
  <c r="R129" i="40"/>
  <c r="U131" i="40"/>
  <c r="S131" i="40"/>
  <c r="Q131" i="40"/>
  <c r="O131" i="40"/>
  <c r="R131" i="40"/>
  <c r="U133" i="40"/>
  <c r="S133" i="40"/>
  <c r="Q133" i="40"/>
  <c r="O133" i="40"/>
  <c r="R133" i="40"/>
  <c r="U135" i="40"/>
  <c r="S135" i="40"/>
  <c r="Q135" i="40"/>
  <c r="O135" i="40"/>
  <c r="R135" i="40"/>
  <c r="U137" i="40"/>
  <c r="S137" i="40"/>
  <c r="Q137" i="40"/>
  <c r="O137" i="40"/>
  <c r="R137" i="40"/>
  <c r="U139" i="40"/>
  <c r="S139" i="40"/>
  <c r="Q139" i="40"/>
  <c r="O139" i="40"/>
  <c r="R139" i="40"/>
  <c r="U141" i="40"/>
  <c r="S141" i="40"/>
  <c r="Q141" i="40"/>
  <c r="O141" i="40"/>
  <c r="R141" i="40"/>
  <c r="U150" i="40"/>
  <c r="S150" i="40"/>
  <c r="Q150" i="40"/>
  <c r="O150" i="40"/>
  <c r="R150" i="40"/>
  <c r="U152" i="40"/>
  <c r="S152" i="40"/>
  <c r="Q152" i="40"/>
  <c r="O152" i="40"/>
  <c r="R152" i="40"/>
  <c r="U154" i="40"/>
  <c r="S154" i="40"/>
  <c r="Q154" i="40"/>
  <c r="O154" i="40"/>
  <c r="R154" i="40"/>
  <c r="U156" i="40"/>
  <c r="S156" i="40"/>
  <c r="Q156" i="40"/>
  <c r="O156" i="40"/>
  <c r="R156" i="40"/>
  <c r="P128" i="40"/>
  <c r="P127" i="40" s="1"/>
  <c r="AF13" i="40" s="1"/>
  <c r="R128" i="40"/>
  <c r="P148" i="40"/>
  <c r="R148" i="40"/>
  <c r="U168" i="40"/>
  <c r="U167" i="40" s="1"/>
  <c r="AK15" i="40" s="1"/>
  <c r="S168" i="40"/>
  <c r="S167" i="40" s="1"/>
  <c r="AI15" i="40" s="1"/>
  <c r="Q168" i="40"/>
  <c r="Q167" i="40" s="1"/>
  <c r="O168" i="40"/>
  <c r="R168" i="40"/>
  <c r="P158" i="40"/>
  <c r="R158" i="40"/>
  <c r="P159" i="40"/>
  <c r="R159" i="40"/>
  <c r="P160" i="40"/>
  <c r="R160" i="40"/>
  <c r="P161" i="40"/>
  <c r="R161" i="40"/>
  <c r="P162" i="40"/>
  <c r="R162" i="40"/>
  <c r="P169" i="40"/>
  <c r="R169" i="40"/>
  <c r="P170" i="40"/>
  <c r="R170" i="40"/>
  <c r="P171" i="40"/>
  <c r="R171" i="40"/>
  <c r="P172" i="40"/>
  <c r="R172" i="40"/>
  <c r="P173" i="40"/>
  <c r="R173" i="40"/>
  <c r="P174" i="40"/>
  <c r="R174" i="40"/>
  <c r="P175" i="40"/>
  <c r="R175" i="40"/>
  <c r="P176" i="40"/>
  <c r="R176" i="40"/>
  <c r="P177" i="40"/>
  <c r="R177" i="40"/>
  <c r="P178" i="40"/>
  <c r="R178" i="40"/>
  <c r="P179" i="40"/>
  <c r="R179" i="40"/>
  <c r="P180" i="40"/>
  <c r="R180" i="40"/>
  <c r="P181" i="40"/>
  <c r="R181" i="40"/>
  <c r="P182" i="40"/>
  <c r="R182" i="40"/>
  <c r="Q9" i="37"/>
  <c r="U9" i="37"/>
  <c r="Q10" i="37"/>
  <c r="U10" i="37"/>
  <c r="U7" i="37" s="1"/>
  <c r="AK7" i="37" s="1"/>
  <c r="O10" i="37"/>
  <c r="S10" i="37"/>
  <c r="Q31" i="38"/>
  <c r="U31" i="38"/>
  <c r="Q33" i="38"/>
  <c r="U33" i="38"/>
  <c r="Q35" i="38"/>
  <c r="U35" i="38"/>
  <c r="Q37" i="38"/>
  <c r="U37" i="38"/>
  <c r="Q29" i="38"/>
  <c r="U29" i="38"/>
  <c r="Q30" i="38"/>
  <c r="U30" i="38"/>
  <c r="O31" i="38"/>
  <c r="S31" i="38"/>
  <c r="Q32" i="38"/>
  <c r="U32" i="38"/>
  <c r="O33" i="38"/>
  <c r="S33" i="38"/>
  <c r="Q34" i="38"/>
  <c r="U34" i="38"/>
  <c r="O35" i="38"/>
  <c r="S35" i="38"/>
  <c r="Q36" i="38"/>
  <c r="U36" i="38"/>
  <c r="O37" i="38"/>
  <c r="S37" i="38"/>
  <c r="S18" i="38"/>
  <c r="O18" i="38"/>
  <c r="S16" i="38"/>
  <c r="O16" i="38"/>
  <c r="S20" i="38"/>
  <c r="Q10" i="38"/>
  <c r="U10" i="38"/>
  <c r="Q11" i="38"/>
  <c r="U11" i="38"/>
  <c r="Q12" i="38"/>
  <c r="U12" i="38"/>
  <c r="Q13" i="38"/>
  <c r="U13" i="38"/>
  <c r="Q14" i="38"/>
  <c r="U14" i="38"/>
  <c r="Q15" i="38"/>
  <c r="U15" i="38"/>
  <c r="Q17" i="38"/>
  <c r="U17" i="38"/>
  <c r="Q19" i="38"/>
  <c r="U19" i="38"/>
  <c r="Q9" i="38"/>
  <c r="U9" i="38"/>
  <c r="O10" i="38"/>
  <c r="S10" i="38"/>
  <c r="O11" i="38"/>
  <c r="S11" i="38"/>
  <c r="O12" i="38"/>
  <c r="S12" i="38"/>
  <c r="O13" i="38"/>
  <c r="S13" i="38"/>
  <c r="O14" i="38"/>
  <c r="S14" i="38"/>
  <c r="O15" i="38"/>
  <c r="S15" i="38"/>
  <c r="Q16" i="38"/>
  <c r="U16" i="38"/>
  <c r="O17" i="38"/>
  <c r="S17" i="38"/>
  <c r="Q18" i="38"/>
  <c r="U18" i="38"/>
  <c r="O19" i="38"/>
  <c r="S19" i="38"/>
  <c r="Q20" i="38"/>
  <c r="U20" i="38"/>
  <c r="P8" i="39"/>
  <c r="Q10" i="39"/>
  <c r="U10" i="39"/>
  <c r="Q9" i="39"/>
  <c r="U9" i="39"/>
  <c r="O9" i="39"/>
  <c r="S9" i="39"/>
  <c r="T7" i="39"/>
  <c r="AJ7" i="39" s="1"/>
  <c r="AA72" i="3" s="1"/>
  <c r="Q31" i="34"/>
  <c r="U31" i="34"/>
  <c r="Q33" i="34"/>
  <c r="U33" i="34"/>
  <c r="Q29" i="34"/>
  <c r="U29" i="34"/>
  <c r="Q30" i="34"/>
  <c r="U30" i="34"/>
  <c r="O31" i="34"/>
  <c r="S31" i="34"/>
  <c r="Q32" i="34"/>
  <c r="U32" i="34"/>
  <c r="O33" i="34"/>
  <c r="S33" i="34"/>
  <c r="Q10" i="34"/>
  <c r="U10" i="34"/>
  <c r="Q11" i="34"/>
  <c r="U11" i="34"/>
  <c r="Q12" i="34"/>
  <c r="U12" i="34"/>
  <c r="Q13" i="34"/>
  <c r="U13" i="34"/>
  <c r="Q14" i="34"/>
  <c r="U14" i="34"/>
  <c r="Q15" i="34"/>
  <c r="U15" i="34"/>
  <c r="Q17" i="34"/>
  <c r="U17" i="34"/>
  <c r="Q19" i="34"/>
  <c r="U19" i="34"/>
  <c r="Q9" i="34"/>
  <c r="U9" i="34"/>
  <c r="O10" i="34"/>
  <c r="S10" i="34"/>
  <c r="O11" i="34"/>
  <c r="S11" i="34"/>
  <c r="O12" i="34"/>
  <c r="S12" i="34"/>
  <c r="O13" i="34"/>
  <c r="S13" i="34"/>
  <c r="O14" i="34"/>
  <c r="S14" i="34"/>
  <c r="O15" i="34"/>
  <c r="S15" i="34"/>
  <c r="Q16" i="34"/>
  <c r="U16" i="34"/>
  <c r="O17" i="34"/>
  <c r="S17" i="34"/>
  <c r="Q18" i="34"/>
  <c r="U18" i="34"/>
  <c r="O19" i="34"/>
  <c r="S19" i="34"/>
  <c r="Q20" i="34"/>
  <c r="U20" i="34"/>
  <c r="U43" i="39"/>
  <c r="S43" i="39"/>
  <c r="S42" i="39" s="1"/>
  <c r="AI8" i="39" s="1"/>
  <c r="Z73" i="3" s="1"/>
  <c r="Q43" i="39"/>
  <c r="Q42" i="39" s="1"/>
  <c r="O43" i="39"/>
  <c r="O42" i="39" s="1"/>
  <c r="R43" i="39"/>
  <c r="U65" i="39"/>
  <c r="S65" i="39"/>
  <c r="Q65" i="39"/>
  <c r="O65" i="39"/>
  <c r="T65" i="39"/>
  <c r="P65" i="39"/>
  <c r="U67" i="39"/>
  <c r="S67" i="39"/>
  <c r="Q67" i="39"/>
  <c r="O67" i="39"/>
  <c r="T67" i="39"/>
  <c r="P67" i="39"/>
  <c r="U8" i="39"/>
  <c r="S8" i="39"/>
  <c r="Q8" i="39"/>
  <c r="O8" i="39"/>
  <c r="R8" i="39"/>
  <c r="P43" i="39"/>
  <c r="T43" i="39"/>
  <c r="T42" i="39" s="1"/>
  <c r="AJ8" i="39" s="1"/>
  <c r="AA73" i="3" s="1"/>
  <c r="U63" i="39"/>
  <c r="S63" i="39"/>
  <c r="Q63" i="39"/>
  <c r="O63" i="39"/>
  <c r="R63" i="39"/>
  <c r="R65" i="39"/>
  <c r="R67" i="39"/>
  <c r="U69" i="39"/>
  <c r="S69" i="39"/>
  <c r="Q69" i="39"/>
  <c r="O69" i="39"/>
  <c r="R69" i="39"/>
  <c r="U71" i="39"/>
  <c r="S71" i="39"/>
  <c r="Q71" i="39"/>
  <c r="O71" i="39"/>
  <c r="R71" i="39"/>
  <c r="U73" i="39"/>
  <c r="S73" i="39"/>
  <c r="Q73" i="39"/>
  <c r="O73" i="39"/>
  <c r="R73" i="39"/>
  <c r="U75" i="39"/>
  <c r="S75" i="39"/>
  <c r="Q75" i="39"/>
  <c r="O75" i="39"/>
  <c r="R75" i="39"/>
  <c r="U77" i="39"/>
  <c r="S77" i="39"/>
  <c r="Q77" i="39"/>
  <c r="O77" i="39"/>
  <c r="R77" i="39"/>
  <c r="U84" i="39"/>
  <c r="S84" i="39"/>
  <c r="Q84" i="39"/>
  <c r="O84" i="39"/>
  <c r="R84" i="39"/>
  <c r="U86" i="39"/>
  <c r="S86" i="39"/>
  <c r="Q86" i="39"/>
  <c r="O86" i="39"/>
  <c r="R86" i="39"/>
  <c r="U88" i="39"/>
  <c r="S88" i="39"/>
  <c r="Q88" i="39"/>
  <c r="O88" i="39"/>
  <c r="R88" i="39"/>
  <c r="U90" i="39"/>
  <c r="S90" i="39"/>
  <c r="Q90" i="39"/>
  <c r="O90" i="39"/>
  <c r="R90" i="39"/>
  <c r="U92" i="39"/>
  <c r="S92" i="39"/>
  <c r="Q92" i="39"/>
  <c r="O92" i="39"/>
  <c r="R92" i="39"/>
  <c r="U94" i="39"/>
  <c r="S94" i="39"/>
  <c r="Q94" i="39"/>
  <c r="O94" i="39"/>
  <c r="R94" i="39"/>
  <c r="U96" i="39"/>
  <c r="S96" i="39"/>
  <c r="Q96" i="39"/>
  <c r="O96" i="39"/>
  <c r="R96" i="39"/>
  <c r="U105" i="39"/>
  <c r="S105" i="39"/>
  <c r="Q105" i="39"/>
  <c r="O105" i="39"/>
  <c r="R105" i="39"/>
  <c r="U107" i="39"/>
  <c r="S107" i="39"/>
  <c r="Q107" i="39"/>
  <c r="O107" i="39"/>
  <c r="R107" i="39"/>
  <c r="U109" i="39"/>
  <c r="S109" i="39"/>
  <c r="Q109" i="39"/>
  <c r="O109" i="39"/>
  <c r="R109" i="39"/>
  <c r="U111" i="39"/>
  <c r="S111" i="39"/>
  <c r="Q111" i="39"/>
  <c r="O111" i="39"/>
  <c r="R111" i="39"/>
  <c r="U113" i="39"/>
  <c r="S113" i="39"/>
  <c r="Q113" i="39"/>
  <c r="O113" i="39"/>
  <c r="R113" i="39"/>
  <c r="U115" i="39"/>
  <c r="S115" i="39"/>
  <c r="Q115" i="39"/>
  <c r="O115" i="39"/>
  <c r="R115" i="39"/>
  <c r="U117" i="39"/>
  <c r="S117" i="39"/>
  <c r="Q117" i="39"/>
  <c r="O117" i="39"/>
  <c r="R117" i="39"/>
  <c r="U124" i="39"/>
  <c r="S124" i="39"/>
  <c r="Q124" i="39"/>
  <c r="O124" i="39"/>
  <c r="R124" i="39"/>
  <c r="U126" i="39"/>
  <c r="S126" i="39"/>
  <c r="Q126" i="39"/>
  <c r="O126" i="39"/>
  <c r="R126" i="39"/>
  <c r="U128" i="39"/>
  <c r="S128" i="39"/>
  <c r="Q128" i="39"/>
  <c r="O128" i="39"/>
  <c r="R128" i="39"/>
  <c r="U130" i="39"/>
  <c r="S130" i="39"/>
  <c r="Q130" i="39"/>
  <c r="O130" i="39"/>
  <c r="R130" i="39"/>
  <c r="U132" i="39"/>
  <c r="S132" i="39"/>
  <c r="Q132" i="39"/>
  <c r="O132" i="39"/>
  <c r="T132" i="39"/>
  <c r="P132" i="39"/>
  <c r="U134" i="39"/>
  <c r="S134" i="39"/>
  <c r="Q134" i="39"/>
  <c r="O134" i="39"/>
  <c r="T134" i="39"/>
  <c r="P134" i="39"/>
  <c r="U136" i="39"/>
  <c r="S136" i="39"/>
  <c r="Q136" i="39"/>
  <c r="O136" i="39"/>
  <c r="T136" i="39"/>
  <c r="P136" i="39"/>
  <c r="P9" i="39"/>
  <c r="R9" i="39"/>
  <c r="P10" i="39"/>
  <c r="R10" i="39"/>
  <c r="P11" i="39"/>
  <c r="R11" i="39"/>
  <c r="P12" i="39"/>
  <c r="R12" i="39"/>
  <c r="P13" i="39"/>
  <c r="R13" i="39"/>
  <c r="P14" i="39"/>
  <c r="R14" i="39"/>
  <c r="P15" i="39"/>
  <c r="R15" i="39"/>
  <c r="P16" i="39"/>
  <c r="R16" i="39"/>
  <c r="P17" i="39"/>
  <c r="R17" i="39"/>
  <c r="P18" i="39"/>
  <c r="R18" i="39"/>
  <c r="P19" i="39"/>
  <c r="R19" i="39"/>
  <c r="P20" i="39"/>
  <c r="R20" i="39"/>
  <c r="P21" i="39"/>
  <c r="R21" i="39"/>
  <c r="P37" i="39"/>
  <c r="R37" i="39"/>
  <c r="P44" i="39"/>
  <c r="R44" i="39"/>
  <c r="P45" i="39"/>
  <c r="R45" i="39"/>
  <c r="P46" i="39"/>
  <c r="R46" i="39"/>
  <c r="P47" i="39"/>
  <c r="R47" i="39"/>
  <c r="P48" i="39"/>
  <c r="R48" i="39"/>
  <c r="P49" i="39"/>
  <c r="R49" i="39"/>
  <c r="P50" i="39"/>
  <c r="R50" i="39"/>
  <c r="P51" i="39"/>
  <c r="R51" i="39"/>
  <c r="P52" i="39"/>
  <c r="R52" i="39"/>
  <c r="P53" i="39"/>
  <c r="R53" i="39"/>
  <c r="P54" i="39"/>
  <c r="R54" i="39"/>
  <c r="P55" i="39"/>
  <c r="R55" i="39"/>
  <c r="P56" i="39"/>
  <c r="R56" i="39"/>
  <c r="P57" i="39"/>
  <c r="R57" i="39"/>
  <c r="U64" i="39"/>
  <c r="S64" i="39"/>
  <c r="Q64" i="39"/>
  <c r="O64" i="39"/>
  <c r="R64" i="39"/>
  <c r="U66" i="39"/>
  <c r="S66" i="39"/>
  <c r="Q66" i="39"/>
  <c r="O66" i="39"/>
  <c r="R66" i="39"/>
  <c r="U68" i="39"/>
  <c r="S68" i="39"/>
  <c r="Q68" i="39"/>
  <c r="O68" i="39"/>
  <c r="R68" i="39"/>
  <c r="P69" i="39"/>
  <c r="T69" i="39"/>
  <c r="U70" i="39"/>
  <c r="S70" i="39"/>
  <c r="Q70" i="39"/>
  <c r="O70" i="39"/>
  <c r="R70" i="39"/>
  <c r="P71" i="39"/>
  <c r="T71" i="39"/>
  <c r="U72" i="39"/>
  <c r="S72" i="39"/>
  <c r="Q72" i="39"/>
  <c r="O72" i="39"/>
  <c r="R72" i="39"/>
  <c r="P73" i="39"/>
  <c r="T73" i="39"/>
  <c r="U74" i="39"/>
  <c r="S74" i="39"/>
  <c r="Q74" i="39"/>
  <c r="O74" i="39"/>
  <c r="R74" i="39"/>
  <c r="P75" i="39"/>
  <c r="T75" i="39"/>
  <c r="U76" i="39"/>
  <c r="S76" i="39"/>
  <c r="Q76" i="39"/>
  <c r="O76" i="39"/>
  <c r="R76" i="39"/>
  <c r="P77" i="39"/>
  <c r="T77" i="39"/>
  <c r="P84" i="39"/>
  <c r="T84" i="39"/>
  <c r="U85" i="39"/>
  <c r="S85" i="39"/>
  <c r="Q85" i="39"/>
  <c r="O85" i="39"/>
  <c r="R85" i="39"/>
  <c r="P86" i="39"/>
  <c r="T86" i="39"/>
  <c r="U87" i="39"/>
  <c r="S87" i="39"/>
  <c r="Q87" i="39"/>
  <c r="O87" i="39"/>
  <c r="R87" i="39"/>
  <c r="P88" i="39"/>
  <c r="T88" i="39"/>
  <c r="U89" i="39"/>
  <c r="S89" i="39"/>
  <c r="Q89" i="39"/>
  <c r="O89" i="39"/>
  <c r="R89" i="39"/>
  <c r="P90" i="39"/>
  <c r="T90" i="39"/>
  <c r="U91" i="39"/>
  <c r="S91" i="39"/>
  <c r="Q91" i="39"/>
  <c r="O91" i="39"/>
  <c r="R91" i="39"/>
  <c r="P92" i="39"/>
  <c r="T92" i="39"/>
  <c r="U93" i="39"/>
  <c r="S93" i="39"/>
  <c r="Q93" i="39"/>
  <c r="O93" i="39"/>
  <c r="R93" i="39"/>
  <c r="P94" i="39"/>
  <c r="T94" i="39"/>
  <c r="U95" i="39"/>
  <c r="S95" i="39"/>
  <c r="Q95" i="39"/>
  <c r="O95" i="39"/>
  <c r="R95" i="39"/>
  <c r="P96" i="39"/>
  <c r="T96" i="39"/>
  <c r="U97" i="39"/>
  <c r="S97" i="39"/>
  <c r="Q97" i="39"/>
  <c r="O97" i="39"/>
  <c r="R97" i="39"/>
  <c r="U104" i="39"/>
  <c r="S104" i="39"/>
  <c r="Q104" i="39"/>
  <c r="O104" i="39"/>
  <c r="R104" i="39"/>
  <c r="P105" i="39"/>
  <c r="T105" i="39"/>
  <c r="U106" i="39"/>
  <c r="S106" i="39"/>
  <c r="Q106" i="39"/>
  <c r="O106" i="39"/>
  <c r="R106" i="39"/>
  <c r="P107" i="39"/>
  <c r="T107" i="39"/>
  <c r="U108" i="39"/>
  <c r="S108" i="39"/>
  <c r="Q108" i="39"/>
  <c r="O108" i="39"/>
  <c r="R108" i="39"/>
  <c r="P109" i="39"/>
  <c r="T109" i="39"/>
  <c r="U110" i="39"/>
  <c r="S110" i="39"/>
  <c r="Q110" i="39"/>
  <c r="O110" i="39"/>
  <c r="R110" i="39"/>
  <c r="P111" i="39"/>
  <c r="T111" i="39"/>
  <c r="U112" i="39"/>
  <c r="S112" i="39"/>
  <c r="Q112" i="39"/>
  <c r="O112" i="39"/>
  <c r="R112" i="39"/>
  <c r="P113" i="39"/>
  <c r="T113" i="39"/>
  <c r="U114" i="39"/>
  <c r="S114" i="39"/>
  <c r="Q114" i="39"/>
  <c r="O114" i="39"/>
  <c r="R114" i="39"/>
  <c r="P115" i="39"/>
  <c r="T115" i="39"/>
  <c r="U116" i="39"/>
  <c r="S116" i="39"/>
  <c r="Q116" i="39"/>
  <c r="O116" i="39"/>
  <c r="R116" i="39"/>
  <c r="P117" i="39"/>
  <c r="T117" i="39"/>
  <c r="P124" i="39"/>
  <c r="T124" i="39"/>
  <c r="U125" i="39"/>
  <c r="S125" i="39"/>
  <c r="Q125" i="39"/>
  <c r="O125" i="39"/>
  <c r="R125" i="39"/>
  <c r="P126" i="39"/>
  <c r="T126" i="39"/>
  <c r="U127" i="39"/>
  <c r="S127" i="39"/>
  <c r="Q127" i="39"/>
  <c r="O127" i="39"/>
  <c r="R127" i="39"/>
  <c r="P128" i="39"/>
  <c r="T128" i="39"/>
  <c r="U129" i="39"/>
  <c r="S129" i="39"/>
  <c r="Q129" i="39"/>
  <c r="O129" i="39"/>
  <c r="R129" i="39"/>
  <c r="P130" i="39"/>
  <c r="T130" i="39"/>
  <c r="U131" i="39"/>
  <c r="S131" i="39"/>
  <c r="Q131" i="39"/>
  <c r="R131" i="39"/>
  <c r="O131" i="39"/>
  <c r="T131" i="39"/>
  <c r="R132" i="39"/>
  <c r="R134" i="39"/>
  <c r="R136" i="39"/>
  <c r="U145" i="39"/>
  <c r="S145" i="39"/>
  <c r="Q145" i="39"/>
  <c r="O145" i="39"/>
  <c r="T145" i="39"/>
  <c r="P145" i="39"/>
  <c r="U147" i="39"/>
  <c r="S147" i="39"/>
  <c r="Q147" i="39"/>
  <c r="O147" i="39"/>
  <c r="T147" i="39"/>
  <c r="P147" i="39"/>
  <c r="U149" i="39"/>
  <c r="S149" i="39"/>
  <c r="Q149" i="39"/>
  <c r="O149" i="39"/>
  <c r="T149" i="39"/>
  <c r="P149" i="39"/>
  <c r="U151" i="39"/>
  <c r="S151" i="39"/>
  <c r="Q151" i="39"/>
  <c r="O151" i="39"/>
  <c r="T151" i="39"/>
  <c r="P151" i="39"/>
  <c r="U153" i="39"/>
  <c r="S153" i="39"/>
  <c r="Q153" i="39"/>
  <c r="O153" i="39"/>
  <c r="T153" i="39"/>
  <c r="P153" i="39"/>
  <c r="U155" i="39"/>
  <c r="S155" i="39"/>
  <c r="Q155" i="39"/>
  <c r="O155" i="39"/>
  <c r="T155" i="39"/>
  <c r="P155" i="39"/>
  <c r="U157" i="39"/>
  <c r="S157" i="39"/>
  <c r="Q157" i="39"/>
  <c r="O157" i="39"/>
  <c r="T157" i="39"/>
  <c r="P157" i="39"/>
  <c r="U164" i="39"/>
  <c r="S164" i="39"/>
  <c r="Q164" i="39"/>
  <c r="O164" i="39"/>
  <c r="T164" i="39"/>
  <c r="P164" i="39"/>
  <c r="U166" i="39"/>
  <c r="S166" i="39"/>
  <c r="Q166" i="39"/>
  <c r="O166" i="39"/>
  <c r="T166" i="39"/>
  <c r="P166" i="39"/>
  <c r="U168" i="39"/>
  <c r="S168" i="39"/>
  <c r="Q168" i="39"/>
  <c r="O168" i="39"/>
  <c r="T168" i="39"/>
  <c r="P168" i="39"/>
  <c r="U170" i="39"/>
  <c r="S170" i="39"/>
  <c r="Q170" i="39"/>
  <c r="O170" i="39"/>
  <c r="T170" i="39"/>
  <c r="P170" i="39"/>
  <c r="T172" i="39"/>
  <c r="S172" i="39"/>
  <c r="Q172" i="39"/>
  <c r="O172" i="39"/>
  <c r="U172" i="39"/>
  <c r="P172" i="39"/>
  <c r="P83" i="39"/>
  <c r="P82" i="39" s="1"/>
  <c r="AF10" i="39" s="1"/>
  <c r="W75" i="3" s="1"/>
  <c r="R83" i="39"/>
  <c r="P103" i="39"/>
  <c r="P102" i="39" s="1"/>
  <c r="AF11" i="39" s="1"/>
  <c r="R103" i="39"/>
  <c r="P123" i="39"/>
  <c r="P122" i="39" s="1"/>
  <c r="AF12" i="39" s="1"/>
  <c r="R123" i="39"/>
  <c r="U133" i="39"/>
  <c r="S133" i="39"/>
  <c r="Q133" i="39"/>
  <c r="O133" i="39"/>
  <c r="R133" i="39"/>
  <c r="U135" i="39"/>
  <c r="S135" i="39"/>
  <c r="Q135" i="39"/>
  <c r="O135" i="39"/>
  <c r="R135" i="39"/>
  <c r="U137" i="39"/>
  <c r="S137" i="39"/>
  <c r="Q137" i="39"/>
  <c r="O137" i="39"/>
  <c r="R137" i="39"/>
  <c r="U144" i="39"/>
  <c r="S144" i="39"/>
  <c r="Q144" i="39"/>
  <c r="O144" i="39"/>
  <c r="R144" i="39"/>
  <c r="U146" i="39"/>
  <c r="S146" i="39"/>
  <c r="Q146" i="39"/>
  <c r="O146" i="39"/>
  <c r="R146" i="39"/>
  <c r="U148" i="39"/>
  <c r="S148" i="39"/>
  <c r="Q148" i="39"/>
  <c r="O148" i="39"/>
  <c r="R148" i="39"/>
  <c r="U150" i="39"/>
  <c r="S150" i="39"/>
  <c r="Q150" i="39"/>
  <c r="O150" i="39"/>
  <c r="R150" i="39"/>
  <c r="U152" i="39"/>
  <c r="S152" i="39"/>
  <c r="Q152" i="39"/>
  <c r="O152" i="39"/>
  <c r="R152" i="39"/>
  <c r="U154" i="39"/>
  <c r="S154" i="39"/>
  <c r="Q154" i="39"/>
  <c r="O154" i="39"/>
  <c r="R154" i="39"/>
  <c r="U156" i="39"/>
  <c r="S156" i="39"/>
  <c r="Q156" i="39"/>
  <c r="O156" i="39"/>
  <c r="R156" i="39"/>
  <c r="U165" i="39"/>
  <c r="S165" i="39"/>
  <c r="Q165" i="39"/>
  <c r="O165" i="39"/>
  <c r="R165" i="39"/>
  <c r="U167" i="39"/>
  <c r="S167" i="39"/>
  <c r="Q167" i="39"/>
  <c r="O167" i="39"/>
  <c r="R167" i="39"/>
  <c r="U169" i="39"/>
  <c r="S169" i="39"/>
  <c r="Q169" i="39"/>
  <c r="O169" i="39"/>
  <c r="R169" i="39"/>
  <c r="U171" i="39"/>
  <c r="S171" i="39"/>
  <c r="Q171" i="39"/>
  <c r="O171" i="39"/>
  <c r="R171" i="39"/>
  <c r="P143" i="39"/>
  <c r="P142" i="39" s="1"/>
  <c r="AF13" i="39" s="1"/>
  <c r="R143" i="39"/>
  <c r="P163" i="39"/>
  <c r="R163" i="39"/>
  <c r="U183" i="39"/>
  <c r="U182" i="39" s="1"/>
  <c r="AK15" i="39" s="1"/>
  <c r="S183" i="39"/>
  <c r="S182" i="39" s="1"/>
  <c r="AI15" i="39" s="1"/>
  <c r="Q183" i="39"/>
  <c r="Q182" i="39" s="1"/>
  <c r="O183" i="39"/>
  <c r="O182" i="39" s="1"/>
  <c r="N182" i="39" s="1"/>
  <c r="R183" i="39"/>
  <c r="P173" i="39"/>
  <c r="R173" i="39"/>
  <c r="P174" i="39"/>
  <c r="R174" i="39"/>
  <c r="P175" i="39"/>
  <c r="R175" i="39"/>
  <c r="P176" i="39"/>
  <c r="R176" i="39"/>
  <c r="P177" i="39"/>
  <c r="R177" i="39"/>
  <c r="P184" i="39"/>
  <c r="R184" i="39"/>
  <c r="P185" i="39"/>
  <c r="R185" i="39"/>
  <c r="P186" i="39"/>
  <c r="R186" i="39"/>
  <c r="P187" i="39"/>
  <c r="R187" i="39"/>
  <c r="P188" i="39"/>
  <c r="R188" i="39"/>
  <c r="P189" i="39"/>
  <c r="R189" i="39"/>
  <c r="P190" i="39"/>
  <c r="R190" i="39"/>
  <c r="P191" i="39"/>
  <c r="R191" i="39"/>
  <c r="P192" i="39"/>
  <c r="R192" i="39"/>
  <c r="P193" i="39"/>
  <c r="R193" i="39"/>
  <c r="P194" i="39"/>
  <c r="R194" i="39"/>
  <c r="P195" i="39"/>
  <c r="R195" i="39"/>
  <c r="P196" i="39"/>
  <c r="R196" i="39"/>
  <c r="P197" i="39"/>
  <c r="R197" i="39"/>
  <c r="P8" i="38"/>
  <c r="R8" i="38"/>
  <c r="T8" i="38"/>
  <c r="T7" i="38" s="1"/>
  <c r="AJ7" i="38" s="1"/>
  <c r="P28" i="38"/>
  <c r="R28" i="38"/>
  <c r="T28" i="38"/>
  <c r="T27" i="38" s="1"/>
  <c r="AJ8" i="38" s="1"/>
  <c r="AA77" i="3" s="1"/>
  <c r="P48" i="38"/>
  <c r="R48" i="38"/>
  <c r="T48" i="38"/>
  <c r="U50" i="38"/>
  <c r="S50" i="38"/>
  <c r="Q50" i="38"/>
  <c r="O50" i="38"/>
  <c r="R50" i="38"/>
  <c r="U52" i="38"/>
  <c r="S52" i="38"/>
  <c r="Q52" i="38"/>
  <c r="O52" i="38"/>
  <c r="R52" i="38"/>
  <c r="U54" i="38"/>
  <c r="S54" i="38"/>
  <c r="Q54" i="38"/>
  <c r="O54" i="38"/>
  <c r="R54" i="38"/>
  <c r="U56" i="38"/>
  <c r="S56" i="38"/>
  <c r="Q56" i="38"/>
  <c r="O56" i="38"/>
  <c r="R56" i="38"/>
  <c r="U58" i="38"/>
  <c r="S58" i="38"/>
  <c r="Q58" i="38"/>
  <c r="O58" i="38"/>
  <c r="R58" i="38"/>
  <c r="U60" i="38"/>
  <c r="S60" i="38"/>
  <c r="Q60" i="38"/>
  <c r="O60" i="38"/>
  <c r="R60" i="38"/>
  <c r="U62" i="38"/>
  <c r="S62" i="38"/>
  <c r="Q62" i="38"/>
  <c r="O62" i="38"/>
  <c r="R62" i="38"/>
  <c r="U69" i="38"/>
  <c r="S69" i="38"/>
  <c r="Q69" i="38"/>
  <c r="O69" i="38"/>
  <c r="R69" i="38"/>
  <c r="U71" i="38"/>
  <c r="S71" i="38"/>
  <c r="Q71" i="38"/>
  <c r="O71" i="38"/>
  <c r="R71" i="38"/>
  <c r="U73" i="38"/>
  <c r="S73" i="38"/>
  <c r="Q73" i="38"/>
  <c r="O73" i="38"/>
  <c r="R73" i="38"/>
  <c r="U75" i="38"/>
  <c r="S75" i="38"/>
  <c r="Q75" i="38"/>
  <c r="O75" i="38"/>
  <c r="R75" i="38"/>
  <c r="U77" i="38"/>
  <c r="S77" i="38"/>
  <c r="Q77" i="38"/>
  <c r="O77" i="38"/>
  <c r="R77" i="38"/>
  <c r="U79" i="38"/>
  <c r="S79" i="38"/>
  <c r="Q79" i="38"/>
  <c r="O79" i="38"/>
  <c r="R79" i="38"/>
  <c r="U81" i="38"/>
  <c r="S81" i="38"/>
  <c r="Q81" i="38"/>
  <c r="O81" i="38"/>
  <c r="R81" i="38"/>
  <c r="U90" i="38"/>
  <c r="S90" i="38"/>
  <c r="Q90" i="38"/>
  <c r="O90" i="38"/>
  <c r="R90" i="38"/>
  <c r="U92" i="38"/>
  <c r="S92" i="38"/>
  <c r="Q92" i="38"/>
  <c r="O92" i="38"/>
  <c r="R92" i="38"/>
  <c r="U94" i="38"/>
  <c r="S94" i="38"/>
  <c r="Q94" i="38"/>
  <c r="O94" i="38"/>
  <c r="R94" i="38"/>
  <c r="U96" i="38"/>
  <c r="S96" i="38"/>
  <c r="Q96" i="38"/>
  <c r="O96" i="38"/>
  <c r="R96" i="38"/>
  <c r="U98" i="38"/>
  <c r="S98" i="38"/>
  <c r="Q98" i="38"/>
  <c r="O98" i="38"/>
  <c r="R98" i="38"/>
  <c r="U100" i="38"/>
  <c r="S100" i="38"/>
  <c r="Q100" i="38"/>
  <c r="O100" i="38"/>
  <c r="R100" i="38"/>
  <c r="U102" i="38"/>
  <c r="S102" i="38"/>
  <c r="Q102" i="38"/>
  <c r="O102" i="38"/>
  <c r="R102" i="38"/>
  <c r="U109" i="38"/>
  <c r="S109" i="38"/>
  <c r="Q109" i="38"/>
  <c r="O109" i="38"/>
  <c r="R109" i="38"/>
  <c r="U111" i="38"/>
  <c r="S111" i="38"/>
  <c r="Q111" i="38"/>
  <c r="O111" i="38"/>
  <c r="R111" i="38"/>
  <c r="U113" i="38"/>
  <c r="S113" i="38"/>
  <c r="Q113" i="38"/>
  <c r="O113" i="38"/>
  <c r="R113" i="38"/>
  <c r="U115" i="38"/>
  <c r="S115" i="38"/>
  <c r="Q115" i="38"/>
  <c r="O115" i="38"/>
  <c r="R115" i="38"/>
  <c r="U117" i="38"/>
  <c r="S117" i="38"/>
  <c r="Q117" i="38"/>
  <c r="O117" i="38"/>
  <c r="T117" i="38"/>
  <c r="P117" i="38"/>
  <c r="U119" i="38"/>
  <c r="S119" i="38"/>
  <c r="Q119" i="38"/>
  <c r="O119" i="38"/>
  <c r="T119" i="38"/>
  <c r="P119" i="38"/>
  <c r="U121" i="38"/>
  <c r="S121" i="38"/>
  <c r="Q121" i="38"/>
  <c r="O121" i="38"/>
  <c r="T121" i="38"/>
  <c r="P121" i="38"/>
  <c r="O8" i="38"/>
  <c r="Q8" i="38"/>
  <c r="S8" i="38"/>
  <c r="S7" i="38" s="1"/>
  <c r="AI7" i="38" s="1"/>
  <c r="P9" i="38"/>
  <c r="R9" i="38"/>
  <c r="P10" i="38"/>
  <c r="R10" i="38"/>
  <c r="P11" i="38"/>
  <c r="R11" i="38"/>
  <c r="P12" i="38"/>
  <c r="R12" i="38"/>
  <c r="P13" i="38"/>
  <c r="R13" i="38"/>
  <c r="P14" i="38"/>
  <c r="R14" i="38"/>
  <c r="P15" i="38"/>
  <c r="R15" i="38"/>
  <c r="P16" i="38"/>
  <c r="R16" i="38"/>
  <c r="P17" i="38"/>
  <c r="R17" i="38"/>
  <c r="P18" i="38"/>
  <c r="R18" i="38"/>
  <c r="P19" i="38"/>
  <c r="R19" i="38"/>
  <c r="P20" i="38"/>
  <c r="R20" i="38"/>
  <c r="P21" i="38"/>
  <c r="R21" i="38"/>
  <c r="P22" i="38"/>
  <c r="R22" i="38"/>
  <c r="O28" i="38"/>
  <c r="Q28" i="38"/>
  <c r="Q27" i="38" s="1"/>
  <c r="S28" i="38"/>
  <c r="S27" i="38" s="1"/>
  <c r="AI8" i="38" s="1"/>
  <c r="Z77" i="3" s="1"/>
  <c r="P29" i="38"/>
  <c r="R29" i="38"/>
  <c r="P30" i="38"/>
  <c r="R30" i="38"/>
  <c r="P31" i="38"/>
  <c r="R31" i="38"/>
  <c r="P32" i="38"/>
  <c r="R32" i="38"/>
  <c r="P33" i="38"/>
  <c r="R33" i="38"/>
  <c r="P34" i="38"/>
  <c r="R34" i="38"/>
  <c r="P35" i="38"/>
  <c r="R35" i="38"/>
  <c r="P36" i="38"/>
  <c r="R36" i="38"/>
  <c r="P37" i="38"/>
  <c r="R37" i="38"/>
  <c r="P38" i="38"/>
  <c r="R38" i="38"/>
  <c r="P39" i="38"/>
  <c r="R39" i="38"/>
  <c r="P40" i="38"/>
  <c r="R40" i="38"/>
  <c r="P41" i="38"/>
  <c r="R41" i="38"/>
  <c r="P42" i="38"/>
  <c r="R42" i="38"/>
  <c r="O48" i="38"/>
  <c r="Q48" i="38"/>
  <c r="S48" i="38"/>
  <c r="U49" i="38"/>
  <c r="S49" i="38"/>
  <c r="Q49" i="38"/>
  <c r="O49" i="38"/>
  <c r="R49" i="38"/>
  <c r="P50" i="38"/>
  <c r="T50" i="38"/>
  <c r="U51" i="38"/>
  <c r="S51" i="38"/>
  <c r="Q51" i="38"/>
  <c r="O51" i="38"/>
  <c r="R51" i="38"/>
  <c r="P52" i="38"/>
  <c r="T52" i="38"/>
  <c r="U53" i="38"/>
  <c r="S53" i="38"/>
  <c r="Q53" i="38"/>
  <c r="O53" i="38"/>
  <c r="R53" i="38"/>
  <c r="P54" i="38"/>
  <c r="T54" i="38"/>
  <c r="U55" i="38"/>
  <c r="S55" i="38"/>
  <c r="Q55" i="38"/>
  <c r="O55" i="38"/>
  <c r="R55" i="38"/>
  <c r="P56" i="38"/>
  <c r="T56" i="38"/>
  <c r="U57" i="38"/>
  <c r="S57" i="38"/>
  <c r="Q57" i="38"/>
  <c r="O57" i="38"/>
  <c r="R57" i="38"/>
  <c r="P58" i="38"/>
  <c r="T58" i="38"/>
  <c r="U59" i="38"/>
  <c r="S59" i="38"/>
  <c r="Q59" i="38"/>
  <c r="O59" i="38"/>
  <c r="R59" i="38"/>
  <c r="P60" i="38"/>
  <c r="T60" i="38"/>
  <c r="U61" i="38"/>
  <c r="S61" i="38"/>
  <c r="Q61" i="38"/>
  <c r="O61" i="38"/>
  <c r="R61" i="38"/>
  <c r="P62" i="38"/>
  <c r="T62" i="38"/>
  <c r="P69" i="38"/>
  <c r="T69" i="38"/>
  <c r="U70" i="38"/>
  <c r="S70" i="38"/>
  <c r="Q70" i="38"/>
  <c r="O70" i="38"/>
  <c r="R70" i="38"/>
  <c r="P71" i="38"/>
  <c r="T71" i="38"/>
  <c r="U72" i="38"/>
  <c r="S72" i="38"/>
  <c r="Q72" i="38"/>
  <c r="O72" i="38"/>
  <c r="R72" i="38"/>
  <c r="P73" i="38"/>
  <c r="T73" i="38"/>
  <c r="U74" i="38"/>
  <c r="S74" i="38"/>
  <c r="Q74" i="38"/>
  <c r="O74" i="38"/>
  <c r="R74" i="38"/>
  <c r="P75" i="38"/>
  <c r="T75" i="38"/>
  <c r="U76" i="38"/>
  <c r="S76" i="38"/>
  <c r="Q76" i="38"/>
  <c r="O76" i="38"/>
  <c r="R76" i="38"/>
  <c r="P77" i="38"/>
  <c r="T77" i="38"/>
  <c r="U78" i="38"/>
  <c r="S78" i="38"/>
  <c r="Q78" i="38"/>
  <c r="O78" i="38"/>
  <c r="R78" i="38"/>
  <c r="P79" i="38"/>
  <c r="T79" i="38"/>
  <c r="U80" i="38"/>
  <c r="S80" i="38"/>
  <c r="Q80" i="38"/>
  <c r="O80" i="38"/>
  <c r="R80" i="38"/>
  <c r="P81" i="38"/>
  <c r="T81" i="38"/>
  <c r="U82" i="38"/>
  <c r="S82" i="38"/>
  <c r="Q82" i="38"/>
  <c r="O82" i="38"/>
  <c r="R82" i="38"/>
  <c r="U89" i="38"/>
  <c r="S89" i="38"/>
  <c r="Q89" i="38"/>
  <c r="O89" i="38"/>
  <c r="R89" i="38"/>
  <c r="P90" i="38"/>
  <c r="T90" i="38"/>
  <c r="T87" i="38" s="1"/>
  <c r="AJ11" i="38" s="1"/>
  <c r="U91" i="38"/>
  <c r="S91" i="38"/>
  <c r="Q91" i="38"/>
  <c r="O91" i="38"/>
  <c r="R91" i="38"/>
  <c r="P92" i="38"/>
  <c r="T92" i="38"/>
  <c r="U93" i="38"/>
  <c r="S93" i="38"/>
  <c r="Q93" i="38"/>
  <c r="O93" i="38"/>
  <c r="R93" i="38"/>
  <c r="P94" i="38"/>
  <c r="T94" i="38"/>
  <c r="U95" i="38"/>
  <c r="S95" i="38"/>
  <c r="Q95" i="38"/>
  <c r="O95" i="38"/>
  <c r="R95" i="38"/>
  <c r="P96" i="38"/>
  <c r="T96" i="38"/>
  <c r="U97" i="38"/>
  <c r="S97" i="38"/>
  <c r="Q97" i="38"/>
  <c r="O97" i="38"/>
  <c r="R97" i="38"/>
  <c r="P98" i="38"/>
  <c r="T98" i="38"/>
  <c r="U99" i="38"/>
  <c r="S99" i="38"/>
  <c r="Q99" i="38"/>
  <c r="O99" i="38"/>
  <c r="R99" i="38"/>
  <c r="P100" i="38"/>
  <c r="T100" i="38"/>
  <c r="U101" i="38"/>
  <c r="S101" i="38"/>
  <c r="Q101" i="38"/>
  <c r="O101" i="38"/>
  <c r="R101" i="38"/>
  <c r="P102" i="38"/>
  <c r="T102" i="38"/>
  <c r="P109" i="38"/>
  <c r="T109" i="38"/>
  <c r="U110" i="38"/>
  <c r="S110" i="38"/>
  <c r="Q110" i="38"/>
  <c r="O110" i="38"/>
  <c r="R110" i="38"/>
  <c r="P111" i="38"/>
  <c r="T111" i="38"/>
  <c r="U112" i="38"/>
  <c r="S112" i="38"/>
  <c r="Q112" i="38"/>
  <c r="O112" i="38"/>
  <c r="R112" i="38"/>
  <c r="P113" i="38"/>
  <c r="T113" i="38"/>
  <c r="U114" i="38"/>
  <c r="S114" i="38"/>
  <c r="Q114" i="38"/>
  <c r="O114" i="38"/>
  <c r="R114" i="38"/>
  <c r="P115" i="38"/>
  <c r="T115" i="38"/>
  <c r="U116" i="38"/>
  <c r="S116" i="38"/>
  <c r="Q116" i="38"/>
  <c r="R116" i="38"/>
  <c r="O116" i="38"/>
  <c r="T116" i="38"/>
  <c r="R117" i="38"/>
  <c r="R119" i="38"/>
  <c r="R121" i="38"/>
  <c r="U130" i="38"/>
  <c r="S130" i="38"/>
  <c r="Q130" i="38"/>
  <c r="O130" i="38"/>
  <c r="T130" i="38"/>
  <c r="P130" i="38"/>
  <c r="U132" i="38"/>
  <c r="S132" i="38"/>
  <c r="Q132" i="38"/>
  <c r="O132" i="38"/>
  <c r="T132" i="38"/>
  <c r="P132" i="38"/>
  <c r="U134" i="38"/>
  <c r="S134" i="38"/>
  <c r="Q134" i="38"/>
  <c r="O134" i="38"/>
  <c r="T134" i="38"/>
  <c r="P134" i="38"/>
  <c r="U136" i="38"/>
  <c r="S136" i="38"/>
  <c r="Q136" i="38"/>
  <c r="O136" i="38"/>
  <c r="T136" i="38"/>
  <c r="P136" i="38"/>
  <c r="U138" i="38"/>
  <c r="S138" i="38"/>
  <c r="Q138" i="38"/>
  <c r="O138" i="38"/>
  <c r="T138" i="38"/>
  <c r="P138" i="38"/>
  <c r="U140" i="38"/>
  <c r="S140" i="38"/>
  <c r="Q140" i="38"/>
  <c r="O140" i="38"/>
  <c r="T140" i="38"/>
  <c r="P140" i="38"/>
  <c r="U142" i="38"/>
  <c r="S142" i="38"/>
  <c r="Q142" i="38"/>
  <c r="O142" i="38"/>
  <c r="T142" i="38"/>
  <c r="P142" i="38"/>
  <c r="U149" i="38"/>
  <c r="S149" i="38"/>
  <c r="Q149" i="38"/>
  <c r="O149" i="38"/>
  <c r="T149" i="38"/>
  <c r="P149" i="38"/>
  <c r="U151" i="38"/>
  <c r="S151" i="38"/>
  <c r="Q151" i="38"/>
  <c r="O151" i="38"/>
  <c r="T151" i="38"/>
  <c r="P151" i="38"/>
  <c r="U153" i="38"/>
  <c r="S153" i="38"/>
  <c r="Q153" i="38"/>
  <c r="O153" i="38"/>
  <c r="T153" i="38"/>
  <c r="P153" i="38"/>
  <c r="U155" i="38"/>
  <c r="S155" i="38"/>
  <c r="Q155" i="38"/>
  <c r="O155" i="38"/>
  <c r="T155" i="38"/>
  <c r="P155" i="38"/>
  <c r="T157" i="38"/>
  <c r="S157" i="38"/>
  <c r="Q157" i="38"/>
  <c r="O157" i="38"/>
  <c r="U157" i="38"/>
  <c r="P157" i="38"/>
  <c r="P68" i="38"/>
  <c r="P67" i="38" s="1"/>
  <c r="AF10" i="38" s="1"/>
  <c r="R68" i="38"/>
  <c r="P88" i="38"/>
  <c r="P87" i="38" s="1"/>
  <c r="AF11" i="38" s="1"/>
  <c r="R88" i="38"/>
  <c r="P108" i="38"/>
  <c r="P107" i="38" s="1"/>
  <c r="AF12" i="38" s="1"/>
  <c r="R108" i="38"/>
  <c r="U118" i="38"/>
  <c r="S118" i="38"/>
  <c r="Q118" i="38"/>
  <c r="O118" i="38"/>
  <c r="R118" i="38"/>
  <c r="U120" i="38"/>
  <c r="S120" i="38"/>
  <c r="Q120" i="38"/>
  <c r="O120" i="38"/>
  <c r="R120" i="38"/>
  <c r="U122" i="38"/>
  <c r="S122" i="38"/>
  <c r="Q122" i="38"/>
  <c r="O122" i="38"/>
  <c r="R122" i="38"/>
  <c r="U129" i="38"/>
  <c r="S129" i="38"/>
  <c r="Q129" i="38"/>
  <c r="O129" i="38"/>
  <c r="R129" i="38"/>
  <c r="U131" i="38"/>
  <c r="S131" i="38"/>
  <c r="Q131" i="38"/>
  <c r="O131" i="38"/>
  <c r="R131" i="38"/>
  <c r="U133" i="38"/>
  <c r="S133" i="38"/>
  <c r="Q133" i="38"/>
  <c r="O133" i="38"/>
  <c r="R133" i="38"/>
  <c r="U135" i="38"/>
  <c r="S135" i="38"/>
  <c r="Q135" i="38"/>
  <c r="O135" i="38"/>
  <c r="R135" i="38"/>
  <c r="U137" i="38"/>
  <c r="S137" i="38"/>
  <c r="Q137" i="38"/>
  <c r="O137" i="38"/>
  <c r="R137" i="38"/>
  <c r="U139" i="38"/>
  <c r="S139" i="38"/>
  <c r="Q139" i="38"/>
  <c r="O139" i="38"/>
  <c r="R139" i="38"/>
  <c r="U141" i="38"/>
  <c r="S141" i="38"/>
  <c r="Q141" i="38"/>
  <c r="O141" i="38"/>
  <c r="R141" i="38"/>
  <c r="U150" i="38"/>
  <c r="S150" i="38"/>
  <c r="Q150" i="38"/>
  <c r="O150" i="38"/>
  <c r="R150" i="38"/>
  <c r="U152" i="38"/>
  <c r="S152" i="38"/>
  <c r="Q152" i="38"/>
  <c r="O152" i="38"/>
  <c r="R152" i="38"/>
  <c r="U154" i="38"/>
  <c r="S154" i="38"/>
  <c r="Q154" i="38"/>
  <c r="O154" i="38"/>
  <c r="R154" i="38"/>
  <c r="U156" i="38"/>
  <c r="S156" i="38"/>
  <c r="Q156" i="38"/>
  <c r="O156" i="38"/>
  <c r="R156" i="38"/>
  <c r="P128" i="38"/>
  <c r="P127" i="38" s="1"/>
  <c r="AF13" i="38" s="1"/>
  <c r="R128" i="38"/>
  <c r="R127" i="38" s="1"/>
  <c r="AH13" i="38" s="1"/>
  <c r="P148" i="38"/>
  <c r="R148" i="38"/>
  <c r="U168" i="38"/>
  <c r="U167" i="38" s="1"/>
  <c r="AK15" i="38" s="1"/>
  <c r="S168" i="38"/>
  <c r="S167" i="38" s="1"/>
  <c r="AI15" i="38" s="1"/>
  <c r="Q168" i="38"/>
  <c r="Q167" i="38" s="1"/>
  <c r="O168" i="38"/>
  <c r="O167" i="38" s="1"/>
  <c r="N167" i="38" s="1"/>
  <c r="R168" i="38"/>
  <c r="P158" i="38"/>
  <c r="R158" i="38"/>
  <c r="P159" i="38"/>
  <c r="R159" i="38"/>
  <c r="P160" i="38"/>
  <c r="R160" i="38"/>
  <c r="P161" i="38"/>
  <c r="R161" i="38"/>
  <c r="P162" i="38"/>
  <c r="R162" i="38"/>
  <c r="P169" i="38"/>
  <c r="R169" i="38"/>
  <c r="P170" i="38"/>
  <c r="R170" i="38"/>
  <c r="P171" i="38"/>
  <c r="R171" i="38"/>
  <c r="P172" i="38"/>
  <c r="R172" i="38"/>
  <c r="P173" i="38"/>
  <c r="R173" i="38"/>
  <c r="P174" i="38"/>
  <c r="R174" i="38"/>
  <c r="P175" i="38"/>
  <c r="R175" i="38"/>
  <c r="P176" i="38"/>
  <c r="R176" i="38"/>
  <c r="P177" i="38"/>
  <c r="R177" i="38"/>
  <c r="P178" i="38"/>
  <c r="R178" i="38"/>
  <c r="P179" i="38"/>
  <c r="R179" i="38"/>
  <c r="P180" i="38"/>
  <c r="R180" i="38"/>
  <c r="P181" i="38"/>
  <c r="R181" i="38"/>
  <c r="P182" i="38"/>
  <c r="R182" i="38"/>
  <c r="P8" i="37"/>
  <c r="R8" i="37"/>
  <c r="T8" i="37"/>
  <c r="T7" i="37" s="1"/>
  <c r="AJ7" i="37" s="1"/>
  <c r="P28" i="37"/>
  <c r="R28" i="37"/>
  <c r="T28" i="37"/>
  <c r="T27" i="37" s="1"/>
  <c r="AJ8" i="37" s="1"/>
  <c r="P48" i="37"/>
  <c r="R48" i="37"/>
  <c r="T48" i="37"/>
  <c r="U50" i="37"/>
  <c r="S50" i="37"/>
  <c r="Q50" i="37"/>
  <c r="O50" i="37"/>
  <c r="R50" i="37"/>
  <c r="U52" i="37"/>
  <c r="S52" i="37"/>
  <c r="Q52" i="37"/>
  <c r="O52" i="37"/>
  <c r="R52" i="37"/>
  <c r="U54" i="37"/>
  <c r="S54" i="37"/>
  <c r="Q54" i="37"/>
  <c r="O54" i="37"/>
  <c r="R54" i="37"/>
  <c r="U56" i="37"/>
  <c r="S56" i="37"/>
  <c r="Q56" i="37"/>
  <c r="O56" i="37"/>
  <c r="R56" i="37"/>
  <c r="U58" i="37"/>
  <c r="S58" i="37"/>
  <c r="Q58" i="37"/>
  <c r="O58" i="37"/>
  <c r="R58" i="37"/>
  <c r="U60" i="37"/>
  <c r="S60" i="37"/>
  <c r="Q60" i="37"/>
  <c r="O60" i="37"/>
  <c r="R60" i="37"/>
  <c r="U62" i="37"/>
  <c r="S62" i="37"/>
  <c r="Q62" i="37"/>
  <c r="O62" i="37"/>
  <c r="R62" i="37"/>
  <c r="U69" i="37"/>
  <c r="S69" i="37"/>
  <c r="Q69" i="37"/>
  <c r="O69" i="37"/>
  <c r="R69" i="37"/>
  <c r="U71" i="37"/>
  <c r="S71" i="37"/>
  <c r="Q71" i="37"/>
  <c r="O71" i="37"/>
  <c r="R71" i="37"/>
  <c r="U73" i="37"/>
  <c r="S73" i="37"/>
  <c r="Q73" i="37"/>
  <c r="O73" i="37"/>
  <c r="R73" i="37"/>
  <c r="U75" i="37"/>
  <c r="S75" i="37"/>
  <c r="Q75" i="37"/>
  <c r="O75" i="37"/>
  <c r="R75" i="37"/>
  <c r="U77" i="37"/>
  <c r="S77" i="37"/>
  <c r="Q77" i="37"/>
  <c r="O77" i="37"/>
  <c r="R77" i="37"/>
  <c r="U79" i="37"/>
  <c r="S79" i="37"/>
  <c r="Q79" i="37"/>
  <c r="O79" i="37"/>
  <c r="R79" i="37"/>
  <c r="U81" i="37"/>
  <c r="S81" i="37"/>
  <c r="Q81" i="37"/>
  <c r="O81" i="37"/>
  <c r="R81" i="37"/>
  <c r="U90" i="37"/>
  <c r="S90" i="37"/>
  <c r="Q90" i="37"/>
  <c r="O90" i="37"/>
  <c r="R90" i="37"/>
  <c r="U92" i="37"/>
  <c r="S92" i="37"/>
  <c r="Q92" i="37"/>
  <c r="O92" i="37"/>
  <c r="R92" i="37"/>
  <c r="U94" i="37"/>
  <c r="S94" i="37"/>
  <c r="Q94" i="37"/>
  <c r="O94" i="37"/>
  <c r="R94" i="37"/>
  <c r="U96" i="37"/>
  <c r="S96" i="37"/>
  <c r="Q96" i="37"/>
  <c r="O96" i="37"/>
  <c r="R96" i="37"/>
  <c r="U98" i="37"/>
  <c r="S98" i="37"/>
  <c r="Q98" i="37"/>
  <c r="O98" i="37"/>
  <c r="R98" i="37"/>
  <c r="U100" i="37"/>
  <c r="S100" i="37"/>
  <c r="Q100" i="37"/>
  <c r="O100" i="37"/>
  <c r="R100" i="37"/>
  <c r="U102" i="37"/>
  <c r="S102" i="37"/>
  <c r="Q102" i="37"/>
  <c r="O102" i="37"/>
  <c r="R102" i="37"/>
  <c r="U109" i="37"/>
  <c r="S109" i="37"/>
  <c r="Q109" i="37"/>
  <c r="O109" i="37"/>
  <c r="R109" i="37"/>
  <c r="U111" i="37"/>
  <c r="S111" i="37"/>
  <c r="Q111" i="37"/>
  <c r="O111" i="37"/>
  <c r="R111" i="37"/>
  <c r="U113" i="37"/>
  <c r="S113" i="37"/>
  <c r="Q113" i="37"/>
  <c r="O113" i="37"/>
  <c r="R113" i="37"/>
  <c r="U115" i="37"/>
  <c r="S115" i="37"/>
  <c r="Q115" i="37"/>
  <c r="O115" i="37"/>
  <c r="R115" i="37"/>
  <c r="U117" i="37"/>
  <c r="S117" i="37"/>
  <c r="Q117" i="37"/>
  <c r="O117" i="37"/>
  <c r="T117" i="37"/>
  <c r="P117" i="37"/>
  <c r="U119" i="37"/>
  <c r="S119" i="37"/>
  <c r="Q119" i="37"/>
  <c r="O119" i="37"/>
  <c r="T119" i="37"/>
  <c r="P119" i="37"/>
  <c r="U121" i="37"/>
  <c r="S121" i="37"/>
  <c r="Q121" i="37"/>
  <c r="O121" i="37"/>
  <c r="T121" i="37"/>
  <c r="P121" i="37"/>
  <c r="O8" i="37"/>
  <c r="Q8" i="37"/>
  <c r="Q7" i="37" s="1"/>
  <c r="AG7" i="37" s="1"/>
  <c r="S8" i="37"/>
  <c r="S7" i="37" s="1"/>
  <c r="AI7" i="37" s="1"/>
  <c r="P9" i="37"/>
  <c r="R9" i="37"/>
  <c r="P10" i="37"/>
  <c r="R10" i="37"/>
  <c r="P11" i="37"/>
  <c r="R11" i="37"/>
  <c r="P12" i="37"/>
  <c r="R12" i="37"/>
  <c r="P13" i="37"/>
  <c r="R13" i="37"/>
  <c r="P14" i="37"/>
  <c r="R14" i="37"/>
  <c r="P15" i="37"/>
  <c r="R15" i="37"/>
  <c r="P16" i="37"/>
  <c r="R16" i="37"/>
  <c r="P17" i="37"/>
  <c r="R17" i="37"/>
  <c r="P18" i="37"/>
  <c r="R18" i="37"/>
  <c r="P19" i="37"/>
  <c r="R19" i="37"/>
  <c r="P20" i="37"/>
  <c r="R20" i="37"/>
  <c r="P21" i="37"/>
  <c r="R21" i="37"/>
  <c r="P22" i="37"/>
  <c r="R22" i="37"/>
  <c r="O28" i="37"/>
  <c r="O27" i="37" s="1"/>
  <c r="N27" i="37" s="1"/>
  <c r="Q28" i="37"/>
  <c r="Q27" i="37" s="1"/>
  <c r="S28" i="37"/>
  <c r="P29" i="37"/>
  <c r="R29" i="37"/>
  <c r="P30" i="37"/>
  <c r="R30" i="37"/>
  <c r="P31" i="37"/>
  <c r="R31" i="37"/>
  <c r="P32" i="37"/>
  <c r="R32" i="37"/>
  <c r="P33" i="37"/>
  <c r="R33" i="37"/>
  <c r="P34" i="37"/>
  <c r="R34" i="37"/>
  <c r="P35" i="37"/>
  <c r="R35" i="37"/>
  <c r="P36" i="37"/>
  <c r="R36" i="37"/>
  <c r="P37" i="37"/>
  <c r="R37" i="37"/>
  <c r="P38" i="37"/>
  <c r="R38" i="37"/>
  <c r="P39" i="37"/>
  <c r="R39" i="37"/>
  <c r="P40" i="37"/>
  <c r="R40" i="37"/>
  <c r="P41" i="37"/>
  <c r="R41" i="37"/>
  <c r="P42" i="37"/>
  <c r="R42" i="37"/>
  <c r="O48" i="37"/>
  <c r="Q48" i="37"/>
  <c r="S48" i="37"/>
  <c r="U49" i="37"/>
  <c r="S49" i="37"/>
  <c r="Q49" i="37"/>
  <c r="O49" i="37"/>
  <c r="R49" i="37"/>
  <c r="P50" i="37"/>
  <c r="T50" i="37"/>
  <c r="U51" i="37"/>
  <c r="S51" i="37"/>
  <c r="Q51" i="37"/>
  <c r="O51" i="37"/>
  <c r="R51" i="37"/>
  <c r="P52" i="37"/>
  <c r="T52" i="37"/>
  <c r="U53" i="37"/>
  <c r="S53" i="37"/>
  <c r="Q53" i="37"/>
  <c r="O53" i="37"/>
  <c r="R53" i="37"/>
  <c r="P54" i="37"/>
  <c r="T54" i="37"/>
  <c r="U55" i="37"/>
  <c r="S55" i="37"/>
  <c r="Q55" i="37"/>
  <c r="O55" i="37"/>
  <c r="R55" i="37"/>
  <c r="P56" i="37"/>
  <c r="T56" i="37"/>
  <c r="U57" i="37"/>
  <c r="S57" i="37"/>
  <c r="Q57" i="37"/>
  <c r="O57" i="37"/>
  <c r="R57" i="37"/>
  <c r="P58" i="37"/>
  <c r="T58" i="37"/>
  <c r="U59" i="37"/>
  <c r="S59" i="37"/>
  <c r="Q59" i="37"/>
  <c r="O59" i="37"/>
  <c r="R59" i="37"/>
  <c r="P60" i="37"/>
  <c r="T60" i="37"/>
  <c r="U61" i="37"/>
  <c r="S61" i="37"/>
  <c r="Q61" i="37"/>
  <c r="O61" i="37"/>
  <c r="R61" i="37"/>
  <c r="P62" i="37"/>
  <c r="T62" i="37"/>
  <c r="P69" i="37"/>
  <c r="T69" i="37"/>
  <c r="U70" i="37"/>
  <c r="S70" i="37"/>
  <c r="Q70" i="37"/>
  <c r="O70" i="37"/>
  <c r="R70" i="37"/>
  <c r="P71" i="37"/>
  <c r="T71" i="37"/>
  <c r="U72" i="37"/>
  <c r="S72" i="37"/>
  <c r="Q72" i="37"/>
  <c r="O72" i="37"/>
  <c r="R72" i="37"/>
  <c r="P73" i="37"/>
  <c r="T73" i="37"/>
  <c r="U74" i="37"/>
  <c r="S74" i="37"/>
  <c r="Q74" i="37"/>
  <c r="O74" i="37"/>
  <c r="R74" i="37"/>
  <c r="P75" i="37"/>
  <c r="T75" i="37"/>
  <c r="U76" i="37"/>
  <c r="S76" i="37"/>
  <c r="Q76" i="37"/>
  <c r="O76" i="37"/>
  <c r="R76" i="37"/>
  <c r="P77" i="37"/>
  <c r="T77" i="37"/>
  <c r="U78" i="37"/>
  <c r="S78" i="37"/>
  <c r="Q78" i="37"/>
  <c r="O78" i="37"/>
  <c r="R78" i="37"/>
  <c r="P79" i="37"/>
  <c r="T79" i="37"/>
  <c r="U80" i="37"/>
  <c r="S80" i="37"/>
  <c r="Q80" i="37"/>
  <c r="O80" i="37"/>
  <c r="R80" i="37"/>
  <c r="P81" i="37"/>
  <c r="T81" i="37"/>
  <c r="U82" i="37"/>
  <c r="S82" i="37"/>
  <c r="Q82" i="37"/>
  <c r="O82" i="37"/>
  <c r="R82" i="37"/>
  <c r="U89" i="37"/>
  <c r="S89" i="37"/>
  <c r="Q89" i="37"/>
  <c r="O89" i="37"/>
  <c r="R89" i="37"/>
  <c r="P90" i="37"/>
  <c r="T90" i="37"/>
  <c r="U91" i="37"/>
  <c r="S91" i="37"/>
  <c r="Q91" i="37"/>
  <c r="O91" i="37"/>
  <c r="R91" i="37"/>
  <c r="P92" i="37"/>
  <c r="T92" i="37"/>
  <c r="U93" i="37"/>
  <c r="S93" i="37"/>
  <c r="Q93" i="37"/>
  <c r="O93" i="37"/>
  <c r="R93" i="37"/>
  <c r="P94" i="37"/>
  <c r="T94" i="37"/>
  <c r="U95" i="37"/>
  <c r="S95" i="37"/>
  <c r="Q95" i="37"/>
  <c r="O95" i="37"/>
  <c r="R95" i="37"/>
  <c r="P96" i="37"/>
  <c r="T96" i="37"/>
  <c r="U97" i="37"/>
  <c r="S97" i="37"/>
  <c r="Q97" i="37"/>
  <c r="O97" i="37"/>
  <c r="R97" i="37"/>
  <c r="P98" i="37"/>
  <c r="T98" i="37"/>
  <c r="U99" i="37"/>
  <c r="S99" i="37"/>
  <c r="Q99" i="37"/>
  <c r="O99" i="37"/>
  <c r="R99" i="37"/>
  <c r="P100" i="37"/>
  <c r="T100" i="37"/>
  <c r="U101" i="37"/>
  <c r="S101" i="37"/>
  <c r="Q101" i="37"/>
  <c r="O101" i="37"/>
  <c r="R101" i="37"/>
  <c r="P102" i="37"/>
  <c r="T102" i="37"/>
  <c r="P109" i="37"/>
  <c r="T109" i="37"/>
  <c r="U110" i="37"/>
  <c r="S110" i="37"/>
  <c r="Q110" i="37"/>
  <c r="O110" i="37"/>
  <c r="R110" i="37"/>
  <c r="P111" i="37"/>
  <c r="T111" i="37"/>
  <c r="U112" i="37"/>
  <c r="S112" i="37"/>
  <c r="Q112" i="37"/>
  <c r="O112" i="37"/>
  <c r="R112" i="37"/>
  <c r="P113" i="37"/>
  <c r="T113" i="37"/>
  <c r="U114" i="37"/>
  <c r="S114" i="37"/>
  <c r="Q114" i="37"/>
  <c r="O114" i="37"/>
  <c r="R114" i="37"/>
  <c r="P115" i="37"/>
  <c r="T115" i="37"/>
  <c r="U116" i="37"/>
  <c r="S116" i="37"/>
  <c r="Q116" i="37"/>
  <c r="R116" i="37"/>
  <c r="O116" i="37"/>
  <c r="T116" i="37"/>
  <c r="R117" i="37"/>
  <c r="R119" i="37"/>
  <c r="R121" i="37"/>
  <c r="U130" i="37"/>
  <c r="S130" i="37"/>
  <c r="Q130" i="37"/>
  <c r="O130" i="37"/>
  <c r="T130" i="37"/>
  <c r="P130" i="37"/>
  <c r="U132" i="37"/>
  <c r="S132" i="37"/>
  <c r="Q132" i="37"/>
  <c r="O132" i="37"/>
  <c r="T132" i="37"/>
  <c r="P132" i="37"/>
  <c r="U134" i="37"/>
  <c r="S134" i="37"/>
  <c r="Q134" i="37"/>
  <c r="O134" i="37"/>
  <c r="T134" i="37"/>
  <c r="P134" i="37"/>
  <c r="U136" i="37"/>
  <c r="S136" i="37"/>
  <c r="Q136" i="37"/>
  <c r="O136" i="37"/>
  <c r="T136" i="37"/>
  <c r="P136" i="37"/>
  <c r="U138" i="37"/>
  <c r="S138" i="37"/>
  <c r="Q138" i="37"/>
  <c r="O138" i="37"/>
  <c r="T138" i="37"/>
  <c r="P138" i="37"/>
  <c r="U140" i="37"/>
  <c r="S140" i="37"/>
  <c r="Q140" i="37"/>
  <c r="O140" i="37"/>
  <c r="T140" i="37"/>
  <c r="P140" i="37"/>
  <c r="U142" i="37"/>
  <c r="S142" i="37"/>
  <c r="Q142" i="37"/>
  <c r="O142" i="37"/>
  <c r="T142" i="37"/>
  <c r="P142" i="37"/>
  <c r="U149" i="37"/>
  <c r="S149" i="37"/>
  <c r="Q149" i="37"/>
  <c r="O149" i="37"/>
  <c r="T149" i="37"/>
  <c r="P149" i="37"/>
  <c r="U151" i="37"/>
  <c r="S151" i="37"/>
  <c r="Q151" i="37"/>
  <c r="O151" i="37"/>
  <c r="T151" i="37"/>
  <c r="P151" i="37"/>
  <c r="U153" i="37"/>
  <c r="S153" i="37"/>
  <c r="Q153" i="37"/>
  <c r="O153" i="37"/>
  <c r="T153" i="37"/>
  <c r="P153" i="37"/>
  <c r="U155" i="37"/>
  <c r="S155" i="37"/>
  <c r="Q155" i="37"/>
  <c r="O155" i="37"/>
  <c r="T155" i="37"/>
  <c r="P155" i="37"/>
  <c r="T157" i="37"/>
  <c r="S157" i="37"/>
  <c r="Q157" i="37"/>
  <c r="O157" i="37"/>
  <c r="U157" i="37"/>
  <c r="P157" i="37"/>
  <c r="P68" i="37"/>
  <c r="P67" i="37" s="1"/>
  <c r="AF10" i="37" s="1"/>
  <c r="R68" i="37"/>
  <c r="P88" i="37"/>
  <c r="R88" i="37"/>
  <c r="P108" i="37"/>
  <c r="P107" i="37" s="1"/>
  <c r="AF12" i="37" s="1"/>
  <c r="R108" i="37"/>
  <c r="U118" i="37"/>
  <c r="S118" i="37"/>
  <c r="Q118" i="37"/>
  <c r="O118" i="37"/>
  <c r="R118" i="37"/>
  <c r="U120" i="37"/>
  <c r="S120" i="37"/>
  <c r="Q120" i="37"/>
  <c r="O120" i="37"/>
  <c r="R120" i="37"/>
  <c r="U122" i="37"/>
  <c r="S122" i="37"/>
  <c r="Q122" i="37"/>
  <c r="O122" i="37"/>
  <c r="R122" i="37"/>
  <c r="U129" i="37"/>
  <c r="S129" i="37"/>
  <c r="Q129" i="37"/>
  <c r="O129" i="37"/>
  <c r="R129" i="37"/>
  <c r="U131" i="37"/>
  <c r="S131" i="37"/>
  <c r="Q131" i="37"/>
  <c r="O131" i="37"/>
  <c r="R131" i="37"/>
  <c r="U133" i="37"/>
  <c r="S133" i="37"/>
  <c r="Q133" i="37"/>
  <c r="O133" i="37"/>
  <c r="R133" i="37"/>
  <c r="U135" i="37"/>
  <c r="S135" i="37"/>
  <c r="Q135" i="37"/>
  <c r="O135" i="37"/>
  <c r="R135" i="37"/>
  <c r="U137" i="37"/>
  <c r="S137" i="37"/>
  <c r="Q137" i="37"/>
  <c r="O137" i="37"/>
  <c r="R137" i="37"/>
  <c r="U139" i="37"/>
  <c r="S139" i="37"/>
  <c r="Q139" i="37"/>
  <c r="O139" i="37"/>
  <c r="R139" i="37"/>
  <c r="U141" i="37"/>
  <c r="S141" i="37"/>
  <c r="Q141" i="37"/>
  <c r="O141" i="37"/>
  <c r="R141" i="37"/>
  <c r="U150" i="37"/>
  <c r="S150" i="37"/>
  <c r="Q150" i="37"/>
  <c r="O150" i="37"/>
  <c r="R150" i="37"/>
  <c r="U152" i="37"/>
  <c r="S152" i="37"/>
  <c r="Q152" i="37"/>
  <c r="O152" i="37"/>
  <c r="R152" i="37"/>
  <c r="U154" i="37"/>
  <c r="S154" i="37"/>
  <c r="Q154" i="37"/>
  <c r="O154" i="37"/>
  <c r="R154" i="37"/>
  <c r="U156" i="37"/>
  <c r="S156" i="37"/>
  <c r="Q156" i="37"/>
  <c r="O156" i="37"/>
  <c r="R156" i="37"/>
  <c r="P128" i="37"/>
  <c r="P127" i="37" s="1"/>
  <c r="AF13" i="37" s="1"/>
  <c r="R128" i="37"/>
  <c r="P148" i="37"/>
  <c r="R148" i="37"/>
  <c r="U168" i="37"/>
  <c r="U167" i="37" s="1"/>
  <c r="AK15" i="37" s="1"/>
  <c r="S168" i="37"/>
  <c r="S167" i="37" s="1"/>
  <c r="AI15" i="37" s="1"/>
  <c r="Q168" i="37"/>
  <c r="Q167" i="37" s="1"/>
  <c r="O168" i="37"/>
  <c r="R168" i="37"/>
  <c r="P158" i="37"/>
  <c r="R158" i="37"/>
  <c r="P159" i="37"/>
  <c r="R159" i="37"/>
  <c r="P160" i="37"/>
  <c r="R160" i="37"/>
  <c r="P161" i="37"/>
  <c r="R161" i="37"/>
  <c r="P162" i="37"/>
  <c r="R162" i="37"/>
  <c r="P169" i="37"/>
  <c r="R169" i="37"/>
  <c r="P170" i="37"/>
  <c r="R170" i="37"/>
  <c r="P171" i="37"/>
  <c r="R171" i="37"/>
  <c r="P172" i="37"/>
  <c r="R172" i="37"/>
  <c r="P173" i="37"/>
  <c r="R173" i="37"/>
  <c r="P174" i="37"/>
  <c r="R174" i="37"/>
  <c r="P175" i="37"/>
  <c r="R175" i="37"/>
  <c r="P176" i="37"/>
  <c r="R176" i="37"/>
  <c r="P177" i="37"/>
  <c r="R177" i="37"/>
  <c r="P178" i="37"/>
  <c r="R178" i="37"/>
  <c r="P179" i="37"/>
  <c r="R179" i="37"/>
  <c r="P180" i="37"/>
  <c r="R180" i="37"/>
  <c r="P181" i="37"/>
  <c r="R181" i="37"/>
  <c r="P182" i="37"/>
  <c r="R182" i="37"/>
  <c r="T89" i="35"/>
  <c r="T91" i="35"/>
  <c r="T93" i="35"/>
  <c r="T95" i="35"/>
  <c r="Q88" i="35"/>
  <c r="U88" i="35"/>
  <c r="O88" i="35"/>
  <c r="S88" i="35"/>
  <c r="S32" i="35"/>
  <c r="Q68" i="35"/>
  <c r="U68" i="35"/>
  <c r="O68" i="35"/>
  <c r="S68" i="35"/>
  <c r="Q32" i="35"/>
  <c r="U32" i="35"/>
  <c r="Q31" i="35"/>
  <c r="U31" i="35"/>
  <c r="O31" i="35"/>
  <c r="S31" i="35"/>
  <c r="Q30" i="35"/>
  <c r="U30" i="35"/>
  <c r="Q29" i="35"/>
  <c r="U29" i="35"/>
  <c r="Q10" i="35"/>
  <c r="U10" i="35"/>
  <c r="Q12" i="35"/>
  <c r="U12" i="35"/>
  <c r="Q13" i="35"/>
  <c r="U13" i="35"/>
  <c r="Q14" i="35"/>
  <c r="U14" i="35"/>
  <c r="Q15" i="35"/>
  <c r="U15" i="35"/>
  <c r="Q17" i="35"/>
  <c r="U17" i="35"/>
  <c r="Q19" i="35"/>
  <c r="U19" i="35"/>
  <c r="Q9" i="35"/>
  <c r="U9" i="35"/>
  <c r="O10" i="35"/>
  <c r="S10" i="35"/>
  <c r="O12" i="35"/>
  <c r="S12" i="35"/>
  <c r="O13" i="35"/>
  <c r="S13" i="35"/>
  <c r="O14" i="35"/>
  <c r="S14" i="35"/>
  <c r="O15" i="35"/>
  <c r="S15" i="35"/>
  <c r="Q16" i="35"/>
  <c r="U16" i="35"/>
  <c r="O17" i="35"/>
  <c r="S17" i="35"/>
  <c r="Q18" i="35"/>
  <c r="U18" i="35"/>
  <c r="O19" i="35"/>
  <c r="S19" i="35"/>
  <c r="Q11" i="35"/>
  <c r="U11" i="35"/>
  <c r="O11" i="35"/>
  <c r="S11" i="35"/>
  <c r="Q9" i="36"/>
  <c r="U9" i="36"/>
  <c r="O9" i="36"/>
  <c r="S9" i="36"/>
  <c r="Q10" i="36"/>
  <c r="U10" i="36"/>
  <c r="T7" i="36"/>
  <c r="AJ7" i="36" s="1"/>
  <c r="Q31" i="30"/>
  <c r="U31" i="30"/>
  <c r="Q33" i="30"/>
  <c r="U33" i="30"/>
  <c r="Q35" i="30"/>
  <c r="U35" i="30"/>
  <c r="Q29" i="30"/>
  <c r="U29" i="30"/>
  <c r="Q30" i="30"/>
  <c r="U30" i="30"/>
  <c r="O31" i="30"/>
  <c r="S31" i="30"/>
  <c r="Q32" i="30"/>
  <c r="U32" i="30"/>
  <c r="O33" i="30"/>
  <c r="S33" i="30"/>
  <c r="Q34" i="30"/>
  <c r="U34" i="30"/>
  <c r="O35" i="30"/>
  <c r="S35" i="30"/>
  <c r="T27" i="30"/>
  <c r="AJ8" i="30" s="1"/>
  <c r="AA53" i="3" s="1"/>
  <c r="Q12" i="30"/>
  <c r="U12" i="30"/>
  <c r="O12" i="30"/>
  <c r="S12" i="30"/>
  <c r="Q10" i="30"/>
  <c r="U10" i="30"/>
  <c r="O10" i="30"/>
  <c r="S10" i="30"/>
  <c r="Q9" i="30"/>
  <c r="U9" i="30"/>
  <c r="Q13" i="30"/>
  <c r="U13" i="30"/>
  <c r="O13" i="30"/>
  <c r="S13" i="30"/>
  <c r="Q11" i="30"/>
  <c r="U11" i="30"/>
  <c r="O11" i="30"/>
  <c r="S11" i="30"/>
  <c r="T72" i="31"/>
  <c r="T70" i="31"/>
  <c r="Q68" i="31"/>
  <c r="U68" i="31"/>
  <c r="O68" i="31"/>
  <c r="S68" i="31"/>
  <c r="P49" i="31"/>
  <c r="Q29" i="31"/>
  <c r="U29" i="31"/>
  <c r="Q30" i="31"/>
  <c r="U30" i="31"/>
  <c r="Q10" i="31"/>
  <c r="U10" i="31"/>
  <c r="O10" i="31"/>
  <c r="S10" i="31"/>
  <c r="Q9" i="31"/>
  <c r="U9" i="31"/>
  <c r="U7" i="31" s="1"/>
  <c r="AK7" i="31" s="1"/>
  <c r="Q9" i="32"/>
  <c r="U9" i="32"/>
  <c r="Q10" i="32"/>
  <c r="U10" i="32"/>
  <c r="O10" i="32"/>
  <c r="S10" i="32"/>
  <c r="Q30" i="33"/>
  <c r="U30" i="33"/>
  <c r="Q29" i="33"/>
  <c r="U29" i="33"/>
  <c r="U27" i="33" s="1"/>
  <c r="AK8" i="33" s="1"/>
  <c r="AB58" i="3" s="1"/>
  <c r="Q10" i="33"/>
  <c r="U10" i="33"/>
  <c r="O10" i="33"/>
  <c r="S10" i="33"/>
  <c r="Q9" i="33"/>
  <c r="U9" i="33"/>
  <c r="Q12" i="33"/>
  <c r="U12" i="33"/>
  <c r="O12" i="33"/>
  <c r="S12" i="33"/>
  <c r="S11" i="33"/>
  <c r="O11" i="33"/>
  <c r="Q11" i="33"/>
  <c r="U11" i="33"/>
  <c r="U7" i="33" s="1"/>
  <c r="AK7" i="33" s="1"/>
  <c r="Q38" i="29"/>
  <c r="U38" i="29"/>
  <c r="Q37" i="29"/>
  <c r="U37" i="29"/>
  <c r="O37" i="29"/>
  <c r="S37" i="29"/>
  <c r="Q36" i="29"/>
  <c r="U36" i="29"/>
  <c r="Q31" i="29"/>
  <c r="U31" i="29"/>
  <c r="Q29" i="29"/>
  <c r="U29" i="29"/>
  <c r="Q30" i="29"/>
  <c r="U30" i="29"/>
  <c r="O31" i="29"/>
  <c r="S31" i="29"/>
  <c r="Q32" i="29"/>
  <c r="U32" i="29"/>
  <c r="Q35" i="29"/>
  <c r="U35" i="29"/>
  <c r="Q34" i="29"/>
  <c r="U34" i="29"/>
  <c r="O35" i="29"/>
  <c r="S35" i="29"/>
  <c r="Q33" i="29"/>
  <c r="U33" i="29"/>
  <c r="U27" i="29" s="1"/>
  <c r="AK8" i="29" s="1"/>
  <c r="O33" i="29"/>
  <c r="S33" i="29"/>
  <c r="Q18" i="29"/>
  <c r="U18" i="29"/>
  <c r="Q17" i="29"/>
  <c r="U17" i="29"/>
  <c r="O17" i="29"/>
  <c r="S17" i="29"/>
  <c r="Q16" i="29"/>
  <c r="U16" i="29"/>
  <c r="Q15" i="29"/>
  <c r="U15" i="29"/>
  <c r="O15" i="29"/>
  <c r="S15" i="29"/>
  <c r="Q14" i="29"/>
  <c r="U14" i="29"/>
  <c r="O14" i="29"/>
  <c r="S14" i="29"/>
  <c r="Q13" i="29"/>
  <c r="U13" i="29"/>
  <c r="O13" i="29"/>
  <c r="S13" i="29"/>
  <c r="Q12" i="29"/>
  <c r="U12" i="29"/>
  <c r="O12" i="29"/>
  <c r="S12" i="29"/>
  <c r="Q10" i="29"/>
  <c r="U10" i="29"/>
  <c r="Q9" i="29"/>
  <c r="U9" i="29"/>
  <c r="O10" i="29"/>
  <c r="S10" i="29"/>
  <c r="Q11" i="29"/>
  <c r="U11" i="29"/>
  <c r="U7" i="29" s="1"/>
  <c r="AK7" i="29" s="1"/>
  <c r="AB55" i="3" s="1"/>
  <c r="O11" i="29"/>
  <c r="S11" i="29"/>
  <c r="U28" i="36"/>
  <c r="U27" i="36" s="1"/>
  <c r="AK8" i="36" s="1"/>
  <c r="S28" i="36"/>
  <c r="S27" i="36" s="1"/>
  <c r="AI8" i="36" s="1"/>
  <c r="Q28" i="36"/>
  <c r="Q27" i="36" s="1"/>
  <c r="O28" i="36"/>
  <c r="O27" i="36" s="1"/>
  <c r="R28" i="36"/>
  <c r="U50" i="36"/>
  <c r="S50" i="36"/>
  <c r="Q50" i="36"/>
  <c r="O50" i="36"/>
  <c r="T50" i="36"/>
  <c r="P50" i="36"/>
  <c r="U52" i="36"/>
  <c r="S52" i="36"/>
  <c r="Q52" i="36"/>
  <c r="O52" i="36"/>
  <c r="T52" i="36"/>
  <c r="P52" i="36"/>
  <c r="U8" i="36"/>
  <c r="S8" i="36"/>
  <c r="S7" i="36" s="1"/>
  <c r="AI7" i="36" s="1"/>
  <c r="Q8" i="36"/>
  <c r="O8" i="36"/>
  <c r="R8" i="36"/>
  <c r="P28" i="36"/>
  <c r="T28" i="36"/>
  <c r="T27" i="36" s="1"/>
  <c r="AJ8" i="36" s="1"/>
  <c r="U48" i="36"/>
  <c r="S48" i="36"/>
  <c r="Q48" i="36"/>
  <c r="O48" i="36"/>
  <c r="R48" i="36"/>
  <c r="R50" i="36"/>
  <c r="R52" i="36"/>
  <c r="U54" i="36"/>
  <c r="S54" i="36"/>
  <c r="Q54" i="36"/>
  <c r="O54" i="36"/>
  <c r="R54" i="36"/>
  <c r="U56" i="36"/>
  <c r="S56" i="36"/>
  <c r="Q56" i="36"/>
  <c r="O56" i="36"/>
  <c r="R56" i="36"/>
  <c r="U58" i="36"/>
  <c r="S58" i="36"/>
  <c r="Q58" i="36"/>
  <c r="O58" i="36"/>
  <c r="R58" i="36"/>
  <c r="U60" i="36"/>
  <c r="S60" i="36"/>
  <c r="Q60" i="36"/>
  <c r="O60" i="36"/>
  <c r="R60" i="36"/>
  <c r="U62" i="36"/>
  <c r="S62" i="36"/>
  <c r="Q62" i="36"/>
  <c r="O62" i="36"/>
  <c r="R62" i="36"/>
  <c r="U69" i="36"/>
  <c r="S69" i="36"/>
  <c r="Q69" i="36"/>
  <c r="O69" i="36"/>
  <c r="R69" i="36"/>
  <c r="U71" i="36"/>
  <c r="S71" i="36"/>
  <c r="Q71" i="36"/>
  <c r="O71" i="36"/>
  <c r="R71" i="36"/>
  <c r="U73" i="36"/>
  <c r="S73" i="36"/>
  <c r="Q73" i="36"/>
  <c r="O73" i="36"/>
  <c r="R73" i="36"/>
  <c r="U75" i="36"/>
  <c r="S75" i="36"/>
  <c r="Q75" i="36"/>
  <c r="O75" i="36"/>
  <c r="R75" i="36"/>
  <c r="U77" i="36"/>
  <c r="S77" i="36"/>
  <c r="Q77" i="36"/>
  <c r="O77" i="36"/>
  <c r="R77" i="36"/>
  <c r="U79" i="36"/>
  <c r="S79" i="36"/>
  <c r="Q79" i="36"/>
  <c r="O79" i="36"/>
  <c r="R79" i="36"/>
  <c r="U81" i="36"/>
  <c r="S81" i="36"/>
  <c r="Q81" i="36"/>
  <c r="O81" i="36"/>
  <c r="R81" i="36"/>
  <c r="U90" i="36"/>
  <c r="S90" i="36"/>
  <c r="Q90" i="36"/>
  <c r="O90" i="36"/>
  <c r="R90" i="36"/>
  <c r="U92" i="36"/>
  <c r="S92" i="36"/>
  <c r="Q92" i="36"/>
  <c r="O92" i="36"/>
  <c r="R92" i="36"/>
  <c r="U94" i="36"/>
  <c r="S94" i="36"/>
  <c r="Q94" i="36"/>
  <c r="O94" i="36"/>
  <c r="R94" i="36"/>
  <c r="U96" i="36"/>
  <c r="S96" i="36"/>
  <c r="Q96" i="36"/>
  <c r="O96" i="36"/>
  <c r="R96" i="36"/>
  <c r="U98" i="36"/>
  <c r="S98" i="36"/>
  <c r="Q98" i="36"/>
  <c r="O98" i="36"/>
  <c r="R98" i="36"/>
  <c r="U100" i="36"/>
  <c r="S100" i="36"/>
  <c r="Q100" i="36"/>
  <c r="O100" i="36"/>
  <c r="R100" i="36"/>
  <c r="U102" i="36"/>
  <c r="S102" i="36"/>
  <c r="Q102" i="36"/>
  <c r="O102" i="36"/>
  <c r="R102" i="36"/>
  <c r="U109" i="36"/>
  <c r="S109" i="36"/>
  <c r="Q109" i="36"/>
  <c r="O109" i="36"/>
  <c r="R109" i="36"/>
  <c r="U111" i="36"/>
  <c r="S111" i="36"/>
  <c r="Q111" i="36"/>
  <c r="O111" i="36"/>
  <c r="R111" i="36"/>
  <c r="U113" i="36"/>
  <c r="S113" i="36"/>
  <c r="Q113" i="36"/>
  <c r="O113" i="36"/>
  <c r="R113" i="36"/>
  <c r="U115" i="36"/>
  <c r="S115" i="36"/>
  <c r="Q115" i="36"/>
  <c r="O115" i="36"/>
  <c r="R115" i="36"/>
  <c r="U117" i="36"/>
  <c r="S117" i="36"/>
  <c r="Q117" i="36"/>
  <c r="O117" i="36"/>
  <c r="T117" i="36"/>
  <c r="P117" i="36"/>
  <c r="U119" i="36"/>
  <c r="S119" i="36"/>
  <c r="Q119" i="36"/>
  <c r="O119" i="36"/>
  <c r="T119" i="36"/>
  <c r="P119" i="36"/>
  <c r="U121" i="36"/>
  <c r="S121" i="36"/>
  <c r="Q121" i="36"/>
  <c r="O121" i="36"/>
  <c r="T121" i="36"/>
  <c r="P121" i="36"/>
  <c r="P9" i="36"/>
  <c r="R9" i="36"/>
  <c r="P10" i="36"/>
  <c r="R10" i="36"/>
  <c r="P11" i="36"/>
  <c r="R11" i="36"/>
  <c r="P12" i="36"/>
  <c r="R12" i="36"/>
  <c r="P13" i="36"/>
  <c r="R13" i="36"/>
  <c r="P14" i="36"/>
  <c r="R14" i="36"/>
  <c r="P15" i="36"/>
  <c r="R15" i="36"/>
  <c r="P16" i="36"/>
  <c r="R16" i="36"/>
  <c r="P17" i="36"/>
  <c r="R17" i="36"/>
  <c r="P18" i="36"/>
  <c r="R18" i="36"/>
  <c r="P19" i="36"/>
  <c r="R19" i="36"/>
  <c r="P20" i="36"/>
  <c r="R20" i="36"/>
  <c r="P21" i="36"/>
  <c r="R21" i="36"/>
  <c r="P22" i="36"/>
  <c r="R22" i="36"/>
  <c r="P29" i="36"/>
  <c r="R29" i="36"/>
  <c r="P30" i="36"/>
  <c r="R30" i="36"/>
  <c r="P31" i="36"/>
  <c r="R31" i="36"/>
  <c r="P32" i="36"/>
  <c r="R32" i="36"/>
  <c r="P33" i="36"/>
  <c r="R33" i="36"/>
  <c r="P34" i="36"/>
  <c r="R34" i="36"/>
  <c r="P35" i="36"/>
  <c r="R35" i="36"/>
  <c r="P36" i="36"/>
  <c r="R36" i="36"/>
  <c r="P37" i="36"/>
  <c r="R37" i="36"/>
  <c r="P38" i="36"/>
  <c r="R38" i="36"/>
  <c r="P39" i="36"/>
  <c r="R39" i="36"/>
  <c r="P40" i="36"/>
  <c r="R40" i="36"/>
  <c r="P41" i="36"/>
  <c r="R41" i="36"/>
  <c r="P42" i="36"/>
  <c r="R42" i="36"/>
  <c r="U49" i="36"/>
  <c r="S49" i="36"/>
  <c r="Q49" i="36"/>
  <c r="O49" i="36"/>
  <c r="R49" i="36"/>
  <c r="U51" i="36"/>
  <c r="S51" i="36"/>
  <c r="Q51" i="36"/>
  <c r="O51" i="36"/>
  <c r="R51" i="36"/>
  <c r="U53" i="36"/>
  <c r="S53" i="36"/>
  <c r="Q53" i="36"/>
  <c r="O53" i="36"/>
  <c r="R53" i="36"/>
  <c r="P54" i="36"/>
  <c r="T54" i="36"/>
  <c r="U55" i="36"/>
  <c r="S55" i="36"/>
  <c r="Q55" i="36"/>
  <c r="O55" i="36"/>
  <c r="R55" i="36"/>
  <c r="P56" i="36"/>
  <c r="T56" i="36"/>
  <c r="U57" i="36"/>
  <c r="S57" i="36"/>
  <c r="Q57" i="36"/>
  <c r="O57" i="36"/>
  <c r="R57" i="36"/>
  <c r="P58" i="36"/>
  <c r="T58" i="36"/>
  <c r="U59" i="36"/>
  <c r="S59" i="36"/>
  <c r="Q59" i="36"/>
  <c r="O59" i="36"/>
  <c r="R59" i="36"/>
  <c r="P60" i="36"/>
  <c r="T60" i="36"/>
  <c r="U61" i="36"/>
  <c r="S61" i="36"/>
  <c r="Q61" i="36"/>
  <c r="O61" i="36"/>
  <c r="R61" i="36"/>
  <c r="P62" i="36"/>
  <c r="T62" i="36"/>
  <c r="P69" i="36"/>
  <c r="T69" i="36"/>
  <c r="U70" i="36"/>
  <c r="S70" i="36"/>
  <c r="Q70" i="36"/>
  <c r="O70" i="36"/>
  <c r="R70" i="36"/>
  <c r="P71" i="36"/>
  <c r="T71" i="36"/>
  <c r="U72" i="36"/>
  <c r="S72" i="36"/>
  <c r="Q72" i="36"/>
  <c r="O72" i="36"/>
  <c r="R72" i="36"/>
  <c r="P73" i="36"/>
  <c r="T73" i="36"/>
  <c r="U74" i="36"/>
  <c r="S74" i="36"/>
  <c r="Q74" i="36"/>
  <c r="O74" i="36"/>
  <c r="R74" i="36"/>
  <c r="P75" i="36"/>
  <c r="T75" i="36"/>
  <c r="U76" i="36"/>
  <c r="S76" i="36"/>
  <c r="Q76" i="36"/>
  <c r="O76" i="36"/>
  <c r="R76" i="36"/>
  <c r="P77" i="36"/>
  <c r="T77" i="36"/>
  <c r="U78" i="36"/>
  <c r="S78" i="36"/>
  <c r="Q78" i="36"/>
  <c r="O78" i="36"/>
  <c r="R78" i="36"/>
  <c r="P79" i="36"/>
  <c r="T79" i="36"/>
  <c r="U80" i="36"/>
  <c r="S80" i="36"/>
  <c r="Q80" i="36"/>
  <c r="O80" i="36"/>
  <c r="R80" i="36"/>
  <c r="P81" i="36"/>
  <c r="T81" i="36"/>
  <c r="U82" i="36"/>
  <c r="S82" i="36"/>
  <c r="Q82" i="36"/>
  <c r="O82" i="36"/>
  <c r="R82" i="36"/>
  <c r="U89" i="36"/>
  <c r="S89" i="36"/>
  <c r="Q89" i="36"/>
  <c r="O89" i="36"/>
  <c r="R89" i="36"/>
  <c r="P90" i="36"/>
  <c r="T90" i="36"/>
  <c r="U91" i="36"/>
  <c r="S91" i="36"/>
  <c r="Q91" i="36"/>
  <c r="O91" i="36"/>
  <c r="R91" i="36"/>
  <c r="P92" i="36"/>
  <c r="T92" i="36"/>
  <c r="U93" i="36"/>
  <c r="S93" i="36"/>
  <c r="Q93" i="36"/>
  <c r="O93" i="36"/>
  <c r="R93" i="36"/>
  <c r="P94" i="36"/>
  <c r="T94" i="36"/>
  <c r="U95" i="36"/>
  <c r="S95" i="36"/>
  <c r="Q95" i="36"/>
  <c r="O95" i="36"/>
  <c r="R95" i="36"/>
  <c r="P96" i="36"/>
  <c r="T96" i="36"/>
  <c r="U97" i="36"/>
  <c r="S97" i="36"/>
  <c r="Q97" i="36"/>
  <c r="O97" i="36"/>
  <c r="R97" i="36"/>
  <c r="P98" i="36"/>
  <c r="T98" i="36"/>
  <c r="U99" i="36"/>
  <c r="S99" i="36"/>
  <c r="Q99" i="36"/>
  <c r="O99" i="36"/>
  <c r="R99" i="36"/>
  <c r="P100" i="36"/>
  <c r="T100" i="36"/>
  <c r="U101" i="36"/>
  <c r="S101" i="36"/>
  <c r="Q101" i="36"/>
  <c r="O101" i="36"/>
  <c r="R101" i="36"/>
  <c r="P102" i="36"/>
  <c r="T102" i="36"/>
  <c r="P109" i="36"/>
  <c r="T109" i="36"/>
  <c r="U110" i="36"/>
  <c r="S110" i="36"/>
  <c r="Q110" i="36"/>
  <c r="O110" i="36"/>
  <c r="R110" i="36"/>
  <c r="P111" i="36"/>
  <c r="T111" i="36"/>
  <c r="U112" i="36"/>
  <c r="S112" i="36"/>
  <c r="Q112" i="36"/>
  <c r="O112" i="36"/>
  <c r="R112" i="36"/>
  <c r="P113" i="36"/>
  <c r="T113" i="36"/>
  <c r="U114" i="36"/>
  <c r="S114" i="36"/>
  <c r="Q114" i="36"/>
  <c r="O114" i="36"/>
  <c r="R114" i="36"/>
  <c r="P115" i="36"/>
  <c r="T115" i="36"/>
  <c r="U116" i="36"/>
  <c r="S116" i="36"/>
  <c r="Q116" i="36"/>
  <c r="R116" i="36"/>
  <c r="O116" i="36"/>
  <c r="T116" i="36"/>
  <c r="R117" i="36"/>
  <c r="R119" i="36"/>
  <c r="R121" i="36"/>
  <c r="U130" i="36"/>
  <c r="S130" i="36"/>
  <c r="Q130" i="36"/>
  <c r="O130" i="36"/>
  <c r="T130" i="36"/>
  <c r="P130" i="36"/>
  <c r="U132" i="36"/>
  <c r="S132" i="36"/>
  <c r="Q132" i="36"/>
  <c r="O132" i="36"/>
  <c r="T132" i="36"/>
  <c r="P132" i="36"/>
  <c r="U134" i="36"/>
  <c r="S134" i="36"/>
  <c r="Q134" i="36"/>
  <c r="O134" i="36"/>
  <c r="T134" i="36"/>
  <c r="P134" i="36"/>
  <c r="U136" i="36"/>
  <c r="S136" i="36"/>
  <c r="Q136" i="36"/>
  <c r="O136" i="36"/>
  <c r="T136" i="36"/>
  <c r="P136" i="36"/>
  <c r="U138" i="36"/>
  <c r="S138" i="36"/>
  <c r="Q138" i="36"/>
  <c r="O138" i="36"/>
  <c r="T138" i="36"/>
  <c r="P138" i="36"/>
  <c r="U140" i="36"/>
  <c r="S140" i="36"/>
  <c r="Q140" i="36"/>
  <c r="O140" i="36"/>
  <c r="T140" i="36"/>
  <c r="P140" i="36"/>
  <c r="U142" i="36"/>
  <c r="S142" i="36"/>
  <c r="Q142" i="36"/>
  <c r="O142" i="36"/>
  <c r="T142" i="36"/>
  <c r="P142" i="36"/>
  <c r="U149" i="36"/>
  <c r="S149" i="36"/>
  <c r="Q149" i="36"/>
  <c r="O149" i="36"/>
  <c r="T149" i="36"/>
  <c r="P149" i="36"/>
  <c r="U151" i="36"/>
  <c r="S151" i="36"/>
  <c r="Q151" i="36"/>
  <c r="O151" i="36"/>
  <c r="T151" i="36"/>
  <c r="P151" i="36"/>
  <c r="U153" i="36"/>
  <c r="S153" i="36"/>
  <c r="Q153" i="36"/>
  <c r="O153" i="36"/>
  <c r="T153" i="36"/>
  <c r="P153" i="36"/>
  <c r="U155" i="36"/>
  <c r="S155" i="36"/>
  <c r="Q155" i="36"/>
  <c r="O155" i="36"/>
  <c r="T155" i="36"/>
  <c r="P155" i="36"/>
  <c r="T157" i="36"/>
  <c r="S157" i="36"/>
  <c r="Q157" i="36"/>
  <c r="O157" i="36"/>
  <c r="U157" i="36"/>
  <c r="P157" i="36"/>
  <c r="P68" i="36"/>
  <c r="P67" i="36" s="1"/>
  <c r="AF10" i="36" s="1"/>
  <c r="R68" i="36"/>
  <c r="R67" i="36" s="1"/>
  <c r="AH10" i="36" s="1"/>
  <c r="P88" i="36"/>
  <c r="P87" i="36" s="1"/>
  <c r="AF11" i="36" s="1"/>
  <c r="R88" i="36"/>
  <c r="R87" i="36" s="1"/>
  <c r="AH11" i="36" s="1"/>
  <c r="P108" i="36"/>
  <c r="P107" i="36" s="1"/>
  <c r="AF12" i="36" s="1"/>
  <c r="R108" i="36"/>
  <c r="U118" i="36"/>
  <c r="S118" i="36"/>
  <c r="Q118" i="36"/>
  <c r="O118" i="36"/>
  <c r="R118" i="36"/>
  <c r="U120" i="36"/>
  <c r="S120" i="36"/>
  <c r="Q120" i="36"/>
  <c r="O120" i="36"/>
  <c r="R120" i="36"/>
  <c r="U122" i="36"/>
  <c r="S122" i="36"/>
  <c r="Q122" i="36"/>
  <c r="O122" i="36"/>
  <c r="R122" i="36"/>
  <c r="U129" i="36"/>
  <c r="S129" i="36"/>
  <c r="Q129" i="36"/>
  <c r="O129" i="36"/>
  <c r="R129" i="36"/>
  <c r="U131" i="36"/>
  <c r="S131" i="36"/>
  <c r="Q131" i="36"/>
  <c r="O131" i="36"/>
  <c r="R131" i="36"/>
  <c r="U133" i="36"/>
  <c r="S133" i="36"/>
  <c r="Q133" i="36"/>
  <c r="O133" i="36"/>
  <c r="R133" i="36"/>
  <c r="U135" i="36"/>
  <c r="S135" i="36"/>
  <c r="Q135" i="36"/>
  <c r="O135" i="36"/>
  <c r="R135" i="36"/>
  <c r="U137" i="36"/>
  <c r="S137" i="36"/>
  <c r="Q137" i="36"/>
  <c r="O137" i="36"/>
  <c r="R137" i="36"/>
  <c r="U139" i="36"/>
  <c r="S139" i="36"/>
  <c r="Q139" i="36"/>
  <c r="O139" i="36"/>
  <c r="R139" i="36"/>
  <c r="U141" i="36"/>
  <c r="S141" i="36"/>
  <c r="Q141" i="36"/>
  <c r="O141" i="36"/>
  <c r="R141" i="36"/>
  <c r="U150" i="36"/>
  <c r="S150" i="36"/>
  <c r="Q150" i="36"/>
  <c r="O150" i="36"/>
  <c r="R150" i="36"/>
  <c r="U152" i="36"/>
  <c r="S152" i="36"/>
  <c r="Q152" i="36"/>
  <c r="O152" i="36"/>
  <c r="R152" i="36"/>
  <c r="U154" i="36"/>
  <c r="S154" i="36"/>
  <c r="Q154" i="36"/>
  <c r="O154" i="36"/>
  <c r="R154" i="36"/>
  <c r="U156" i="36"/>
  <c r="S156" i="36"/>
  <c r="Q156" i="36"/>
  <c r="O156" i="36"/>
  <c r="R156" i="36"/>
  <c r="P128" i="36"/>
  <c r="P127" i="36" s="1"/>
  <c r="AF13" i="36" s="1"/>
  <c r="R128" i="36"/>
  <c r="P148" i="36"/>
  <c r="R148" i="36"/>
  <c r="U168" i="36"/>
  <c r="U167" i="36" s="1"/>
  <c r="AK15" i="36" s="1"/>
  <c r="S168" i="36"/>
  <c r="S167" i="36" s="1"/>
  <c r="AI15" i="36" s="1"/>
  <c r="Q168" i="36"/>
  <c r="Q167" i="36" s="1"/>
  <c r="O168" i="36"/>
  <c r="O167" i="36" s="1"/>
  <c r="R168" i="36"/>
  <c r="P158" i="36"/>
  <c r="R158" i="36"/>
  <c r="P159" i="36"/>
  <c r="R159" i="36"/>
  <c r="P160" i="36"/>
  <c r="R160" i="36"/>
  <c r="P161" i="36"/>
  <c r="R161" i="36"/>
  <c r="P162" i="36"/>
  <c r="R162" i="36"/>
  <c r="P169" i="36"/>
  <c r="R169" i="36"/>
  <c r="P170" i="36"/>
  <c r="R170" i="36"/>
  <c r="P171" i="36"/>
  <c r="R171" i="36"/>
  <c r="P172" i="36"/>
  <c r="R172" i="36"/>
  <c r="P173" i="36"/>
  <c r="R173" i="36"/>
  <c r="P174" i="36"/>
  <c r="R174" i="36"/>
  <c r="P175" i="36"/>
  <c r="R175" i="36"/>
  <c r="P176" i="36"/>
  <c r="R176" i="36"/>
  <c r="P177" i="36"/>
  <c r="R177" i="36"/>
  <c r="P178" i="36"/>
  <c r="R178" i="36"/>
  <c r="P179" i="36"/>
  <c r="R179" i="36"/>
  <c r="P180" i="36"/>
  <c r="R180" i="36"/>
  <c r="P181" i="36"/>
  <c r="R181" i="36"/>
  <c r="P182" i="36"/>
  <c r="R182" i="36"/>
  <c r="P8" i="35"/>
  <c r="U8" i="35"/>
  <c r="S8" i="35"/>
  <c r="S7" i="35" s="1"/>
  <c r="AI7" i="35" s="1"/>
  <c r="Q8" i="35"/>
  <c r="Q7" i="35" s="1"/>
  <c r="AG7" i="35" s="1"/>
  <c r="O8" i="35"/>
  <c r="R8" i="35"/>
  <c r="P48" i="35"/>
  <c r="R48" i="35"/>
  <c r="T48" i="35"/>
  <c r="U50" i="35"/>
  <c r="S50" i="35"/>
  <c r="Q50" i="35"/>
  <c r="O50" i="35"/>
  <c r="R50" i="35"/>
  <c r="U54" i="35"/>
  <c r="S54" i="35"/>
  <c r="Q54" i="35"/>
  <c r="O54" i="35"/>
  <c r="U58" i="35"/>
  <c r="S58" i="35"/>
  <c r="Q58" i="35"/>
  <c r="O58" i="35"/>
  <c r="U60" i="35"/>
  <c r="S60" i="35"/>
  <c r="Q60" i="35"/>
  <c r="O60" i="35"/>
  <c r="R60" i="35"/>
  <c r="U71" i="35"/>
  <c r="S71" i="35"/>
  <c r="Q71" i="35"/>
  <c r="O71" i="35"/>
  <c r="R71" i="35"/>
  <c r="U75" i="35"/>
  <c r="S75" i="35"/>
  <c r="Q75" i="35"/>
  <c r="O75" i="35"/>
  <c r="R75" i="35"/>
  <c r="U79" i="35"/>
  <c r="S79" i="35"/>
  <c r="Q79" i="35"/>
  <c r="O79" i="35"/>
  <c r="R79" i="35"/>
  <c r="U92" i="35"/>
  <c r="S92" i="35"/>
  <c r="Q92" i="35"/>
  <c r="O92" i="35"/>
  <c r="R92" i="35"/>
  <c r="U96" i="35"/>
  <c r="S96" i="35"/>
  <c r="Q96" i="35"/>
  <c r="O96" i="35"/>
  <c r="R96" i="35"/>
  <c r="U98" i="35"/>
  <c r="S98" i="35"/>
  <c r="Q98" i="35"/>
  <c r="O98" i="35"/>
  <c r="R98" i="35"/>
  <c r="U100" i="35"/>
  <c r="S100" i="35"/>
  <c r="Q100" i="35"/>
  <c r="O100" i="35"/>
  <c r="R100" i="35"/>
  <c r="U102" i="35"/>
  <c r="S102" i="35"/>
  <c r="Q102" i="35"/>
  <c r="O102" i="35"/>
  <c r="R102" i="35"/>
  <c r="U109" i="35"/>
  <c r="S109" i="35"/>
  <c r="Q109" i="35"/>
  <c r="O109" i="35"/>
  <c r="R109" i="35"/>
  <c r="U111" i="35"/>
  <c r="S111" i="35"/>
  <c r="Q111" i="35"/>
  <c r="O111" i="35"/>
  <c r="R111" i="35"/>
  <c r="U113" i="35"/>
  <c r="S113" i="35"/>
  <c r="Q113" i="35"/>
  <c r="O113" i="35"/>
  <c r="R113" i="35"/>
  <c r="U115" i="35"/>
  <c r="S115" i="35"/>
  <c r="Q115" i="35"/>
  <c r="O115" i="35"/>
  <c r="R115" i="35"/>
  <c r="U117" i="35"/>
  <c r="S117" i="35"/>
  <c r="Q117" i="35"/>
  <c r="O117" i="35"/>
  <c r="T117" i="35"/>
  <c r="P117" i="35"/>
  <c r="U119" i="35"/>
  <c r="S119" i="35"/>
  <c r="Q119" i="35"/>
  <c r="O119" i="35"/>
  <c r="T119" i="35"/>
  <c r="P119" i="35"/>
  <c r="U121" i="35"/>
  <c r="S121" i="35"/>
  <c r="Q121" i="35"/>
  <c r="O121" i="35"/>
  <c r="T121" i="35"/>
  <c r="P121" i="35"/>
  <c r="P28" i="35"/>
  <c r="R28" i="35"/>
  <c r="T28" i="35"/>
  <c r="T27" i="35" s="1"/>
  <c r="AJ8" i="35" s="1"/>
  <c r="AA65" i="3" s="1"/>
  <c r="U52" i="35"/>
  <c r="S52" i="35"/>
  <c r="Q52" i="35"/>
  <c r="O52" i="35"/>
  <c r="R52" i="35"/>
  <c r="R54" i="35"/>
  <c r="U56" i="35"/>
  <c r="S56" i="35"/>
  <c r="Q56" i="35"/>
  <c r="O56" i="35"/>
  <c r="R56" i="35"/>
  <c r="R58" i="35"/>
  <c r="U62" i="35"/>
  <c r="S62" i="35"/>
  <c r="Q62" i="35"/>
  <c r="O62" i="35"/>
  <c r="U69" i="35"/>
  <c r="S69" i="35"/>
  <c r="Q69" i="35"/>
  <c r="O69" i="35"/>
  <c r="R69" i="35"/>
  <c r="U73" i="35"/>
  <c r="S73" i="35"/>
  <c r="Q73" i="35"/>
  <c r="O73" i="35"/>
  <c r="R73" i="35"/>
  <c r="U77" i="35"/>
  <c r="S77" i="35"/>
  <c r="Q77" i="35"/>
  <c r="O77" i="35"/>
  <c r="R77" i="35"/>
  <c r="U81" i="35"/>
  <c r="S81" i="35"/>
  <c r="Q81" i="35"/>
  <c r="O81" i="35"/>
  <c r="U90" i="35"/>
  <c r="S90" i="35"/>
  <c r="Q90" i="35"/>
  <c r="O90" i="35"/>
  <c r="U94" i="35"/>
  <c r="S94" i="35"/>
  <c r="Q94" i="35"/>
  <c r="O94" i="35"/>
  <c r="R94" i="35"/>
  <c r="P9" i="35"/>
  <c r="R9" i="35"/>
  <c r="P10" i="35"/>
  <c r="R10" i="35"/>
  <c r="P11" i="35"/>
  <c r="R11" i="35"/>
  <c r="P12" i="35"/>
  <c r="R12" i="35"/>
  <c r="P13" i="35"/>
  <c r="R13" i="35"/>
  <c r="P14" i="35"/>
  <c r="R14" i="35"/>
  <c r="P15" i="35"/>
  <c r="R15" i="35"/>
  <c r="P16" i="35"/>
  <c r="R16" i="35"/>
  <c r="P17" i="35"/>
  <c r="R17" i="35"/>
  <c r="P18" i="35"/>
  <c r="R18" i="35"/>
  <c r="P19" i="35"/>
  <c r="R19" i="35"/>
  <c r="P20" i="35"/>
  <c r="R20" i="35"/>
  <c r="P21" i="35"/>
  <c r="R21" i="35"/>
  <c r="P22" i="35"/>
  <c r="R22" i="35"/>
  <c r="O28" i="35"/>
  <c r="Q28" i="35"/>
  <c r="Q27" i="35" s="1"/>
  <c r="S28" i="35"/>
  <c r="P29" i="35"/>
  <c r="R29" i="35"/>
  <c r="P30" i="35"/>
  <c r="R30" i="35"/>
  <c r="P31" i="35"/>
  <c r="R31" i="35"/>
  <c r="P32" i="35"/>
  <c r="R32" i="35"/>
  <c r="P33" i="35"/>
  <c r="R33" i="35"/>
  <c r="P34" i="35"/>
  <c r="R34" i="35"/>
  <c r="P35" i="35"/>
  <c r="R35" i="35"/>
  <c r="P36" i="35"/>
  <c r="R36" i="35"/>
  <c r="P37" i="35"/>
  <c r="R37" i="35"/>
  <c r="P38" i="35"/>
  <c r="R38" i="35"/>
  <c r="P39" i="35"/>
  <c r="R39" i="35"/>
  <c r="P40" i="35"/>
  <c r="R40" i="35"/>
  <c r="P41" i="35"/>
  <c r="R41" i="35"/>
  <c r="P42" i="35"/>
  <c r="R42" i="35"/>
  <c r="O48" i="35"/>
  <c r="Q48" i="35"/>
  <c r="S48" i="35"/>
  <c r="U49" i="35"/>
  <c r="S49" i="35"/>
  <c r="Q49" i="35"/>
  <c r="O49" i="35"/>
  <c r="R49" i="35"/>
  <c r="P50" i="35"/>
  <c r="T50" i="35"/>
  <c r="U51" i="35"/>
  <c r="S51" i="35"/>
  <c r="Q51" i="35"/>
  <c r="O51" i="35"/>
  <c r="R51" i="35"/>
  <c r="P52" i="35"/>
  <c r="T52" i="35"/>
  <c r="U53" i="35"/>
  <c r="S53" i="35"/>
  <c r="Q53" i="35"/>
  <c r="O53" i="35"/>
  <c r="R53" i="35"/>
  <c r="P54" i="35"/>
  <c r="T54" i="35"/>
  <c r="U55" i="35"/>
  <c r="S55" i="35"/>
  <c r="Q55" i="35"/>
  <c r="O55" i="35"/>
  <c r="R55" i="35"/>
  <c r="P56" i="35"/>
  <c r="T56" i="35"/>
  <c r="U57" i="35"/>
  <c r="S57" i="35"/>
  <c r="Q57" i="35"/>
  <c r="O57" i="35"/>
  <c r="R57" i="35"/>
  <c r="P58" i="35"/>
  <c r="T58" i="35"/>
  <c r="U59" i="35"/>
  <c r="S59" i="35"/>
  <c r="Q59" i="35"/>
  <c r="O59" i="35"/>
  <c r="R59" i="35"/>
  <c r="P60" i="35"/>
  <c r="T60" i="35"/>
  <c r="U61" i="35"/>
  <c r="S61" i="35"/>
  <c r="Q61" i="35"/>
  <c r="O61" i="35"/>
  <c r="R61" i="35"/>
  <c r="P62" i="35"/>
  <c r="T62" i="35"/>
  <c r="P69" i="35"/>
  <c r="T69" i="35"/>
  <c r="U70" i="35"/>
  <c r="S70" i="35"/>
  <c r="Q70" i="35"/>
  <c r="O70" i="35"/>
  <c r="R70" i="35"/>
  <c r="P71" i="35"/>
  <c r="T71" i="35"/>
  <c r="U72" i="35"/>
  <c r="S72" i="35"/>
  <c r="Q72" i="35"/>
  <c r="O72" i="35"/>
  <c r="R72" i="35"/>
  <c r="P73" i="35"/>
  <c r="T73" i="35"/>
  <c r="U74" i="35"/>
  <c r="S74" i="35"/>
  <c r="Q74" i="35"/>
  <c r="O74" i="35"/>
  <c r="R74" i="35"/>
  <c r="P75" i="35"/>
  <c r="T75" i="35"/>
  <c r="U76" i="35"/>
  <c r="S76" i="35"/>
  <c r="Q76" i="35"/>
  <c r="O76" i="35"/>
  <c r="R76" i="35"/>
  <c r="P77" i="35"/>
  <c r="T77" i="35"/>
  <c r="U78" i="35"/>
  <c r="S78" i="35"/>
  <c r="Q78" i="35"/>
  <c r="O78" i="35"/>
  <c r="R78" i="35"/>
  <c r="P79" i="35"/>
  <c r="T79" i="35"/>
  <c r="U80" i="35"/>
  <c r="S80" i="35"/>
  <c r="Q80" i="35"/>
  <c r="O80" i="35"/>
  <c r="R80" i="35"/>
  <c r="P81" i="35"/>
  <c r="T81" i="35"/>
  <c r="U82" i="35"/>
  <c r="S82" i="35"/>
  <c r="Q82" i="35"/>
  <c r="O82" i="35"/>
  <c r="R82" i="35"/>
  <c r="U89" i="35"/>
  <c r="S89" i="35"/>
  <c r="Q89" i="35"/>
  <c r="O89" i="35"/>
  <c r="R89" i="35"/>
  <c r="P90" i="35"/>
  <c r="T90" i="35"/>
  <c r="U91" i="35"/>
  <c r="S91" i="35"/>
  <c r="Q91" i="35"/>
  <c r="O91" i="35"/>
  <c r="R91" i="35"/>
  <c r="P92" i="35"/>
  <c r="T92" i="35"/>
  <c r="U93" i="35"/>
  <c r="S93" i="35"/>
  <c r="Q93" i="35"/>
  <c r="O93" i="35"/>
  <c r="R93" i="35"/>
  <c r="P94" i="35"/>
  <c r="T94" i="35"/>
  <c r="U95" i="35"/>
  <c r="S95" i="35"/>
  <c r="Q95" i="35"/>
  <c r="O95" i="35"/>
  <c r="R95" i="35"/>
  <c r="P96" i="35"/>
  <c r="T96" i="35"/>
  <c r="U97" i="35"/>
  <c r="S97" i="35"/>
  <c r="Q97" i="35"/>
  <c r="O97" i="35"/>
  <c r="R97" i="35"/>
  <c r="P98" i="35"/>
  <c r="T98" i="35"/>
  <c r="U99" i="35"/>
  <c r="S99" i="35"/>
  <c r="Q99" i="35"/>
  <c r="O99" i="35"/>
  <c r="R99" i="35"/>
  <c r="P100" i="35"/>
  <c r="T100" i="35"/>
  <c r="U101" i="35"/>
  <c r="S101" i="35"/>
  <c r="Q101" i="35"/>
  <c r="O101" i="35"/>
  <c r="R101" i="35"/>
  <c r="P102" i="35"/>
  <c r="T102" i="35"/>
  <c r="P109" i="35"/>
  <c r="T109" i="35"/>
  <c r="U110" i="35"/>
  <c r="S110" i="35"/>
  <c r="Q110" i="35"/>
  <c r="O110" i="35"/>
  <c r="R110" i="35"/>
  <c r="P111" i="35"/>
  <c r="T111" i="35"/>
  <c r="U112" i="35"/>
  <c r="S112" i="35"/>
  <c r="Q112" i="35"/>
  <c r="O112" i="35"/>
  <c r="R112" i="35"/>
  <c r="P113" i="35"/>
  <c r="T113" i="35"/>
  <c r="U114" i="35"/>
  <c r="S114" i="35"/>
  <c r="Q114" i="35"/>
  <c r="O114" i="35"/>
  <c r="R114" i="35"/>
  <c r="P115" i="35"/>
  <c r="T115" i="35"/>
  <c r="U116" i="35"/>
  <c r="S116" i="35"/>
  <c r="Q116" i="35"/>
  <c r="R116" i="35"/>
  <c r="O116" i="35"/>
  <c r="T116" i="35"/>
  <c r="R117" i="35"/>
  <c r="R119" i="35"/>
  <c r="R121" i="35"/>
  <c r="U130" i="35"/>
  <c r="S130" i="35"/>
  <c r="Q130" i="35"/>
  <c r="O130" i="35"/>
  <c r="T130" i="35"/>
  <c r="P130" i="35"/>
  <c r="U132" i="35"/>
  <c r="S132" i="35"/>
  <c r="Q132" i="35"/>
  <c r="O132" i="35"/>
  <c r="T132" i="35"/>
  <c r="P132" i="35"/>
  <c r="U134" i="35"/>
  <c r="S134" i="35"/>
  <c r="Q134" i="35"/>
  <c r="O134" i="35"/>
  <c r="T134" i="35"/>
  <c r="P134" i="35"/>
  <c r="U136" i="35"/>
  <c r="S136" i="35"/>
  <c r="Q136" i="35"/>
  <c r="O136" i="35"/>
  <c r="T136" i="35"/>
  <c r="P136" i="35"/>
  <c r="U138" i="35"/>
  <c r="S138" i="35"/>
  <c r="Q138" i="35"/>
  <c r="O138" i="35"/>
  <c r="T138" i="35"/>
  <c r="P138" i="35"/>
  <c r="U140" i="35"/>
  <c r="S140" i="35"/>
  <c r="Q140" i="35"/>
  <c r="O140" i="35"/>
  <c r="T140" i="35"/>
  <c r="P140" i="35"/>
  <c r="U142" i="35"/>
  <c r="S142" i="35"/>
  <c r="Q142" i="35"/>
  <c r="O142" i="35"/>
  <c r="T142" i="35"/>
  <c r="P142" i="35"/>
  <c r="U149" i="35"/>
  <c r="S149" i="35"/>
  <c r="Q149" i="35"/>
  <c r="O149" i="35"/>
  <c r="T149" i="35"/>
  <c r="P149" i="35"/>
  <c r="U151" i="35"/>
  <c r="S151" i="35"/>
  <c r="Q151" i="35"/>
  <c r="O151" i="35"/>
  <c r="T151" i="35"/>
  <c r="P151" i="35"/>
  <c r="U153" i="35"/>
  <c r="S153" i="35"/>
  <c r="Q153" i="35"/>
  <c r="O153" i="35"/>
  <c r="T153" i="35"/>
  <c r="P153" i="35"/>
  <c r="U155" i="35"/>
  <c r="S155" i="35"/>
  <c r="Q155" i="35"/>
  <c r="O155" i="35"/>
  <c r="T155" i="35"/>
  <c r="P155" i="35"/>
  <c r="T157" i="35"/>
  <c r="S157" i="35"/>
  <c r="Q157" i="35"/>
  <c r="O157" i="35"/>
  <c r="U157" i="35"/>
  <c r="P157" i="35"/>
  <c r="P68" i="35"/>
  <c r="R68" i="35"/>
  <c r="R67" i="35" s="1"/>
  <c r="AH10" i="35" s="1"/>
  <c r="Y67" i="3" s="1"/>
  <c r="P88" i="35"/>
  <c r="P87" i="35" s="1"/>
  <c r="AF11" i="35" s="1"/>
  <c r="W68" i="3" s="1"/>
  <c r="R88" i="35"/>
  <c r="P108" i="35"/>
  <c r="P107" i="35" s="1"/>
  <c r="AF12" i="35" s="1"/>
  <c r="R108" i="35"/>
  <c r="U118" i="35"/>
  <c r="S118" i="35"/>
  <c r="Q118" i="35"/>
  <c r="O118" i="35"/>
  <c r="R118" i="35"/>
  <c r="U120" i="35"/>
  <c r="S120" i="35"/>
  <c r="Q120" i="35"/>
  <c r="O120" i="35"/>
  <c r="R120" i="35"/>
  <c r="U122" i="35"/>
  <c r="S122" i="35"/>
  <c r="Q122" i="35"/>
  <c r="O122" i="35"/>
  <c r="R122" i="35"/>
  <c r="U129" i="35"/>
  <c r="S129" i="35"/>
  <c r="Q129" i="35"/>
  <c r="O129" i="35"/>
  <c r="R129" i="35"/>
  <c r="U131" i="35"/>
  <c r="S131" i="35"/>
  <c r="Q131" i="35"/>
  <c r="O131" i="35"/>
  <c r="R131" i="35"/>
  <c r="U133" i="35"/>
  <c r="S133" i="35"/>
  <c r="Q133" i="35"/>
  <c r="O133" i="35"/>
  <c r="R133" i="35"/>
  <c r="U135" i="35"/>
  <c r="S135" i="35"/>
  <c r="Q135" i="35"/>
  <c r="O135" i="35"/>
  <c r="R135" i="35"/>
  <c r="U137" i="35"/>
  <c r="S137" i="35"/>
  <c r="Q137" i="35"/>
  <c r="O137" i="35"/>
  <c r="R137" i="35"/>
  <c r="U139" i="35"/>
  <c r="S139" i="35"/>
  <c r="Q139" i="35"/>
  <c r="O139" i="35"/>
  <c r="R139" i="35"/>
  <c r="U141" i="35"/>
  <c r="S141" i="35"/>
  <c r="Q141" i="35"/>
  <c r="O141" i="35"/>
  <c r="R141" i="35"/>
  <c r="U150" i="35"/>
  <c r="S150" i="35"/>
  <c r="Q150" i="35"/>
  <c r="O150" i="35"/>
  <c r="R150" i="35"/>
  <c r="U152" i="35"/>
  <c r="S152" i="35"/>
  <c r="Q152" i="35"/>
  <c r="O152" i="35"/>
  <c r="R152" i="35"/>
  <c r="U154" i="35"/>
  <c r="S154" i="35"/>
  <c r="Q154" i="35"/>
  <c r="O154" i="35"/>
  <c r="R154" i="35"/>
  <c r="U156" i="35"/>
  <c r="S156" i="35"/>
  <c r="Q156" i="35"/>
  <c r="O156" i="35"/>
  <c r="R156" i="35"/>
  <c r="P128" i="35"/>
  <c r="P127" i="35" s="1"/>
  <c r="AF13" i="35" s="1"/>
  <c r="R128" i="35"/>
  <c r="P148" i="35"/>
  <c r="R148" i="35"/>
  <c r="U168" i="35"/>
  <c r="U167" i="35" s="1"/>
  <c r="AK15" i="35" s="1"/>
  <c r="S168" i="35"/>
  <c r="S167" i="35" s="1"/>
  <c r="AI15" i="35" s="1"/>
  <c r="Q168" i="35"/>
  <c r="Q167" i="35" s="1"/>
  <c r="O168" i="35"/>
  <c r="O167" i="35" s="1"/>
  <c r="N167" i="35" s="1"/>
  <c r="R168" i="35"/>
  <c r="P158" i="35"/>
  <c r="R158" i="35"/>
  <c r="P159" i="35"/>
  <c r="R159" i="35"/>
  <c r="P160" i="35"/>
  <c r="R160" i="35"/>
  <c r="P161" i="35"/>
  <c r="R161" i="35"/>
  <c r="P162" i="35"/>
  <c r="R162" i="35"/>
  <c r="P169" i="35"/>
  <c r="R169" i="35"/>
  <c r="P170" i="35"/>
  <c r="R170" i="35"/>
  <c r="P171" i="35"/>
  <c r="R171" i="35"/>
  <c r="P172" i="35"/>
  <c r="R172" i="35"/>
  <c r="P173" i="35"/>
  <c r="R173" i="35"/>
  <c r="P174" i="35"/>
  <c r="R174" i="35"/>
  <c r="P175" i="35"/>
  <c r="R175" i="35"/>
  <c r="P176" i="35"/>
  <c r="R176" i="35"/>
  <c r="P177" i="35"/>
  <c r="R177" i="35"/>
  <c r="P178" i="35"/>
  <c r="R178" i="35"/>
  <c r="P179" i="35"/>
  <c r="R179" i="35"/>
  <c r="P180" i="35"/>
  <c r="R180" i="35"/>
  <c r="P181" i="35"/>
  <c r="R181" i="35"/>
  <c r="P182" i="35"/>
  <c r="R182" i="35"/>
  <c r="P8" i="34"/>
  <c r="R8" i="34"/>
  <c r="T8" i="34"/>
  <c r="T7" i="34" s="1"/>
  <c r="AJ7" i="34" s="1"/>
  <c r="P28" i="34"/>
  <c r="R28" i="34"/>
  <c r="T28" i="34"/>
  <c r="T27" i="34" s="1"/>
  <c r="AJ8" i="34" s="1"/>
  <c r="AA70" i="3" s="1"/>
  <c r="P48" i="34"/>
  <c r="R48" i="34"/>
  <c r="T48" i="34"/>
  <c r="U50" i="34"/>
  <c r="S50" i="34"/>
  <c r="Q50" i="34"/>
  <c r="O50" i="34"/>
  <c r="R50" i="34"/>
  <c r="U52" i="34"/>
  <c r="S52" i="34"/>
  <c r="Q52" i="34"/>
  <c r="O52" i="34"/>
  <c r="R52" i="34"/>
  <c r="U54" i="34"/>
  <c r="S54" i="34"/>
  <c r="Q54" i="34"/>
  <c r="O54" i="34"/>
  <c r="R54" i="34"/>
  <c r="U56" i="34"/>
  <c r="S56" i="34"/>
  <c r="Q56" i="34"/>
  <c r="O56" i="34"/>
  <c r="R56" i="34"/>
  <c r="U58" i="34"/>
  <c r="S58" i="34"/>
  <c r="Q58" i="34"/>
  <c r="O58" i="34"/>
  <c r="R58" i="34"/>
  <c r="U60" i="34"/>
  <c r="S60" i="34"/>
  <c r="Q60" i="34"/>
  <c r="O60" i="34"/>
  <c r="R60" i="34"/>
  <c r="U62" i="34"/>
  <c r="S62" i="34"/>
  <c r="Q62" i="34"/>
  <c r="O62" i="34"/>
  <c r="R62" i="34"/>
  <c r="U69" i="34"/>
  <c r="S69" i="34"/>
  <c r="Q69" i="34"/>
  <c r="O69" i="34"/>
  <c r="R69" i="34"/>
  <c r="U71" i="34"/>
  <c r="S71" i="34"/>
  <c r="Q71" i="34"/>
  <c r="O71" i="34"/>
  <c r="R71" i="34"/>
  <c r="U73" i="34"/>
  <c r="S73" i="34"/>
  <c r="Q73" i="34"/>
  <c r="O73" i="34"/>
  <c r="R73" i="34"/>
  <c r="U75" i="34"/>
  <c r="S75" i="34"/>
  <c r="Q75" i="34"/>
  <c r="O75" i="34"/>
  <c r="R75" i="34"/>
  <c r="U77" i="34"/>
  <c r="S77" i="34"/>
  <c r="Q77" i="34"/>
  <c r="O77" i="34"/>
  <c r="R77" i="34"/>
  <c r="U79" i="34"/>
  <c r="S79" i="34"/>
  <c r="Q79" i="34"/>
  <c r="O79" i="34"/>
  <c r="R79" i="34"/>
  <c r="U81" i="34"/>
  <c r="S81" i="34"/>
  <c r="Q81" i="34"/>
  <c r="O81" i="34"/>
  <c r="R81" i="34"/>
  <c r="U90" i="34"/>
  <c r="S90" i="34"/>
  <c r="Q90" i="34"/>
  <c r="O90" i="34"/>
  <c r="R90" i="34"/>
  <c r="U92" i="34"/>
  <c r="S92" i="34"/>
  <c r="Q92" i="34"/>
  <c r="O92" i="34"/>
  <c r="R92" i="34"/>
  <c r="U94" i="34"/>
  <c r="S94" i="34"/>
  <c r="Q94" i="34"/>
  <c r="O94" i="34"/>
  <c r="R94" i="34"/>
  <c r="U96" i="34"/>
  <c r="S96" i="34"/>
  <c r="Q96" i="34"/>
  <c r="O96" i="34"/>
  <c r="R96" i="34"/>
  <c r="U98" i="34"/>
  <c r="S98" i="34"/>
  <c r="Q98" i="34"/>
  <c r="O98" i="34"/>
  <c r="R98" i="34"/>
  <c r="U100" i="34"/>
  <c r="S100" i="34"/>
  <c r="Q100" i="34"/>
  <c r="O100" i="34"/>
  <c r="R100" i="34"/>
  <c r="U102" i="34"/>
  <c r="S102" i="34"/>
  <c r="Q102" i="34"/>
  <c r="O102" i="34"/>
  <c r="R102" i="34"/>
  <c r="U109" i="34"/>
  <c r="S109" i="34"/>
  <c r="Q109" i="34"/>
  <c r="O109" i="34"/>
  <c r="R109" i="34"/>
  <c r="U111" i="34"/>
  <c r="S111" i="34"/>
  <c r="Q111" i="34"/>
  <c r="O111" i="34"/>
  <c r="R111" i="34"/>
  <c r="U113" i="34"/>
  <c r="S113" i="34"/>
  <c r="Q113" i="34"/>
  <c r="O113" i="34"/>
  <c r="R113" i="34"/>
  <c r="U115" i="34"/>
  <c r="S115" i="34"/>
  <c r="Q115" i="34"/>
  <c r="O115" i="34"/>
  <c r="R115" i="34"/>
  <c r="U117" i="34"/>
  <c r="S117" i="34"/>
  <c r="Q117" i="34"/>
  <c r="O117" i="34"/>
  <c r="T117" i="34"/>
  <c r="P117" i="34"/>
  <c r="U119" i="34"/>
  <c r="S119" i="34"/>
  <c r="Q119" i="34"/>
  <c r="O119" i="34"/>
  <c r="T119" i="34"/>
  <c r="P119" i="34"/>
  <c r="U121" i="34"/>
  <c r="S121" i="34"/>
  <c r="Q121" i="34"/>
  <c r="O121" i="34"/>
  <c r="T121" i="34"/>
  <c r="P121" i="34"/>
  <c r="O8" i="34"/>
  <c r="Q8" i="34"/>
  <c r="Q7" i="34" s="1"/>
  <c r="AG7" i="34" s="1"/>
  <c r="S8" i="34"/>
  <c r="S7" i="34" s="1"/>
  <c r="AI7" i="34" s="1"/>
  <c r="P9" i="34"/>
  <c r="R9" i="34"/>
  <c r="P10" i="34"/>
  <c r="R10" i="34"/>
  <c r="P11" i="34"/>
  <c r="R11" i="34"/>
  <c r="P12" i="34"/>
  <c r="R12" i="34"/>
  <c r="P13" i="34"/>
  <c r="R13" i="34"/>
  <c r="P14" i="34"/>
  <c r="R14" i="34"/>
  <c r="P15" i="34"/>
  <c r="R15" i="34"/>
  <c r="P16" i="34"/>
  <c r="R16" i="34"/>
  <c r="P17" i="34"/>
  <c r="R17" i="34"/>
  <c r="P18" i="34"/>
  <c r="R18" i="34"/>
  <c r="P19" i="34"/>
  <c r="R19" i="34"/>
  <c r="P20" i="34"/>
  <c r="R20" i="34"/>
  <c r="P21" i="34"/>
  <c r="R21" i="34"/>
  <c r="P22" i="34"/>
  <c r="R22" i="34"/>
  <c r="O28" i="34"/>
  <c r="O27" i="34" s="1"/>
  <c r="N27" i="34" s="1"/>
  <c r="Q28" i="34"/>
  <c r="S28" i="34"/>
  <c r="P29" i="34"/>
  <c r="R29" i="34"/>
  <c r="P30" i="34"/>
  <c r="R30" i="34"/>
  <c r="P31" i="34"/>
  <c r="R31" i="34"/>
  <c r="P32" i="34"/>
  <c r="R32" i="34"/>
  <c r="P33" i="34"/>
  <c r="R33" i="34"/>
  <c r="P34" i="34"/>
  <c r="R34" i="34"/>
  <c r="P35" i="34"/>
  <c r="R35" i="34"/>
  <c r="P36" i="34"/>
  <c r="R36" i="34"/>
  <c r="P37" i="34"/>
  <c r="R37" i="34"/>
  <c r="P38" i="34"/>
  <c r="R38" i="34"/>
  <c r="P39" i="34"/>
  <c r="R39" i="34"/>
  <c r="P40" i="34"/>
  <c r="R40" i="34"/>
  <c r="P41" i="34"/>
  <c r="R41" i="34"/>
  <c r="P42" i="34"/>
  <c r="R42" i="34"/>
  <c r="O48" i="34"/>
  <c r="Q48" i="34"/>
  <c r="S48" i="34"/>
  <c r="U49" i="34"/>
  <c r="S49" i="34"/>
  <c r="Q49" i="34"/>
  <c r="O49" i="34"/>
  <c r="R49" i="34"/>
  <c r="P50" i="34"/>
  <c r="T50" i="34"/>
  <c r="U51" i="34"/>
  <c r="S51" i="34"/>
  <c r="Q51" i="34"/>
  <c r="O51" i="34"/>
  <c r="R51" i="34"/>
  <c r="P52" i="34"/>
  <c r="T52" i="34"/>
  <c r="U53" i="34"/>
  <c r="S53" i="34"/>
  <c r="Q53" i="34"/>
  <c r="O53" i="34"/>
  <c r="R53" i="34"/>
  <c r="P54" i="34"/>
  <c r="T54" i="34"/>
  <c r="U55" i="34"/>
  <c r="S55" i="34"/>
  <c r="Q55" i="34"/>
  <c r="O55" i="34"/>
  <c r="R55" i="34"/>
  <c r="P56" i="34"/>
  <c r="T56" i="34"/>
  <c r="U57" i="34"/>
  <c r="S57" i="34"/>
  <c r="Q57" i="34"/>
  <c r="O57" i="34"/>
  <c r="R57" i="34"/>
  <c r="P58" i="34"/>
  <c r="T58" i="34"/>
  <c r="U59" i="34"/>
  <c r="S59" i="34"/>
  <c r="Q59" i="34"/>
  <c r="O59" i="34"/>
  <c r="R59" i="34"/>
  <c r="P60" i="34"/>
  <c r="T60" i="34"/>
  <c r="U61" i="34"/>
  <c r="S61" i="34"/>
  <c r="Q61" i="34"/>
  <c r="O61" i="34"/>
  <c r="R61" i="34"/>
  <c r="P62" i="34"/>
  <c r="T62" i="34"/>
  <c r="P69" i="34"/>
  <c r="T69" i="34"/>
  <c r="U70" i="34"/>
  <c r="S70" i="34"/>
  <c r="Q70" i="34"/>
  <c r="O70" i="34"/>
  <c r="R70" i="34"/>
  <c r="P71" i="34"/>
  <c r="T71" i="34"/>
  <c r="U72" i="34"/>
  <c r="S72" i="34"/>
  <c r="Q72" i="34"/>
  <c r="O72" i="34"/>
  <c r="R72" i="34"/>
  <c r="P73" i="34"/>
  <c r="T73" i="34"/>
  <c r="U74" i="34"/>
  <c r="S74" i="34"/>
  <c r="Q74" i="34"/>
  <c r="O74" i="34"/>
  <c r="R74" i="34"/>
  <c r="P75" i="34"/>
  <c r="T75" i="34"/>
  <c r="U76" i="34"/>
  <c r="S76" i="34"/>
  <c r="Q76" i="34"/>
  <c r="O76" i="34"/>
  <c r="R76" i="34"/>
  <c r="P77" i="34"/>
  <c r="T77" i="34"/>
  <c r="U78" i="34"/>
  <c r="S78" i="34"/>
  <c r="Q78" i="34"/>
  <c r="O78" i="34"/>
  <c r="R78" i="34"/>
  <c r="P79" i="34"/>
  <c r="T79" i="34"/>
  <c r="U80" i="34"/>
  <c r="S80" i="34"/>
  <c r="Q80" i="34"/>
  <c r="O80" i="34"/>
  <c r="R80" i="34"/>
  <c r="P81" i="34"/>
  <c r="T81" i="34"/>
  <c r="U82" i="34"/>
  <c r="S82" i="34"/>
  <c r="Q82" i="34"/>
  <c r="O82" i="34"/>
  <c r="R82" i="34"/>
  <c r="U89" i="34"/>
  <c r="S89" i="34"/>
  <c r="Q89" i="34"/>
  <c r="O89" i="34"/>
  <c r="R89" i="34"/>
  <c r="P90" i="34"/>
  <c r="T90" i="34"/>
  <c r="U91" i="34"/>
  <c r="S91" i="34"/>
  <c r="Q91" i="34"/>
  <c r="O91" i="34"/>
  <c r="R91" i="34"/>
  <c r="P92" i="34"/>
  <c r="T92" i="34"/>
  <c r="U93" i="34"/>
  <c r="S93" i="34"/>
  <c r="Q93" i="34"/>
  <c r="O93" i="34"/>
  <c r="R93" i="34"/>
  <c r="P94" i="34"/>
  <c r="T94" i="34"/>
  <c r="U95" i="34"/>
  <c r="S95" i="34"/>
  <c r="Q95" i="34"/>
  <c r="O95" i="34"/>
  <c r="R95" i="34"/>
  <c r="P96" i="34"/>
  <c r="T96" i="34"/>
  <c r="U97" i="34"/>
  <c r="S97" i="34"/>
  <c r="Q97" i="34"/>
  <c r="O97" i="34"/>
  <c r="R97" i="34"/>
  <c r="P98" i="34"/>
  <c r="T98" i="34"/>
  <c r="U99" i="34"/>
  <c r="S99" i="34"/>
  <c r="Q99" i="34"/>
  <c r="O99" i="34"/>
  <c r="R99" i="34"/>
  <c r="P100" i="34"/>
  <c r="T100" i="34"/>
  <c r="U101" i="34"/>
  <c r="S101" i="34"/>
  <c r="Q101" i="34"/>
  <c r="O101" i="34"/>
  <c r="R101" i="34"/>
  <c r="P102" i="34"/>
  <c r="T102" i="34"/>
  <c r="P109" i="34"/>
  <c r="T109" i="34"/>
  <c r="U110" i="34"/>
  <c r="S110" i="34"/>
  <c r="Q110" i="34"/>
  <c r="O110" i="34"/>
  <c r="R110" i="34"/>
  <c r="P111" i="34"/>
  <c r="T111" i="34"/>
  <c r="U112" i="34"/>
  <c r="S112" i="34"/>
  <c r="Q112" i="34"/>
  <c r="O112" i="34"/>
  <c r="R112" i="34"/>
  <c r="P113" i="34"/>
  <c r="T113" i="34"/>
  <c r="U114" i="34"/>
  <c r="S114" i="34"/>
  <c r="Q114" i="34"/>
  <c r="O114" i="34"/>
  <c r="R114" i="34"/>
  <c r="P115" i="34"/>
  <c r="T115" i="34"/>
  <c r="U116" i="34"/>
  <c r="S116" i="34"/>
  <c r="Q116" i="34"/>
  <c r="R116" i="34"/>
  <c r="O116" i="34"/>
  <c r="T116" i="34"/>
  <c r="R117" i="34"/>
  <c r="R119" i="34"/>
  <c r="R121" i="34"/>
  <c r="U130" i="34"/>
  <c r="S130" i="34"/>
  <c r="Q130" i="34"/>
  <c r="O130" i="34"/>
  <c r="T130" i="34"/>
  <c r="T127" i="34" s="1"/>
  <c r="AJ13" i="34" s="1"/>
  <c r="P130" i="34"/>
  <c r="U132" i="34"/>
  <c r="S132" i="34"/>
  <c r="Q132" i="34"/>
  <c r="O132" i="34"/>
  <c r="T132" i="34"/>
  <c r="P132" i="34"/>
  <c r="U134" i="34"/>
  <c r="S134" i="34"/>
  <c r="Q134" i="34"/>
  <c r="O134" i="34"/>
  <c r="T134" i="34"/>
  <c r="P134" i="34"/>
  <c r="U136" i="34"/>
  <c r="S136" i="34"/>
  <c r="Q136" i="34"/>
  <c r="O136" i="34"/>
  <c r="T136" i="34"/>
  <c r="P136" i="34"/>
  <c r="U138" i="34"/>
  <c r="S138" i="34"/>
  <c r="Q138" i="34"/>
  <c r="O138" i="34"/>
  <c r="T138" i="34"/>
  <c r="P138" i="34"/>
  <c r="U140" i="34"/>
  <c r="S140" i="34"/>
  <c r="Q140" i="34"/>
  <c r="O140" i="34"/>
  <c r="T140" i="34"/>
  <c r="P140" i="34"/>
  <c r="U142" i="34"/>
  <c r="S142" i="34"/>
  <c r="Q142" i="34"/>
  <c r="O142" i="34"/>
  <c r="T142" i="34"/>
  <c r="P142" i="34"/>
  <c r="U149" i="34"/>
  <c r="S149" i="34"/>
  <c r="Q149" i="34"/>
  <c r="O149" i="34"/>
  <c r="T149" i="34"/>
  <c r="P149" i="34"/>
  <c r="U151" i="34"/>
  <c r="S151" i="34"/>
  <c r="Q151" i="34"/>
  <c r="O151" i="34"/>
  <c r="T151" i="34"/>
  <c r="P151" i="34"/>
  <c r="U153" i="34"/>
  <c r="S153" i="34"/>
  <c r="Q153" i="34"/>
  <c r="O153" i="34"/>
  <c r="T153" i="34"/>
  <c r="P153" i="34"/>
  <c r="U155" i="34"/>
  <c r="S155" i="34"/>
  <c r="Q155" i="34"/>
  <c r="O155" i="34"/>
  <c r="T155" i="34"/>
  <c r="P155" i="34"/>
  <c r="T157" i="34"/>
  <c r="S157" i="34"/>
  <c r="Q157" i="34"/>
  <c r="O157" i="34"/>
  <c r="U157" i="34"/>
  <c r="P157" i="34"/>
  <c r="P68" i="34"/>
  <c r="P67" i="34" s="1"/>
  <c r="AF10" i="34" s="1"/>
  <c r="R68" i="34"/>
  <c r="R67" i="34" s="1"/>
  <c r="AH10" i="34" s="1"/>
  <c r="P88" i="34"/>
  <c r="P87" i="34" s="1"/>
  <c r="AF11" i="34" s="1"/>
  <c r="R88" i="34"/>
  <c r="R87" i="34" s="1"/>
  <c r="AH11" i="34" s="1"/>
  <c r="P108" i="34"/>
  <c r="P107" i="34" s="1"/>
  <c r="AF12" i="34" s="1"/>
  <c r="R108" i="34"/>
  <c r="U118" i="34"/>
  <c r="S118" i="34"/>
  <c r="Q118" i="34"/>
  <c r="O118" i="34"/>
  <c r="R118" i="34"/>
  <c r="U120" i="34"/>
  <c r="S120" i="34"/>
  <c r="Q120" i="34"/>
  <c r="O120" i="34"/>
  <c r="R120" i="34"/>
  <c r="U122" i="34"/>
  <c r="S122" i="34"/>
  <c r="Q122" i="34"/>
  <c r="O122" i="34"/>
  <c r="R122" i="34"/>
  <c r="U129" i="34"/>
  <c r="S129" i="34"/>
  <c r="Q129" i="34"/>
  <c r="O129" i="34"/>
  <c r="R129" i="34"/>
  <c r="U131" i="34"/>
  <c r="S131" i="34"/>
  <c r="Q131" i="34"/>
  <c r="O131" i="34"/>
  <c r="R131" i="34"/>
  <c r="U133" i="34"/>
  <c r="S133" i="34"/>
  <c r="Q133" i="34"/>
  <c r="O133" i="34"/>
  <c r="R133" i="34"/>
  <c r="U135" i="34"/>
  <c r="S135" i="34"/>
  <c r="Q135" i="34"/>
  <c r="O135" i="34"/>
  <c r="R135" i="34"/>
  <c r="U137" i="34"/>
  <c r="S137" i="34"/>
  <c r="Q137" i="34"/>
  <c r="O137" i="34"/>
  <c r="R137" i="34"/>
  <c r="U139" i="34"/>
  <c r="S139" i="34"/>
  <c r="Q139" i="34"/>
  <c r="O139" i="34"/>
  <c r="R139" i="34"/>
  <c r="U141" i="34"/>
  <c r="S141" i="34"/>
  <c r="Q141" i="34"/>
  <c r="O141" i="34"/>
  <c r="R141" i="34"/>
  <c r="U150" i="34"/>
  <c r="S150" i="34"/>
  <c r="Q150" i="34"/>
  <c r="O150" i="34"/>
  <c r="R150" i="34"/>
  <c r="U152" i="34"/>
  <c r="S152" i="34"/>
  <c r="Q152" i="34"/>
  <c r="O152" i="34"/>
  <c r="R152" i="34"/>
  <c r="U154" i="34"/>
  <c r="S154" i="34"/>
  <c r="Q154" i="34"/>
  <c r="O154" i="34"/>
  <c r="R154" i="34"/>
  <c r="U156" i="34"/>
  <c r="S156" i="34"/>
  <c r="Q156" i="34"/>
  <c r="O156" i="34"/>
  <c r="R156" i="34"/>
  <c r="P128" i="34"/>
  <c r="P127" i="34" s="1"/>
  <c r="AF13" i="34" s="1"/>
  <c r="R128" i="34"/>
  <c r="P148" i="34"/>
  <c r="R148" i="34"/>
  <c r="U168" i="34"/>
  <c r="U167" i="34" s="1"/>
  <c r="AK15" i="34" s="1"/>
  <c r="S168" i="34"/>
  <c r="S167" i="34" s="1"/>
  <c r="AI15" i="34" s="1"/>
  <c r="Q168" i="34"/>
  <c r="Q167" i="34" s="1"/>
  <c r="O168" i="34"/>
  <c r="O167" i="34" s="1"/>
  <c r="R168" i="34"/>
  <c r="P158" i="34"/>
  <c r="R158" i="34"/>
  <c r="P159" i="34"/>
  <c r="R159" i="34"/>
  <c r="P160" i="34"/>
  <c r="R160" i="34"/>
  <c r="P161" i="34"/>
  <c r="R161" i="34"/>
  <c r="P162" i="34"/>
  <c r="R162" i="34"/>
  <c r="P169" i="34"/>
  <c r="R169" i="34"/>
  <c r="P170" i="34"/>
  <c r="R170" i="34"/>
  <c r="P171" i="34"/>
  <c r="R171" i="34"/>
  <c r="P172" i="34"/>
  <c r="R172" i="34"/>
  <c r="P173" i="34"/>
  <c r="R173" i="34"/>
  <c r="P174" i="34"/>
  <c r="R174" i="34"/>
  <c r="P175" i="34"/>
  <c r="R175" i="34"/>
  <c r="P176" i="34"/>
  <c r="R176" i="34"/>
  <c r="P177" i="34"/>
  <c r="R177" i="34"/>
  <c r="P178" i="34"/>
  <c r="R178" i="34"/>
  <c r="P179" i="34"/>
  <c r="R179" i="34"/>
  <c r="P180" i="34"/>
  <c r="R180" i="34"/>
  <c r="P181" i="34"/>
  <c r="R181" i="34"/>
  <c r="P182" i="34"/>
  <c r="R182" i="34"/>
  <c r="P8" i="33"/>
  <c r="R8" i="33"/>
  <c r="T8" i="33"/>
  <c r="T7" i="33" s="1"/>
  <c r="AJ7" i="33" s="1"/>
  <c r="P28" i="33"/>
  <c r="R28" i="33"/>
  <c r="T28" i="33"/>
  <c r="T27" i="33" s="1"/>
  <c r="AJ8" i="33" s="1"/>
  <c r="AA58" i="3" s="1"/>
  <c r="P48" i="33"/>
  <c r="R48" i="33"/>
  <c r="T48" i="33"/>
  <c r="U50" i="33"/>
  <c r="S50" i="33"/>
  <c r="Q50" i="33"/>
  <c r="O50" i="33"/>
  <c r="R50" i="33"/>
  <c r="U52" i="33"/>
  <c r="S52" i="33"/>
  <c r="Q52" i="33"/>
  <c r="O52" i="33"/>
  <c r="R52" i="33"/>
  <c r="U54" i="33"/>
  <c r="S54" i="33"/>
  <c r="Q54" i="33"/>
  <c r="O54" i="33"/>
  <c r="R54" i="33"/>
  <c r="U56" i="33"/>
  <c r="S56" i="33"/>
  <c r="Q56" i="33"/>
  <c r="O56" i="33"/>
  <c r="R56" i="33"/>
  <c r="U58" i="33"/>
  <c r="S58" i="33"/>
  <c r="Q58" i="33"/>
  <c r="O58" i="33"/>
  <c r="R58" i="33"/>
  <c r="U60" i="33"/>
  <c r="S60" i="33"/>
  <c r="Q60" i="33"/>
  <c r="O60" i="33"/>
  <c r="R60" i="33"/>
  <c r="U62" i="33"/>
  <c r="S62" i="33"/>
  <c r="Q62" i="33"/>
  <c r="O62" i="33"/>
  <c r="R62" i="33"/>
  <c r="U69" i="33"/>
  <c r="S69" i="33"/>
  <c r="Q69" i="33"/>
  <c r="O69" i="33"/>
  <c r="R69" i="33"/>
  <c r="U71" i="33"/>
  <c r="S71" i="33"/>
  <c r="Q71" i="33"/>
  <c r="O71" i="33"/>
  <c r="R71" i="33"/>
  <c r="U73" i="33"/>
  <c r="S73" i="33"/>
  <c r="Q73" i="33"/>
  <c r="O73" i="33"/>
  <c r="R73" i="33"/>
  <c r="U75" i="33"/>
  <c r="S75" i="33"/>
  <c r="Q75" i="33"/>
  <c r="O75" i="33"/>
  <c r="R75" i="33"/>
  <c r="U77" i="33"/>
  <c r="S77" i="33"/>
  <c r="Q77" i="33"/>
  <c r="O77" i="33"/>
  <c r="R77" i="33"/>
  <c r="U79" i="33"/>
  <c r="S79" i="33"/>
  <c r="Q79" i="33"/>
  <c r="O79" i="33"/>
  <c r="R79" i="33"/>
  <c r="U81" i="33"/>
  <c r="S81" i="33"/>
  <c r="Q81" i="33"/>
  <c r="O81" i="33"/>
  <c r="R81" i="33"/>
  <c r="U90" i="33"/>
  <c r="S90" i="33"/>
  <c r="Q90" i="33"/>
  <c r="O90" i="33"/>
  <c r="R90" i="33"/>
  <c r="U92" i="33"/>
  <c r="S92" i="33"/>
  <c r="Q92" i="33"/>
  <c r="O92" i="33"/>
  <c r="R92" i="33"/>
  <c r="U94" i="33"/>
  <c r="S94" i="33"/>
  <c r="Q94" i="33"/>
  <c r="O94" i="33"/>
  <c r="R94" i="33"/>
  <c r="U96" i="33"/>
  <c r="S96" i="33"/>
  <c r="Q96" i="33"/>
  <c r="O96" i="33"/>
  <c r="R96" i="33"/>
  <c r="U98" i="33"/>
  <c r="S98" i="33"/>
  <c r="Q98" i="33"/>
  <c r="O98" i="33"/>
  <c r="R98" i="33"/>
  <c r="U100" i="33"/>
  <c r="S100" i="33"/>
  <c r="Q100" i="33"/>
  <c r="O100" i="33"/>
  <c r="R100" i="33"/>
  <c r="U102" i="33"/>
  <c r="S102" i="33"/>
  <c r="Q102" i="33"/>
  <c r="O102" i="33"/>
  <c r="R102" i="33"/>
  <c r="U109" i="33"/>
  <c r="S109" i="33"/>
  <c r="Q109" i="33"/>
  <c r="O109" i="33"/>
  <c r="R109" i="33"/>
  <c r="U111" i="33"/>
  <c r="S111" i="33"/>
  <c r="Q111" i="33"/>
  <c r="O111" i="33"/>
  <c r="R111" i="33"/>
  <c r="U113" i="33"/>
  <c r="S113" i="33"/>
  <c r="Q113" i="33"/>
  <c r="O113" i="33"/>
  <c r="R113" i="33"/>
  <c r="U115" i="33"/>
  <c r="S115" i="33"/>
  <c r="Q115" i="33"/>
  <c r="O115" i="33"/>
  <c r="R115" i="33"/>
  <c r="U117" i="33"/>
  <c r="S117" i="33"/>
  <c r="Q117" i="33"/>
  <c r="O117" i="33"/>
  <c r="T117" i="33"/>
  <c r="P117" i="33"/>
  <c r="U119" i="33"/>
  <c r="S119" i="33"/>
  <c r="Q119" i="33"/>
  <c r="O119" i="33"/>
  <c r="T119" i="33"/>
  <c r="P119" i="33"/>
  <c r="U121" i="33"/>
  <c r="S121" i="33"/>
  <c r="Q121" i="33"/>
  <c r="O121" i="33"/>
  <c r="T121" i="33"/>
  <c r="P121" i="33"/>
  <c r="O8" i="33"/>
  <c r="Q8" i="33"/>
  <c r="S8" i="33"/>
  <c r="P9" i="33"/>
  <c r="R9" i="33"/>
  <c r="P10" i="33"/>
  <c r="R10" i="33"/>
  <c r="P11" i="33"/>
  <c r="R11" i="33"/>
  <c r="P12" i="33"/>
  <c r="R12" i="33"/>
  <c r="P13" i="33"/>
  <c r="R13" i="33"/>
  <c r="P14" i="33"/>
  <c r="R14" i="33"/>
  <c r="P15" i="33"/>
  <c r="R15" i="33"/>
  <c r="P16" i="33"/>
  <c r="R16" i="33"/>
  <c r="P17" i="33"/>
  <c r="R17" i="33"/>
  <c r="P18" i="33"/>
  <c r="R18" i="33"/>
  <c r="P19" i="33"/>
  <c r="R19" i="33"/>
  <c r="P20" i="33"/>
  <c r="R20" i="33"/>
  <c r="P21" i="33"/>
  <c r="R21" i="33"/>
  <c r="P22" i="33"/>
  <c r="R22" i="33"/>
  <c r="O28" i="33"/>
  <c r="O27" i="33" s="1"/>
  <c r="N27" i="33" s="1"/>
  <c r="Q28" i="33"/>
  <c r="S28" i="33"/>
  <c r="S27" i="33" s="1"/>
  <c r="AI8" i="33" s="1"/>
  <c r="Z58" i="3" s="1"/>
  <c r="P29" i="33"/>
  <c r="R29" i="33"/>
  <c r="P30" i="33"/>
  <c r="R30" i="33"/>
  <c r="P31" i="33"/>
  <c r="R31" i="33"/>
  <c r="P32" i="33"/>
  <c r="R32" i="33"/>
  <c r="P33" i="33"/>
  <c r="R33" i="33"/>
  <c r="P34" i="33"/>
  <c r="R34" i="33"/>
  <c r="P35" i="33"/>
  <c r="R35" i="33"/>
  <c r="P36" i="33"/>
  <c r="R36" i="33"/>
  <c r="P37" i="33"/>
  <c r="R37" i="33"/>
  <c r="P38" i="33"/>
  <c r="R38" i="33"/>
  <c r="P39" i="33"/>
  <c r="R39" i="33"/>
  <c r="P40" i="33"/>
  <c r="R40" i="33"/>
  <c r="P41" i="33"/>
  <c r="R41" i="33"/>
  <c r="P42" i="33"/>
  <c r="R42" i="33"/>
  <c r="O48" i="33"/>
  <c r="Q48" i="33"/>
  <c r="S48" i="33"/>
  <c r="U49" i="33"/>
  <c r="S49" i="33"/>
  <c r="Q49" i="33"/>
  <c r="O49" i="33"/>
  <c r="R49" i="33"/>
  <c r="P50" i="33"/>
  <c r="T50" i="33"/>
  <c r="U51" i="33"/>
  <c r="S51" i="33"/>
  <c r="Q51" i="33"/>
  <c r="O51" i="33"/>
  <c r="R51" i="33"/>
  <c r="P52" i="33"/>
  <c r="T52" i="33"/>
  <c r="U53" i="33"/>
  <c r="S53" i="33"/>
  <c r="Q53" i="33"/>
  <c r="O53" i="33"/>
  <c r="R53" i="33"/>
  <c r="P54" i="33"/>
  <c r="T54" i="33"/>
  <c r="U55" i="33"/>
  <c r="S55" i="33"/>
  <c r="Q55" i="33"/>
  <c r="O55" i="33"/>
  <c r="R55" i="33"/>
  <c r="P56" i="33"/>
  <c r="T56" i="33"/>
  <c r="U57" i="33"/>
  <c r="S57" i="33"/>
  <c r="Q57" i="33"/>
  <c r="O57" i="33"/>
  <c r="R57" i="33"/>
  <c r="P58" i="33"/>
  <c r="T58" i="33"/>
  <c r="U59" i="33"/>
  <c r="S59" i="33"/>
  <c r="Q59" i="33"/>
  <c r="O59" i="33"/>
  <c r="R59" i="33"/>
  <c r="P60" i="33"/>
  <c r="T60" i="33"/>
  <c r="U61" i="33"/>
  <c r="S61" i="33"/>
  <c r="Q61" i="33"/>
  <c r="O61" i="33"/>
  <c r="R61" i="33"/>
  <c r="P62" i="33"/>
  <c r="T62" i="33"/>
  <c r="P69" i="33"/>
  <c r="T69" i="33"/>
  <c r="U70" i="33"/>
  <c r="S70" i="33"/>
  <c r="Q70" i="33"/>
  <c r="O70" i="33"/>
  <c r="R70" i="33"/>
  <c r="P71" i="33"/>
  <c r="T71" i="33"/>
  <c r="U72" i="33"/>
  <c r="S72" i="33"/>
  <c r="Q72" i="33"/>
  <c r="O72" i="33"/>
  <c r="R72" i="33"/>
  <c r="P73" i="33"/>
  <c r="T73" i="33"/>
  <c r="U74" i="33"/>
  <c r="S74" i="33"/>
  <c r="Q74" i="33"/>
  <c r="O74" i="33"/>
  <c r="R74" i="33"/>
  <c r="P75" i="33"/>
  <c r="T75" i="33"/>
  <c r="U76" i="33"/>
  <c r="S76" i="33"/>
  <c r="Q76" i="33"/>
  <c r="O76" i="33"/>
  <c r="R76" i="33"/>
  <c r="P77" i="33"/>
  <c r="T77" i="33"/>
  <c r="U78" i="33"/>
  <c r="S78" i="33"/>
  <c r="Q78" i="33"/>
  <c r="O78" i="33"/>
  <c r="R78" i="33"/>
  <c r="P79" i="33"/>
  <c r="T79" i="33"/>
  <c r="U80" i="33"/>
  <c r="S80" i="33"/>
  <c r="Q80" i="33"/>
  <c r="O80" i="33"/>
  <c r="R80" i="33"/>
  <c r="P81" i="33"/>
  <c r="T81" i="33"/>
  <c r="U82" i="33"/>
  <c r="S82" i="33"/>
  <c r="Q82" i="33"/>
  <c r="O82" i="33"/>
  <c r="R82" i="33"/>
  <c r="U89" i="33"/>
  <c r="S89" i="33"/>
  <c r="Q89" i="33"/>
  <c r="O89" i="33"/>
  <c r="R89" i="33"/>
  <c r="P90" i="33"/>
  <c r="T90" i="33"/>
  <c r="U91" i="33"/>
  <c r="S91" i="33"/>
  <c r="Q91" i="33"/>
  <c r="O91" i="33"/>
  <c r="R91" i="33"/>
  <c r="P92" i="33"/>
  <c r="T92" i="33"/>
  <c r="U93" i="33"/>
  <c r="S93" i="33"/>
  <c r="Q93" i="33"/>
  <c r="O93" i="33"/>
  <c r="R93" i="33"/>
  <c r="P94" i="33"/>
  <c r="T94" i="33"/>
  <c r="U95" i="33"/>
  <c r="S95" i="33"/>
  <c r="Q95" i="33"/>
  <c r="O95" i="33"/>
  <c r="R95" i="33"/>
  <c r="P96" i="33"/>
  <c r="T96" i="33"/>
  <c r="U97" i="33"/>
  <c r="S97" i="33"/>
  <c r="Q97" i="33"/>
  <c r="O97" i="33"/>
  <c r="R97" i="33"/>
  <c r="P98" i="33"/>
  <c r="T98" i="33"/>
  <c r="U99" i="33"/>
  <c r="S99" i="33"/>
  <c r="Q99" i="33"/>
  <c r="O99" i="33"/>
  <c r="R99" i="33"/>
  <c r="P100" i="33"/>
  <c r="T100" i="33"/>
  <c r="U101" i="33"/>
  <c r="S101" i="33"/>
  <c r="Q101" i="33"/>
  <c r="O101" i="33"/>
  <c r="R101" i="33"/>
  <c r="P102" i="33"/>
  <c r="T102" i="33"/>
  <c r="P109" i="33"/>
  <c r="T109" i="33"/>
  <c r="U110" i="33"/>
  <c r="S110" i="33"/>
  <c r="Q110" i="33"/>
  <c r="O110" i="33"/>
  <c r="R110" i="33"/>
  <c r="P111" i="33"/>
  <c r="T111" i="33"/>
  <c r="U112" i="33"/>
  <c r="S112" i="33"/>
  <c r="Q112" i="33"/>
  <c r="O112" i="33"/>
  <c r="R112" i="33"/>
  <c r="P113" i="33"/>
  <c r="T113" i="33"/>
  <c r="U114" i="33"/>
  <c r="S114" i="33"/>
  <c r="Q114" i="33"/>
  <c r="O114" i="33"/>
  <c r="R114" i="33"/>
  <c r="P115" i="33"/>
  <c r="T115" i="33"/>
  <c r="U116" i="33"/>
  <c r="S116" i="33"/>
  <c r="Q116" i="33"/>
  <c r="R116" i="33"/>
  <c r="O116" i="33"/>
  <c r="T116" i="33"/>
  <c r="R117" i="33"/>
  <c r="R119" i="33"/>
  <c r="R121" i="33"/>
  <c r="U130" i="33"/>
  <c r="S130" i="33"/>
  <c r="Q130" i="33"/>
  <c r="O130" i="33"/>
  <c r="T130" i="33"/>
  <c r="P130" i="33"/>
  <c r="U132" i="33"/>
  <c r="S132" i="33"/>
  <c r="Q132" i="33"/>
  <c r="O132" i="33"/>
  <c r="T132" i="33"/>
  <c r="P132" i="33"/>
  <c r="U134" i="33"/>
  <c r="S134" i="33"/>
  <c r="Q134" i="33"/>
  <c r="O134" i="33"/>
  <c r="T134" i="33"/>
  <c r="P134" i="33"/>
  <c r="U136" i="33"/>
  <c r="S136" i="33"/>
  <c r="Q136" i="33"/>
  <c r="O136" i="33"/>
  <c r="T136" i="33"/>
  <c r="P136" i="33"/>
  <c r="U138" i="33"/>
  <c r="S138" i="33"/>
  <c r="Q138" i="33"/>
  <c r="O138" i="33"/>
  <c r="T138" i="33"/>
  <c r="P138" i="33"/>
  <c r="U140" i="33"/>
  <c r="S140" i="33"/>
  <c r="Q140" i="33"/>
  <c r="O140" i="33"/>
  <c r="T140" i="33"/>
  <c r="P140" i="33"/>
  <c r="U142" i="33"/>
  <c r="S142" i="33"/>
  <c r="Q142" i="33"/>
  <c r="O142" i="33"/>
  <c r="T142" i="33"/>
  <c r="P142" i="33"/>
  <c r="U149" i="33"/>
  <c r="S149" i="33"/>
  <c r="Q149" i="33"/>
  <c r="O149" i="33"/>
  <c r="T149" i="33"/>
  <c r="P149" i="33"/>
  <c r="U151" i="33"/>
  <c r="S151" i="33"/>
  <c r="Q151" i="33"/>
  <c r="O151" i="33"/>
  <c r="T151" i="33"/>
  <c r="P151" i="33"/>
  <c r="U153" i="33"/>
  <c r="S153" i="33"/>
  <c r="Q153" i="33"/>
  <c r="O153" i="33"/>
  <c r="T153" i="33"/>
  <c r="P153" i="33"/>
  <c r="U155" i="33"/>
  <c r="S155" i="33"/>
  <c r="Q155" i="33"/>
  <c r="O155" i="33"/>
  <c r="T155" i="33"/>
  <c r="P155" i="33"/>
  <c r="T157" i="33"/>
  <c r="S157" i="33"/>
  <c r="Q157" i="33"/>
  <c r="O157" i="33"/>
  <c r="U157" i="33"/>
  <c r="P157" i="33"/>
  <c r="P68" i="33"/>
  <c r="R68" i="33"/>
  <c r="R67" i="33" s="1"/>
  <c r="AH10" i="33" s="1"/>
  <c r="P88" i="33"/>
  <c r="R88" i="33"/>
  <c r="R87" i="33" s="1"/>
  <c r="AH11" i="33" s="1"/>
  <c r="P108" i="33"/>
  <c r="R108" i="33"/>
  <c r="U118" i="33"/>
  <c r="S118" i="33"/>
  <c r="Q118" i="33"/>
  <c r="O118" i="33"/>
  <c r="R118" i="33"/>
  <c r="U120" i="33"/>
  <c r="S120" i="33"/>
  <c r="Q120" i="33"/>
  <c r="O120" i="33"/>
  <c r="R120" i="33"/>
  <c r="U122" i="33"/>
  <c r="S122" i="33"/>
  <c r="Q122" i="33"/>
  <c r="O122" i="33"/>
  <c r="R122" i="33"/>
  <c r="U129" i="33"/>
  <c r="S129" i="33"/>
  <c r="Q129" i="33"/>
  <c r="O129" i="33"/>
  <c r="R129" i="33"/>
  <c r="U131" i="33"/>
  <c r="S131" i="33"/>
  <c r="Q131" i="33"/>
  <c r="O131" i="33"/>
  <c r="R131" i="33"/>
  <c r="U133" i="33"/>
  <c r="S133" i="33"/>
  <c r="Q133" i="33"/>
  <c r="O133" i="33"/>
  <c r="R133" i="33"/>
  <c r="U135" i="33"/>
  <c r="S135" i="33"/>
  <c r="Q135" i="33"/>
  <c r="O135" i="33"/>
  <c r="R135" i="33"/>
  <c r="U137" i="33"/>
  <c r="S137" i="33"/>
  <c r="Q137" i="33"/>
  <c r="O137" i="33"/>
  <c r="R137" i="33"/>
  <c r="U139" i="33"/>
  <c r="S139" i="33"/>
  <c r="Q139" i="33"/>
  <c r="O139" i="33"/>
  <c r="R139" i="33"/>
  <c r="U141" i="33"/>
  <c r="S141" i="33"/>
  <c r="Q141" i="33"/>
  <c r="O141" i="33"/>
  <c r="R141" i="33"/>
  <c r="U150" i="33"/>
  <c r="S150" i="33"/>
  <c r="Q150" i="33"/>
  <c r="O150" i="33"/>
  <c r="R150" i="33"/>
  <c r="U152" i="33"/>
  <c r="S152" i="33"/>
  <c r="Q152" i="33"/>
  <c r="O152" i="33"/>
  <c r="R152" i="33"/>
  <c r="U154" i="33"/>
  <c r="S154" i="33"/>
  <c r="Q154" i="33"/>
  <c r="O154" i="33"/>
  <c r="R154" i="33"/>
  <c r="U156" i="33"/>
  <c r="S156" i="33"/>
  <c r="Q156" i="33"/>
  <c r="O156" i="33"/>
  <c r="R156" i="33"/>
  <c r="P128" i="33"/>
  <c r="R128" i="33"/>
  <c r="R127" i="33" s="1"/>
  <c r="AH13" i="33" s="1"/>
  <c r="P148" i="33"/>
  <c r="R148" i="33"/>
  <c r="U168" i="33"/>
  <c r="U167" i="33" s="1"/>
  <c r="AK15" i="33" s="1"/>
  <c r="S168" i="33"/>
  <c r="S167" i="33" s="1"/>
  <c r="AI15" i="33" s="1"/>
  <c r="Q168" i="33"/>
  <c r="O168" i="33"/>
  <c r="O167" i="33" s="1"/>
  <c r="N167" i="33" s="1"/>
  <c r="R168" i="33"/>
  <c r="P158" i="33"/>
  <c r="R158" i="33"/>
  <c r="P159" i="33"/>
  <c r="R159" i="33"/>
  <c r="P160" i="33"/>
  <c r="R160" i="33"/>
  <c r="P161" i="33"/>
  <c r="R161" i="33"/>
  <c r="P162" i="33"/>
  <c r="R162" i="33"/>
  <c r="P169" i="33"/>
  <c r="R169" i="33"/>
  <c r="P170" i="33"/>
  <c r="R170" i="33"/>
  <c r="P171" i="33"/>
  <c r="R171" i="33"/>
  <c r="P172" i="33"/>
  <c r="R172" i="33"/>
  <c r="P173" i="33"/>
  <c r="R173" i="33"/>
  <c r="P174" i="33"/>
  <c r="R174" i="33"/>
  <c r="P175" i="33"/>
  <c r="R175" i="33"/>
  <c r="P176" i="33"/>
  <c r="R176" i="33"/>
  <c r="P177" i="33"/>
  <c r="R177" i="33"/>
  <c r="P178" i="33"/>
  <c r="R178" i="33"/>
  <c r="P179" i="33"/>
  <c r="R179" i="33"/>
  <c r="P180" i="33"/>
  <c r="R180" i="33"/>
  <c r="P181" i="33"/>
  <c r="R181" i="33"/>
  <c r="P182" i="33"/>
  <c r="R182" i="33"/>
  <c r="U28" i="32"/>
  <c r="U27" i="32" s="1"/>
  <c r="AK8" i="32" s="1"/>
  <c r="AB113" i="3" s="1"/>
  <c r="S28" i="32"/>
  <c r="S27" i="32" s="1"/>
  <c r="AI8" i="32" s="1"/>
  <c r="Z113" i="3" s="1"/>
  <c r="Q28" i="32"/>
  <c r="Q27" i="32" s="1"/>
  <c r="O28" i="32"/>
  <c r="O27" i="32" s="1"/>
  <c r="R28" i="32"/>
  <c r="U50" i="32"/>
  <c r="S50" i="32"/>
  <c r="Q50" i="32"/>
  <c r="O50" i="32"/>
  <c r="T50" i="32"/>
  <c r="P50" i="32"/>
  <c r="U52" i="32"/>
  <c r="S52" i="32"/>
  <c r="Q52" i="32"/>
  <c r="O52" i="32"/>
  <c r="T52" i="32"/>
  <c r="P52" i="32"/>
  <c r="U8" i="32"/>
  <c r="S8" i="32"/>
  <c r="S7" i="32" s="1"/>
  <c r="AI7" i="32" s="1"/>
  <c r="Z112" i="3" s="1"/>
  <c r="Q8" i="32"/>
  <c r="O8" i="32"/>
  <c r="R8" i="32"/>
  <c r="P28" i="32"/>
  <c r="T28" i="32"/>
  <c r="T27" i="32" s="1"/>
  <c r="AJ8" i="32" s="1"/>
  <c r="AA113" i="3" s="1"/>
  <c r="U48" i="32"/>
  <c r="S48" i="32"/>
  <c r="Q48" i="32"/>
  <c r="O48" i="32"/>
  <c r="R48" i="32"/>
  <c r="R50" i="32"/>
  <c r="R52" i="32"/>
  <c r="U54" i="32"/>
  <c r="S54" i="32"/>
  <c r="Q54" i="32"/>
  <c r="O54" i="32"/>
  <c r="R54" i="32"/>
  <c r="U56" i="32"/>
  <c r="S56" i="32"/>
  <c r="Q56" i="32"/>
  <c r="O56" i="32"/>
  <c r="R56" i="32"/>
  <c r="U58" i="32"/>
  <c r="S58" i="32"/>
  <c r="Q58" i="32"/>
  <c r="O58" i="32"/>
  <c r="R58" i="32"/>
  <c r="U60" i="32"/>
  <c r="S60" i="32"/>
  <c r="Q60" i="32"/>
  <c r="O60" i="32"/>
  <c r="R60" i="32"/>
  <c r="U62" i="32"/>
  <c r="S62" i="32"/>
  <c r="Q62" i="32"/>
  <c r="O62" i="32"/>
  <c r="R62" i="32"/>
  <c r="U69" i="32"/>
  <c r="S69" i="32"/>
  <c r="Q69" i="32"/>
  <c r="O69" i="32"/>
  <c r="R69" i="32"/>
  <c r="U71" i="32"/>
  <c r="S71" i="32"/>
  <c r="Q71" i="32"/>
  <c r="O71" i="32"/>
  <c r="R71" i="32"/>
  <c r="U73" i="32"/>
  <c r="S73" i="32"/>
  <c r="Q73" i="32"/>
  <c r="O73" i="32"/>
  <c r="R73" i="32"/>
  <c r="U75" i="32"/>
  <c r="S75" i="32"/>
  <c r="Q75" i="32"/>
  <c r="O75" i="32"/>
  <c r="R75" i="32"/>
  <c r="U77" i="32"/>
  <c r="S77" i="32"/>
  <c r="Q77" i="32"/>
  <c r="O77" i="32"/>
  <c r="R77" i="32"/>
  <c r="U79" i="32"/>
  <c r="S79" i="32"/>
  <c r="Q79" i="32"/>
  <c r="O79" i="32"/>
  <c r="R79" i="32"/>
  <c r="U81" i="32"/>
  <c r="S81" i="32"/>
  <c r="Q81" i="32"/>
  <c r="O81" i="32"/>
  <c r="R81" i="32"/>
  <c r="U90" i="32"/>
  <c r="S90" i="32"/>
  <c r="Q90" i="32"/>
  <c r="O90" i="32"/>
  <c r="R90" i="32"/>
  <c r="U92" i="32"/>
  <c r="S92" i="32"/>
  <c r="Q92" i="32"/>
  <c r="O92" i="32"/>
  <c r="R92" i="32"/>
  <c r="U94" i="32"/>
  <c r="S94" i="32"/>
  <c r="Q94" i="32"/>
  <c r="O94" i="32"/>
  <c r="R94" i="32"/>
  <c r="U96" i="32"/>
  <c r="S96" i="32"/>
  <c r="Q96" i="32"/>
  <c r="O96" i="32"/>
  <c r="R96" i="32"/>
  <c r="U98" i="32"/>
  <c r="S98" i="32"/>
  <c r="Q98" i="32"/>
  <c r="O98" i="32"/>
  <c r="R98" i="32"/>
  <c r="U100" i="32"/>
  <c r="S100" i="32"/>
  <c r="Q100" i="32"/>
  <c r="O100" i="32"/>
  <c r="R100" i="32"/>
  <c r="U102" i="32"/>
  <c r="S102" i="32"/>
  <c r="Q102" i="32"/>
  <c r="O102" i="32"/>
  <c r="R102" i="32"/>
  <c r="U109" i="32"/>
  <c r="S109" i="32"/>
  <c r="Q109" i="32"/>
  <c r="O109" i="32"/>
  <c r="R109" i="32"/>
  <c r="U111" i="32"/>
  <c r="S111" i="32"/>
  <c r="Q111" i="32"/>
  <c r="O111" i="32"/>
  <c r="R111" i="32"/>
  <c r="U113" i="32"/>
  <c r="S113" i="32"/>
  <c r="Q113" i="32"/>
  <c r="O113" i="32"/>
  <c r="R113" i="32"/>
  <c r="U115" i="32"/>
  <c r="S115" i="32"/>
  <c r="Q115" i="32"/>
  <c r="O115" i="32"/>
  <c r="R115" i="32"/>
  <c r="U117" i="32"/>
  <c r="S117" i="32"/>
  <c r="Q117" i="32"/>
  <c r="O117" i="32"/>
  <c r="T117" i="32"/>
  <c r="P117" i="32"/>
  <c r="U119" i="32"/>
  <c r="S119" i="32"/>
  <c r="Q119" i="32"/>
  <c r="O119" i="32"/>
  <c r="T119" i="32"/>
  <c r="P119" i="32"/>
  <c r="U121" i="32"/>
  <c r="S121" i="32"/>
  <c r="Q121" i="32"/>
  <c r="O121" i="32"/>
  <c r="T121" i="32"/>
  <c r="P121" i="32"/>
  <c r="P9" i="32"/>
  <c r="R9" i="32"/>
  <c r="P10" i="32"/>
  <c r="R10" i="32"/>
  <c r="P11" i="32"/>
  <c r="R11" i="32"/>
  <c r="P12" i="32"/>
  <c r="R12" i="32"/>
  <c r="P13" i="32"/>
  <c r="R13" i="32"/>
  <c r="P14" i="32"/>
  <c r="R14" i="32"/>
  <c r="P15" i="32"/>
  <c r="R15" i="32"/>
  <c r="P16" i="32"/>
  <c r="R16" i="32"/>
  <c r="P17" i="32"/>
  <c r="R17" i="32"/>
  <c r="P18" i="32"/>
  <c r="R18" i="32"/>
  <c r="P19" i="32"/>
  <c r="R19" i="32"/>
  <c r="P20" i="32"/>
  <c r="R20" i="32"/>
  <c r="P21" i="32"/>
  <c r="R21" i="32"/>
  <c r="P22" i="32"/>
  <c r="R22" i="32"/>
  <c r="P29" i="32"/>
  <c r="R29" i="32"/>
  <c r="P30" i="32"/>
  <c r="R30" i="32"/>
  <c r="P31" i="32"/>
  <c r="R31" i="32"/>
  <c r="P32" i="32"/>
  <c r="R32" i="32"/>
  <c r="P33" i="32"/>
  <c r="R33" i="32"/>
  <c r="P34" i="32"/>
  <c r="R34" i="32"/>
  <c r="P35" i="32"/>
  <c r="R35" i="32"/>
  <c r="P36" i="32"/>
  <c r="R36" i="32"/>
  <c r="P37" i="32"/>
  <c r="R37" i="32"/>
  <c r="P38" i="32"/>
  <c r="R38" i="32"/>
  <c r="P39" i="32"/>
  <c r="R39" i="32"/>
  <c r="P40" i="32"/>
  <c r="R40" i="32"/>
  <c r="P41" i="32"/>
  <c r="R41" i="32"/>
  <c r="P42" i="32"/>
  <c r="R42" i="32"/>
  <c r="U49" i="32"/>
  <c r="S49" i="32"/>
  <c r="Q49" i="32"/>
  <c r="O49" i="32"/>
  <c r="R49" i="32"/>
  <c r="U51" i="32"/>
  <c r="S51" i="32"/>
  <c r="Q51" i="32"/>
  <c r="O51" i="32"/>
  <c r="R51" i="32"/>
  <c r="U53" i="32"/>
  <c r="S53" i="32"/>
  <c r="Q53" i="32"/>
  <c r="O53" i="32"/>
  <c r="R53" i="32"/>
  <c r="P54" i="32"/>
  <c r="T54" i="32"/>
  <c r="U55" i="32"/>
  <c r="S55" i="32"/>
  <c r="Q55" i="32"/>
  <c r="O55" i="32"/>
  <c r="R55" i="32"/>
  <c r="P56" i="32"/>
  <c r="T56" i="32"/>
  <c r="U57" i="32"/>
  <c r="S57" i="32"/>
  <c r="Q57" i="32"/>
  <c r="O57" i="32"/>
  <c r="R57" i="32"/>
  <c r="P58" i="32"/>
  <c r="T58" i="32"/>
  <c r="U59" i="32"/>
  <c r="S59" i="32"/>
  <c r="Q59" i="32"/>
  <c r="O59" i="32"/>
  <c r="R59" i="32"/>
  <c r="P60" i="32"/>
  <c r="T60" i="32"/>
  <c r="U61" i="32"/>
  <c r="S61" i="32"/>
  <c r="Q61" i="32"/>
  <c r="O61" i="32"/>
  <c r="R61" i="32"/>
  <c r="P62" i="32"/>
  <c r="T62" i="32"/>
  <c r="P69" i="32"/>
  <c r="T69" i="32"/>
  <c r="U70" i="32"/>
  <c r="S70" i="32"/>
  <c r="Q70" i="32"/>
  <c r="O70" i="32"/>
  <c r="R70" i="32"/>
  <c r="P71" i="32"/>
  <c r="T71" i="32"/>
  <c r="U72" i="32"/>
  <c r="S72" i="32"/>
  <c r="Q72" i="32"/>
  <c r="O72" i="32"/>
  <c r="R72" i="32"/>
  <c r="P73" i="32"/>
  <c r="T73" i="32"/>
  <c r="U74" i="32"/>
  <c r="S74" i="32"/>
  <c r="Q74" i="32"/>
  <c r="O74" i="32"/>
  <c r="R74" i="32"/>
  <c r="P75" i="32"/>
  <c r="T75" i="32"/>
  <c r="U76" i="32"/>
  <c r="S76" i="32"/>
  <c r="Q76" i="32"/>
  <c r="O76" i="32"/>
  <c r="R76" i="32"/>
  <c r="P77" i="32"/>
  <c r="T77" i="32"/>
  <c r="U78" i="32"/>
  <c r="S78" i="32"/>
  <c r="Q78" i="32"/>
  <c r="O78" i="32"/>
  <c r="R78" i="32"/>
  <c r="P79" i="32"/>
  <c r="T79" i="32"/>
  <c r="U80" i="32"/>
  <c r="S80" i="32"/>
  <c r="Q80" i="32"/>
  <c r="O80" i="32"/>
  <c r="R80" i="32"/>
  <c r="P81" i="32"/>
  <c r="T81" i="32"/>
  <c r="U82" i="32"/>
  <c r="S82" i="32"/>
  <c r="Q82" i="32"/>
  <c r="O82" i="32"/>
  <c r="R82" i="32"/>
  <c r="U89" i="32"/>
  <c r="S89" i="32"/>
  <c r="Q89" i="32"/>
  <c r="O89" i="32"/>
  <c r="R89" i="32"/>
  <c r="P90" i="32"/>
  <c r="T90" i="32"/>
  <c r="U91" i="32"/>
  <c r="S91" i="32"/>
  <c r="Q91" i="32"/>
  <c r="O91" i="32"/>
  <c r="R91" i="32"/>
  <c r="P92" i="32"/>
  <c r="T92" i="32"/>
  <c r="U93" i="32"/>
  <c r="S93" i="32"/>
  <c r="Q93" i="32"/>
  <c r="O93" i="32"/>
  <c r="R93" i="32"/>
  <c r="P94" i="32"/>
  <c r="T94" i="32"/>
  <c r="U95" i="32"/>
  <c r="S95" i="32"/>
  <c r="Q95" i="32"/>
  <c r="O95" i="32"/>
  <c r="R95" i="32"/>
  <c r="P96" i="32"/>
  <c r="T96" i="32"/>
  <c r="U97" i="32"/>
  <c r="S97" i="32"/>
  <c r="Q97" i="32"/>
  <c r="O97" i="32"/>
  <c r="R97" i="32"/>
  <c r="P98" i="32"/>
  <c r="T98" i="32"/>
  <c r="U99" i="32"/>
  <c r="S99" i="32"/>
  <c r="Q99" i="32"/>
  <c r="O99" i="32"/>
  <c r="R99" i="32"/>
  <c r="P100" i="32"/>
  <c r="T100" i="32"/>
  <c r="U101" i="32"/>
  <c r="S101" i="32"/>
  <c r="Q101" i="32"/>
  <c r="O101" i="32"/>
  <c r="R101" i="32"/>
  <c r="P102" i="32"/>
  <c r="T102" i="32"/>
  <c r="P109" i="32"/>
  <c r="T109" i="32"/>
  <c r="U110" i="32"/>
  <c r="S110" i="32"/>
  <c r="Q110" i="32"/>
  <c r="O110" i="32"/>
  <c r="R110" i="32"/>
  <c r="P111" i="32"/>
  <c r="T111" i="32"/>
  <c r="U112" i="32"/>
  <c r="S112" i="32"/>
  <c r="Q112" i="32"/>
  <c r="O112" i="32"/>
  <c r="R112" i="32"/>
  <c r="P113" i="32"/>
  <c r="T113" i="32"/>
  <c r="U114" i="32"/>
  <c r="S114" i="32"/>
  <c r="Q114" i="32"/>
  <c r="O114" i="32"/>
  <c r="R114" i="32"/>
  <c r="P115" i="32"/>
  <c r="T115" i="32"/>
  <c r="U116" i="32"/>
  <c r="S116" i="32"/>
  <c r="Q116" i="32"/>
  <c r="R116" i="32"/>
  <c r="O116" i="32"/>
  <c r="T116" i="32"/>
  <c r="R117" i="32"/>
  <c r="R119" i="32"/>
  <c r="R121" i="32"/>
  <c r="U130" i="32"/>
  <c r="S130" i="32"/>
  <c r="Q130" i="32"/>
  <c r="O130" i="32"/>
  <c r="T130" i="32"/>
  <c r="P130" i="32"/>
  <c r="U132" i="32"/>
  <c r="S132" i="32"/>
  <c r="Q132" i="32"/>
  <c r="O132" i="32"/>
  <c r="T132" i="32"/>
  <c r="P132" i="32"/>
  <c r="U134" i="32"/>
  <c r="S134" i="32"/>
  <c r="Q134" i="32"/>
  <c r="O134" i="32"/>
  <c r="T134" i="32"/>
  <c r="P134" i="32"/>
  <c r="U136" i="32"/>
  <c r="S136" i="32"/>
  <c r="Q136" i="32"/>
  <c r="O136" i="32"/>
  <c r="T136" i="32"/>
  <c r="P136" i="32"/>
  <c r="U138" i="32"/>
  <c r="S138" i="32"/>
  <c r="Q138" i="32"/>
  <c r="O138" i="32"/>
  <c r="T138" i="32"/>
  <c r="P138" i="32"/>
  <c r="U140" i="32"/>
  <c r="S140" i="32"/>
  <c r="Q140" i="32"/>
  <c r="O140" i="32"/>
  <c r="T140" i="32"/>
  <c r="P140" i="32"/>
  <c r="U142" i="32"/>
  <c r="S142" i="32"/>
  <c r="Q142" i="32"/>
  <c r="O142" i="32"/>
  <c r="T142" i="32"/>
  <c r="P142" i="32"/>
  <c r="U149" i="32"/>
  <c r="S149" i="32"/>
  <c r="Q149" i="32"/>
  <c r="O149" i="32"/>
  <c r="T149" i="32"/>
  <c r="P149" i="32"/>
  <c r="U151" i="32"/>
  <c r="S151" i="32"/>
  <c r="Q151" i="32"/>
  <c r="O151" i="32"/>
  <c r="T151" i="32"/>
  <c r="P151" i="32"/>
  <c r="U153" i="32"/>
  <c r="S153" i="32"/>
  <c r="Q153" i="32"/>
  <c r="O153" i="32"/>
  <c r="T153" i="32"/>
  <c r="P153" i="32"/>
  <c r="U155" i="32"/>
  <c r="S155" i="32"/>
  <c r="Q155" i="32"/>
  <c r="O155" i="32"/>
  <c r="T155" i="32"/>
  <c r="P155" i="32"/>
  <c r="T157" i="32"/>
  <c r="S157" i="32"/>
  <c r="Q157" i="32"/>
  <c r="O157" i="32"/>
  <c r="U157" i="32"/>
  <c r="P157" i="32"/>
  <c r="P68" i="32"/>
  <c r="P67" i="32" s="1"/>
  <c r="AF10" i="32" s="1"/>
  <c r="R68" i="32"/>
  <c r="R67" i="32" s="1"/>
  <c r="AH10" i="32" s="1"/>
  <c r="P88" i="32"/>
  <c r="P87" i="32" s="1"/>
  <c r="AF11" i="32" s="1"/>
  <c r="R88" i="32"/>
  <c r="R87" i="32" s="1"/>
  <c r="AH11" i="32" s="1"/>
  <c r="P108" i="32"/>
  <c r="P107" i="32" s="1"/>
  <c r="AF12" i="32" s="1"/>
  <c r="R108" i="32"/>
  <c r="U118" i="32"/>
  <c r="S118" i="32"/>
  <c r="Q118" i="32"/>
  <c r="O118" i="32"/>
  <c r="R118" i="32"/>
  <c r="U120" i="32"/>
  <c r="S120" i="32"/>
  <c r="Q120" i="32"/>
  <c r="O120" i="32"/>
  <c r="R120" i="32"/>
  <c r="U122" i="32"/>
  <c r="S122" i="32"/>
  <c r="Q122" i="32"/>
  <c r="O122" i="32"/>
  <c r="R122" i="32"/>
  <c r="U129" i="32"/>
  <c r="S129" i="32"/>
  <c r="Q129" i="32"/>
  <c r="O129" i="32"/>
  <c r="R129" i="32"/>
  <c r="U131" i="32"/>
  <c r="S131" i="32"/>
  <c r="Q131" i="32"/>
  <c r="O131" i="32"/>
  <c r="R131" i="32"/>
  <c r="U133" i="32"/>
  <c r="S133" i="32"/>
  <c r="Q133" i="32"/>
  <c r="O133" i="32"/>
  <c r="R133" i="32"/>
  <c r="U135" i="32"/>
  <c r="S135" i="32"/>
  <c r="Q135" i="32"/>
  <c r="O135" i="32"/>
  <c r="R135" i="32"/>
  <c r="U137" i="32"/>
  <c r="S137" i="32"/>
  <c r="Q137" i="32"/>
  <c r="O137" i="32"/>
  <c r="R137" i="32"/>
  <c r="U139" i="32"/>
  <c r="S139" i="32"/>
  <c r="Q139" i="32"/>
  <c r="O139" i="32"/>
  <c r="R139" i="32"/>
  <c r="U141" i="32"/>
  <c r="S141" i="32"/>
  <c r="Q141" i="32"/>
  <c r="O141" i="32"/>
  <c r="R141" i="32"/>
  <c r="U150" i="32"/>
  <c r="S150" i="32"/>
  <c r="Q150" i="32"/>
  <c r="O150" i="32"/>
  <c r="R150" i="32"/>
  <c r="U152" i="32"/>
  <c r="S152" i="32"/>
  <c r="Q152" i="32"/>
  <c r="O152" i="32"/>
  <c r="R152" i="32"/>
  <c r="U154" i="32"/>
  <c r="S154" i="32"/>
  <c r="Q154" i="32"/>
  <c r="O154" i="32"/>
  <c r="R154" i="32"/>
  <c r="U156" i="32"/>
  <c r="S156" i="32"/>
  <c r="Q156" i="32"/>
  <c r="O156" i="32"/>
  <c r="R156" i="32"/>
  <c r="P128" i="32"/>
  <c r="P127" i="32" s="1"/>
  <c r="AF13" i="32" s="1"/>
  <c r="R128" i="32"/>
  <c r="R127" i="32" s="1"/>
  <c r="AH13" i="32" s="1"/>
  <c r="P148" i="32"/>
  <c r="R148" i="32"/>
  <c r="U168" i="32"/>
  <c r="U167" i="32" s="1"/>
  <c r="AK15" i="32" s="1"/>
  <c r="S168" i="32"/>
  <c r="S167" i="32" s="1"/>
  <c r="AI15" i="32" s="1"/>
  <c r="Q168" i="32"/>
  <c r="Q167" i="32" s="1"/>
  <c r="O168" i="32"/>
  <c r="O167" i="32" s="1"/>
  <c r="R168" i="32"/>
  <c r="P158" i="32"/>
  <c r="R158" i="32"/>
  <c r="P159" i="32"/>
  <c r="R159" i="32"/>
  <c r="P160" i="32"/>
  <c r="R160" i="32"/>
  <c r="P161" i="32"/>
  <c r="R161" i="32"/>
  <c r="P162" i="32"/>
  <c r="R162" i="32"/>
  <c r="P169" i="32"/>
  <c r="R169" i="32"/>
  <c r="P170" i="32"/>
  <c r="R170" i="32"/>
  <c r="P171" i="32"/>
  <c r="R171" i="32"/>
  <c r="P172" i="32"/>
  <c r="R172" i="32"/>
  <c r="P173" i="32"/>
  <c r="R173" i="32"/>
  <c r="P174" i="32"/>
  <c r="R174" i="32"/>
  <c r="P175" i="32"/>
  <c r="R175" i="32"/>
  <c r="P176" i="32"/>
  <c r="R176" i="32"/>
  <c r="P177" i="32"/>
  <c r="R177" i="32"/>
  <c r="P178" i="32"/>
  <c r="R178" i="32"/>
  <c r="P179" i="32"/>
  <c r="R179" i="32"/>
  <c r="P180" i="32"/>
  <c r="R180" i="32"/>
  <c r="P181" i="32"/>
  <c r="R181" i="32"/>
  <c r="P182" i="32"/>
  <c r="R182" i="32"/>
  <c r="P8" i="31"/>
  <c r="R8" i="31"/>
  <c r="T8" i="31"/>
  <c r="T7" i="31" s="1"/>
  <c r="AJ7" i="31" s="1"/>
  <c r="P28" i="31"/>
  <c r="R28" i="31"/>
  <c r="T28" i="31"/>
  <c r="T27" i="31" s="1"/>
  <c r="AJ8" i="31" s="1"/>
  <c r="AA61" i="3" s="1"/>
  <c r="P48" i="31"/>
  <c r="R48" i="31"/>
  <c r="T48" i="31"/>
  <c r="U50" i="31"/>
  <c r="S50" i="31"/>
  <c r="Q50" i="31"/>
  <c r="O50" i="31"/>
  <c r="R50" i="31"/>
  <c r="U52" i="31"/>
  <c r="S52" i="31"/>
  <c r="Q52" i="31"/>
  <c r="O52" i="31"/>
  <c r="R52" i="31"/>
  <c r="U54" i="31"/>
  <c r="S54" i="31"/>
  <c r="Q54" i="31"/>
  <c r="O54" i="31"/>
  <c r="R54" i="31"/>
  <c r="U56" i="31"/>
  <c r="S56" i="31"/>
  <c r="Q56" i="31"/>
  <c r="O56" i="31"/>
  <c r="R56" i="31"/>
  <c r="U58" i="31"/>
  <c r="S58" i="31"/>
  <c r="Q58" i="31"/>
  <c r="O58" i="31"/>
  <c r="R58" i="31"/>
  <c r="U60" i="31"/>
  <c r="S60" i="31"/>
  <c r="Q60" i="31"/>
  <c r="O60" i="31"/>
  <c r="R60" i="31"/>
  <c r="U62" i="31"/>
  <c r="S62" i="31"/>
  <c r="Q62" i="31"/>
  <c r="O62" i="31"/>
  <c r="R62" i="31"/>
  <c r="U69" i="31"/>
  <c r="S69" i="31"/>
  <c r="Q69" i="31"/>
  <c r="O69" i="31"/>
  <c r="R69" i="31"/>
  <c r="U71" i="31"/>
  <c r="S71" i="31"/>
  <c r="Q71" i="31"/>
  <c r="O71" i="31"/>
  <c r="R71" i="31"/>
  <c r="U73" i="31"/>
  <c r="S73" i="31"/>
  <c r="Q73" i="31"/>
  <c r="O73" i="31"/>
  <c r="R73" i="31"/>
  <c r="U75" i="31"/>
  <c r="S75" i="31"/>
  <c r="Q75" i="31"/>
  <c r="O75" i="31"/>
  <c r="R75" i="31"/>
  <c r="U77" i="31"/>
  <c r="S77" i="31"/>
  <c r="Q77" i="31"/>
  <c r="O77" i="31"/>
  <c r="R77" i="31"/>
  <c r="U79" i="31"/>
  <c r="S79" i="31"/>
  <c r="Q79" i="31"/>
  <c r="O79" i="31"/>
  <c r="R79" i="31"/>
  <c r="U81" i="31"/>
  <c r="S81" i="31"/>
  <c r="Q81" i="31"/>
  <c r="O81" i="31"/>
  <c r="R81" i="31"/>
  <c r="U90" i="31"/>
  <c r="S90" i="31"/>
  <c r="Q90" i="31"/>
  <c r="O90" i="31"/>
  <c r="R90" i="31"/>
  <c r="U92" i="31"/>
  <c r="S92" i="31"/>
  <c r="Q92" i="31"/>
  <c r="O92" i="31"/>
  <c r="R92" i="31"/>
  <c r="U94" i="31"/>
  <c r="S94" i="31"/>
  <c r="Q94" i="31"/>
  <c r="O94" i="31"/>
  <c r="R94" i="31"/>
  <c r="U96" i="31"/>
  <c r="S96" i="31"/>
  <c r="Q96" i="31"/>
  <c r="O96" i="31"/>
  <c r="R96" i="31"/>
  <c r="U98" i="31"/>
  <c r="S98" i="31"/>
  <c r="Q98" i="31"/>
  <c r="O98" i="31"/>
  <c r="R98" i="31"/>
  <c r="U100" i="31"/>
  <c r="S100" i="31"/>
  <c r="Q100" i="31"/>
  <c r="O100" i="31"/>
  <c r="R100" i="31"/>
  <c r="U102" i="31"/>
  <c r="S102" i="31"/>
  <c r="Q102" i="31"/>
  <c r="O102" i="31"/>
  <c r="R102" i="31"/>
  <c r="U109" i="31"/>
  <c r="S109" i="31"/>
  <c r="Q109" i="31"/>
  <c r="O109" i="31"/>
  <c r="R109" i="31"/>
  <c r="U111" i="31"/>
  <c r="S111" i="31"/>
  <c r="Q111" i="31"/>
  <c r="O111" i="31"/>
  <c r="R111" i="31"/>
  <c r="U113" i="31"/>
  <c r="S113" i="31"/>
  <c r="Q113" i="31"/>
  <c r="O113" i="31"/>
  <c r="R113" i="31"/>
  <c r="U115" i="31"/>
  <c r="S115" i="31"/>
  <c r="Q115" i="31"/>
  <c r="O115" i="31"/>
  <c r="R115" i="31"/>
  <c r="U117" i="31"/>
  <c r="S117" i="31"/>
  <c r="Q117" i="31"/>
  <c r="O117" i="31"/>
  <c r="T117" i="31"/>
  <c r="P117" i="31"/>
  <c r="U119" i="31"/>
  <c r="S119" i="31"/>
  <c r="Q119" i="31"/>
  <c r="O119" i="31"/>
  <c r="T119" i="31"/>
  <c r="P119" i="31"/>
  <c r="U121" i="31"/>
  <c r="S121" i="31"/>
  <c r="Q121" i="31"/>
  <c r="O121" i="31"/>
  <c r="T121" i="31"/>
  <c r="P121" i="31"/>
  <c r="O8" i="31"/>
  <c r="Q8" i="31"/>
  <c r="Q7" i="31" s="1"/>
  <c r="S8" i="31"/>
  <c r="S7" i="31" s="1"/>
  <c r="AI7" i="31" s="1"/>
  <c r="P9" i="31"/>
  <c r="R9" i="31"/>
  <c r="P10" i="31"/>
  <c r="R10" i="31"/>
  <c r="P11" i="31"/>
  <c r="R11" i="31"/>
  <c r="P12" i="31"/>
  <c r="R12" i="31"/>
  <c r="P13" i="31"/>
  <c r="R13" i="31"/>
  <c r="P14" i="31"/>
  <c r="R14" i="31"/>
  <c r="P15" i="31"/>
  <c r="R15" i="31"/>
  <c r="P16" i="31"/>
  <c r="R16" i="31"/>
  <c r="P17" i="31"/>
  <c r="R17" i="31"/>
  <c r="P18" i="31"/>
  <c r="R18" i="31"/>
  <c r="P19" i="31"/>
  <c r="R19" i="31"/>
  <c r="P20" i="31"/>
  <c r="R20" i="31"/>
  <c r="P21" i="31"/>
  <c r="R21" i="31"/>
  <c r="P22" i="31"/>
  <c r="R22" i="31"/>
  <c r="O28" i="31"/>
  <c r="O27" i="31" s="1"/>
  <c r="N27" i="31" s="1"/>
  <c r="Q28" i="31"/>
  <c r="S28" i="31"/>
  <c r="S27" i="31" s="1"/>
  <c r="AI8" i="31" s="1"/>
  <c r="Z61" i="3" s="1"/>
  <c r="P29" i="31"/>
  <c r="R29" i="31"/>
  <c r="P30" i="31"/>
  <c r="R30" i="31"/>
  <c r="P31" i="31"/>
  <c r="R31" i="31"/>
  <c r="P32" i="31"/>
  <c r="R32" i="31"/>
  <c r="P33" i="31"/>
  <c r="R33" i="31"/>
  <c r="P34" i="31"/>
  <c r="R34" i="31"/>
  <c r="P35" i="31"/>
  <c r="R35" i="31"/>
  <c r="P36" i="31"/>
  <c r="R36" i="31"/>
  <c r="P37" i="31"/>
  <c r="R37" i="31"/>
  <c r="P38" i="31"/>
  <c r="R38" i="31"/>
  <c r="P39" i="31"/>
  <c r="R39" i="31"/>
  <c r="P40" i="31"/>
  <c r="R40" i="31"/>
  <c r="P41" i="31"/>
  <c r="R41" i="31"/>
  <c r="P42" i="31"/>
  <c r="R42" i="31"/>
  <c r="O48" i="31"/>
  <c r="Q48" i="31"/>
  <c r="S48" i="31"/>
  <c r="U49" i="31"/>
  <c r="S49" i="31"/>
  <c r="Q49" i="31"/>
  <c r="O49" i="31"/>
  <c r="R49" i="31"/>
  <c r="P50" i="31"/>
  <c r="T50" i="31"/>
  <c r="U51" i="31"/>
  <c r="S51" i="31"/>
  <c r="Q51" i="31"/>
  <c r="O51" i="31"/>
  <c r="R51" i="31"/>
  <c r="P52" i="31"/>
  <c r="T52" i="31"/>
  <c r="U53" i="31"/>
  <c r="S53" i="31"/>
  <c r="Q53" i="31"/>
  <c r="O53" i="31"/>
  <c r="R53" i="31"/>
  <c r="P54" i="31"/>
  <c r="T54" i="31"/>
  <c r="U55" i="31"/>
  <c r="S55" i="31"/>
  <c r="Q55" i="31"/>
  <c r="O55" i="31"/>
  <c r="R55" i="31"/>
  <c r="P56" i="31"/>
  <c r="T56" i="31"/>
  <c r="U57" i="31"/>
  <c r="S57" i="31"/>
  <c r="Q57" i="31"/>
  <c r="O57" i="31"/>
  <c r="R57" i="31"/>
  <c r="P58" i="31"/>
  <c r="T58" i="31"/>
  <c r="U59" i="31"/>
  <c r="S59" i="31"/>
  <c r="Q59" i="31"/>
  <c r="O59" i="31"/>
  <c r="R59" i="31"/>
  <c r="P60" i="31"/>
  <c r="T60" i="31"/>
  <c r="U61" i="31"/>
  <c r="S61" i="31"/>
  <c r="Q61" i="31"/>
  <c r="O61" i="31"/>
  <c r="R61" i="31"/>
  <c r="P62" i="31"/>
  <c r="T62" i="31"/>
  <c r="P69" i="31"/>
  <c r="T69" i="31"/>
  <c r="U70" i="31"/>
  <c r="S70" i="31"/>
  <c r="Q70" i="31"/>
  <c r="O70" i="31"/>
  <c r="R70" i="31"/>
  <c r="P71" i="31"/>
  <c r="T71" i="31"/>
  <c r="U72" i="31"/>
  <c r="S72" i="31"/>
  <c r="Q72" i="31"/>
  <c r="O72" i="31"/>
  <c r="R72" i="31"/>
  <c r="P73" i="31"/>
  <c r="T73" i="31"/>
  <c r="U74" i="31"/>
  <c r="S74" i="31"/>
  <c r="Q74" i="31"/>
  <c r="O74" i="31"/>
  <c r="R74" i="31"/>
  <c r="P75" i="31"/>
  <c r="T75" i="31"/>
  <c r="U76" i="31"/>
  <c r="S76" i="31"/>
  <c r="Q76" i="31"/>
  <c r="O76" i="31"/>
  <c r="R76" i="31"/>
  <c r="P77" i="31"/>
  <c r="T77" i="31"/>
  <c r="U78" i="31"/>
  <c r="S78" i="31"/>
  <c r="Q78" i="31"/>
  <c r="O78" i="31"/>
  <c r="R78" i="31"/>
  <c r="P79" i="31"/>
  <c r="T79" i="31"/>
  <c r="U80" i="31"/>
  <c r="S80" i="31"/>
  <c r="Q80" i="31"/>
  <c r="O80" i="31"/>
  <c r="R80" i="31"/>
  <c r="P81" i="31"/>
  <c r="T81" i="31"/>
  <c r="U82" i="31"/>
  <c r="S82" i="31"/>
  <c r="Q82" i="31"/>
  <c r="O82" i="31"/>
  <c r="R82" i="31"/>
  <c r="U89" i="31"/>
  <c r="S89" i="31"/>
  <c r="Q89" i="31"/>
  <c r="O89" i="31"/>
  <c r="R89" i="31"/>
  <c r="P90" i="31"/>
  <c r="T90" i="31"/>
  <c r="U91" i="31"/>
  <c r="S91" i="31"/>
  <c r="Q91" i="31"/>
  <c r="O91" i="31"/>
  <c r="R91" i="31"/>
  <c r="P92" i="31"/>
  <c r="T92" i="31"/>
  <c r="U93" i="31"/>
  <c r="S93" i="31"/>
  <c r="Q93" i="31"/>
  <c r="O93" i="31"/>
  <c r="R93" i="31"/>
  <c r="P94" i="31"/>
  <c r="T94" i="31"/>
  <c r="U95" i="31"/>
  <c r="S95" i="31"/>
  <c r="Q95" i="31"/>
  <c r="O95" i="31"/>
  <c r="R95" i="31"/>
  <c r="P96" i="31"/>
  <c r="T96" i="31"/>
  <c r="U97" i="31"/>
  <c r="S97" i="31"/>
  <c r="Q97" i="31"/>
  <c r="O97" i="31"/>
  <c r="R97" i="31"/>
  <c r="P98" i="31"/>
  <c r="T98" i="31"/>
  <c r="U99" i="31"/>
  <c r="S99" i="31"/>
  <c r="Q99" i="31"/>
  <c r="O99" i="31"/>
  <c r="R99" i="31"/>
  <c r="P100" i="31"/>
  <c r="T100" i="31"/>
  <c r="U101" i="31"/>
  <c r="S101" i="31"/>
  <c r="Q101" i="31"/>
  <c r="O101" i="31"/>
  <c r="R101" i="31"/>
  <c r="P102" i="31"/>
  <c r="T102" i="31"/>
  <c r="P109" i="31"/>
  <c r="T109" i="31"/>
  <c r="U110" i="31"/>
  <c r="S110" i="31"/>
  <c r="Q110" i="31"/>
  <c r="O110" i="31"/>
  <c r="R110" i="31"/>
  <c r="P111" i="31"/>
  <c r="T111" i="31"/>
  <c r="U112" i="31"/>
  <c r="S112" i="31"/>
  <c r="Q112" i="31"/>
  <c r="O112" i="31"/>
  <c r="R112" i="31"/>
  <c r="P113" i="31"/>
  <c r="T113" i="31"/>
  <c r="U114" i="31"/>
  <c r="S114" i="31"/>
  <c r="Q114" i="31"/>
  <c r="O114" i="31"/>
  <c r="R114" i="31"/>
  <c r="P115" i="31"/>
  <c r="T115" i="31"/>
  <c r="U116" i="31"/>
  <c r="S116" i="31"/>
  <c r="Q116" i="31"/>
  <c r="R116" i="31"/>
  <c r="O116" i="31"/>
  <c r="T116" i="31"/>
  <c r="R117" i="31"/>
  <c r="R119" i="31"/>
  <c r="R121" i="31"/>
  <c r="U130" i="31"/>
  <c r="S130" i="31"/>
  <c r="Q130" i="31"/>
  <c r="O130" i="31"/>
  <c r="T130" i="31"/>
  <c r="P130" i="31"/>
  <c r="U132" i="31"/>
  <c r="S132" i="31"/>
  <c r="Q132" i="31"/>
  <c r="O132" i="31"/>
  <c r="T132" i="31"/>
  <c r="P132" i="31"/>
  <c r="U134" i="31"/>
  <c r="S134" i="31"/>
  <c r="Q134" i="31"/>
  <c r="O134" i="31"/>
  <c r="T134" i="31"/>
  <c r="P134" i="31"/>
  <c r="U136" i="31"/>
  <c r="S136" i="31"/>
  <c r="Q136" i="31"/>
  <c r="O136" i="31"/>
  <c r="T136" i="31"/>
  <c r="P136" i="31"/>
  <c r="U138" i="31"/>
  <c r="S138" i="31"/>
  <c r="Q138" i="31"/>
  <c r="O138" i="31"/>
  <c r="T138" i="31"/>
  <c r="P138" i="31"/>
  <c r="U140" i="31"/>
  <c r="S140" i="31"/>
  <c r="Q140" i="31"/>
  <c r="O140" i="31"/>
  <c r="T140" i="31"/>
  <c r="P140" i="31"/>
  <c r="U142" i="31"/>
  <c r="S142" i="31"/>
  <c r="Q142" i="31"/>
  <c r="O142" i="31"/>
  <c r="T142" i="31"/>
  <c r="P142" i="31"/>
  <c r="U149" i="31"/>
  <c r="S149" i="31"/>
  <c r="Q149" i="31"/>
  <c r="O149" i="31"/>
  <c r="T149" i="31"/>
  <c r="P149" i="31"/>
  <c r="U151" i="31"/>
  <c r="S151" i="31"/>
  <c r="Q151" i="31"/>
  <c r="O151" i="31"/>
  <c r="T151" i="31"/>
  <c r="P151" i="31"/>
  <c r="U153" i="31"/>
  <c r="S153" i="31"/>
  <c r="Q153" i="31"/>
  <c r="O153" i="31"/>
  <c r="T153" i="31"/>
  <c r="P153" i="31"/>
  <c r="U155" i="31"/>
  <c r="S155" i="31"/>
  <c r="Q155" i="31"/>
  <c r="O155" i="31"/>
  <c r="T155" i="31"/>
  <c r="P155" i="31"/>
  <c r="T157" i="31"/>
  <c r="S157" i="31"/>
  <c r="Q157" i="31"/>
  <c r="O157" i="31"/>
  <c r="U157" i="31"/>
  <c r="P157" i="31"/>
  <c r="P68" i="31"/>
  <c r="R68" i="31"/>
  <c r="P88" i="31"/>
  <c r="P87" i="31" s="1"/>
  <c r="AF11" i="31" s="1"/>
  <c r="R88" i="31"/>
  <c r="R87" i="31" s="1"/>
  <c r="AH11" i="31" s="1"/>
  <c r="P108" i="31"/>
  <c r="P107" i="31" s="1"/>
  <c r="AF12" i="31" s="1"/>
  <c r="R108" i="31"/>
  <c r="U118" i="31"/>
  <c r="S118" i="31"/>
  <c r="Q118" i="31"/>
  <c r="O118" i="31"/>
  <c r="R118" i="31"/>
  <c r="U120" i="31"/>
  <c r="S120" i="31"/>
  <c r="Q120" i="31"/>
  <c r="O120" i="31"/>
  <c r="R120" i="31"/>
  <c r="U122" i="31"/>
  <c r="S122" i="31"/>
  <c r="Q122" i="31"/>
  <c r="O122" i="31"/>
  <c r="R122" i="31"/>
  <c r="U129" i="31"/>
  <c r="S129" i="31"/>
  <c r="Q129" i="31"/>
  <c r="O129" i="31"/>
  <c r="R129" i="31"/>
  <c r="U131" i="31"/>
  <c r="S131" i="31"/>
  <c r="Q131" i="31"/>
  <c r="O131" i="31"/>
  <c r="R131" i="31"/>
  <c r="U133" i="31"/>
  <c r="S133" i="31"/>
  <c r="Q133" i="31"/>
  <c r="O133" i="31"/>
  <c r="R133" i="31"/>
  <c r="U135" i="31"/>
  <c r="S135" i="31"/>
  <c r="Q135" i="31"/>
  <c r="O135" i="31"/>
  <c r="R135" i="31"/>
  <c r="U137" i="31"/>
  <c r="S137" i="31"/>
  <c r="Q137" i="31"/>
  <c r="O137" i="31"/>
  <c r="R137" i="31"/>
  <c r="U139" i="31"/>
  <c r="S139" i="31"/>
  <c r="Q139" i="31"/>
  <c r="O139" i="31"/>
  <c r="R139" i="31"/>
  <c r="U141" i="31"/>
  <c r="S141" i="31"/>
  <c r="Q141" i="31"/>
  <c r="O141" i="31"/>
  <c r="R141" i="31"/>
  <c r="U150" i="31"/>
  <c r="S150" i="31"/>
  <c r="Q150" i="31"/>
  <c r="O150" i="31"/>
  <c r="R150" i="31"/>
  <c r="U152" i="31"/>
  <c r="S152" i="31"/>
  <c r="Q152" i="31"/>
  <c r="O152" i="31"/>
  <c r="R152" i="31"/>
  <c r="U154" i="31"/>
  <c r="S154" i="31"/>
  <c r="Q154" i="31"/>
  <c r="O154" i="31"/>
  <c r="R154" i="31"/>
  <c r="U156" i="31"/>
  <c r="S156" i="31"/>
  <c r="Q156" i="31"/>
  <c r="O156" i="31"/>
  <c r="R156" i="31"/>
  <c r="P128" i="31"/>
  <c r="P127" i="31" s="1"/>
  <c r="AF13" i="31" s="1"/>
  <c r="R128" i="31"/>
  <c r="P148" i="31"/>
  <c r="R148" i="31"/>
  <c r="U168" i="31"/>
  <c r="U167" i="31" s="1"/>
  <c r="AK15" i="31" s="1"/>
  <c r="S168" i="31"/>
  <c r="S167" i="31" s="1"/>
  <c r="AI15" i="31" s="1"/>
  <c r="Q168" i="31"/>
  <c r="Q167" i="31" s="1"/>
  <c r="O168" i="31"/>
  <c r="O167" i="31" s="1"/>
  <c r="R168" i="31"/>
  <c r="P158" i="31"/>
  <c r="R158" i="31"/>
  <c r="P159" i="31"/>
  <c r="R159" i="31"/>
  <c r="P160" i="31"/>
  <c r="R160" i="31"/>
  <c r="P161" i="31"/>
  <c r="R161" i="31"/>
  <c r="P162" i="31"/>
  <c r="R162" i="31"/>
  <c r="P169" i="31"/>
  <c r="R169" i="31"/>
  <c r="P170" i="31"/>
  <c r="R170" i="31"/>
  <c r="P171" i="31"/>
  <c r="R171" i="31"/>
  <c r="P172" i="31"/>
  <c r="R172" i="31"/>
  <c r="P173" i="31"/>
  <c r="R173" i="31"/>
  <c r="P174" i="31"/>
  <c r="R174" i="31"/>
  <c r="P175" i="31"/>
  <c r="R175" i="31"/>
  <c r="P176" i="31"/>
  <c r="R176" i="31"/>
  <c r="P177" i="31"/>
  <c r="R177" i="31"/>
  <c r="P178" i="31"/>
  <c r="R178" i="31"/>
  <c r="P179" i="31"/>
  <c r="R179" i="31"/>
  <c r="P180" i="31"/>
  <c r="R180" i="31"/>
  <c r="P181" i="31"/>
  <c r="R181" i="31"/>
  <c r="P182" i="31"/>
  <c r="R182" i="31"/>
  <c r="U8" i="30"/>
  <c r="S8" i="30"/>
  <c r="Q8" i="30"/>
  <c r="O8" i="30"/>
  <c r="O7" i="30" s="1"/>
  <c r="N7" i="30" s="1"/>
  <c r="R8" i="30"/>
  <c r="P28" i="30"/>
  <c r="U48" i="30"/>
  <c r="S48" i="30"/>
  <c r="Q48" i="30"/>
  <c r="O48" i="30"/>
  <c r="T48" i="30"/>
  <c r="R48" i="30"/>
  <c r="P48" i="30"/>
  <c r="U28" i="30"/>
  <c r="S28" i="30"/>
  <c r="S27" i="30" s="1"/>
  <c r="AI8" i="30" s="1"/>
  <c r="Z53" i="3" s="1"/>
  <c r="Q28" i="30"/>
  <c r="O28" i="30"/>
  <c r="O27" i="30" s="1"/>
  <c r="N27" i="30" s="1"/>
  <c r="R28" i="30"/>
  <c r="U50" i="30"/>
  <c r="S50" i="30"/>
  <c r="Q50" i="30"/>
  <c r="O50" i="30"/>
  <c r="R50" i="30"/>
  <c r="U54" i="30"/>
  <c r="S54" i="30"/>
  <c r="Q54" i="30"/>
  <c r="O54" i="30"/>
  <c r="R54" i="30"/>
  <c r="U58" i="30"/>
  <c r="S58" i="30"/>
  <c r="Q58" i="30"/>
  <c r="O58" i="30"/>
  <c r="U60" i="30"/>
  <c r="S60" i="30"/>
  <c r="Q60" i="30"/>
  <c r="O60" i="30"/>
  <c r="R60" i="30"/>
  <c r="U62" i="30"/>
  <c r="S62" i="30"/>
  <c r="Q62" i="30"/>
  <c r="O62" i="30"/>
  <c r="R62" i="30"/>
  <c r="U69" i="30"/>
  <c r="S69" i="30"/>
  <c r="Q69" i="30"/>
  <c r="O69" i="30"/>
  <c r="R69" i="30"/>
  <c r="U71" i="30"/>
  <c r="S71" i="30"/>
  <c r="Q71" i="30"/>
  <c r="O71" i="30"/>
  <c r="R71" i="30"/>
  <c r="U73" i="30"/>
  <c r="S73" i="30"/>
  <c r="Q73" i="30"/>
  <c r="O73" i="30"/>
  <c r="R73" i="30"/>
  <c r="U75" i="30"/>
  <c r="S75" i="30"/>
  <c r="Q75" i="30"/>
  <c r="O75" i="30"/>
  <c r="R75" i="30"/>
  <c r="U77" i="30"/>
  <c r="S77" i="30"/>
  <c r="Q77" i="30"/>
  <c r="O77" i="30"/>
  <c r="R77" i="30"/>
  <c r="U79" i="30"/>
  <c r="S79" i="30"/>
  <c r="Q79" i="30"/>
  <c r="O79" i="30"/>
  <c r="R79" i="30"/>
  <c r="U81" i="30"/>
  <c r="S81" i="30"/>
  <c r="Q81" i="30"/>
  <c r="O81" i="30"/>
  <c r="R81" i="30"/>
  <c r="U90" i="30"/>
  <c r="S90" i="30"/>
  <c r="Q90" i="30"/>
  <c r="O90" i="30"/>
  <c r="R90" i="30"/>
  <c r="U92" i="30"/>
  <c r="S92" i="30"/>
  <c r="Q92" i="30"/>
  <c r="O92" i="30"/>
  <c r="R92" i="30"/>
  <c r="U94" i="30"/>
  <c r="S94" i="30"/>
  <c r="Q94" i="30"/>
  <c r="O94" i="30"/>
  <c r="R94" i="30"/>
  <c r="U96" i="30"/>
  <c r="S96" i="30"/>
  <c r="Q96" i="30"/>
  <c r="O96" i="30"/>
  <c r="R96" i="30"/>
  <c r="U98" i="30"/>
  <c r="S98" i="30"/>
  <c r="Q98" i="30"/>
  <c r="O98" i="30"/>
  <c r="R98" i="30"/>
  <c r="U100" i="30"/>
  <c r="S100" i="30"/>
  <c r="Q100" i="30"/>
  <c r="O100" i="30"/>
  <c r="R100" i="30"/>
  <c r="U102" i="30"/>
  <c r="S102" i="30"/>
  <c r="Q102" i="30"/>
  <c r="O102" i="30"/>
  <c r="R102" i="30"/>
  <c r="U109" i="30"/>
  <c r="S109" i="30"/>
  <c r="Q109" i="30"/>
  <c r="O109" i="30"/>
  <c r="R109" i="30"/>
  <c r="U111" i="30"/>
  <c r="S111" i="30"/>
  <c r="Q111" i="30"/>
  <c r="O111" i="30"/>
  <c r="R111" i="30"/>
  <c r="U113" i="30"/>
  <c r="S113" i="30"/>
  <c r="Q113" i="30"/>
  <c r="O113" i="30"/>
  <c r="R113" i="30"/>
  <c r="U115" i="30"/>
  <c r="S115" i="30"/>
  <c r="Q115" i="30"/>
  <c r="O115" i="30"/>
  <c r="R115" i="30"/>
  <c r="U117" i="30"/>
  <c r="S117" i="30"/>
  <c r="Q117" i="30"/>
  <c r="O117" i="30"/>
  <c r="T117" i="30"/>
  <c r="P117" i="30"/>
  <c r="U119" i="30"/>
  <c r="S119" i="30"/>
  <c r="Q119" i="30"/>
  <c r="O119" i="30"/>
  <c r="T119" i="30"/>
  <c r="P119" i="30"/>
  <c r="U121" i="30"/>
  <c r="S121" i="30"/>
  <c r="Q121" i="30"/>
  <c r="O121" i="30"/>
  <c r="T121" i="30"/>
  <c r="P121" i="30"/>
  <c r="U52" i="30"/>
  <c r="S52" i="30"/>
  <c r="Q52" i="30"/>
  <c r="O52" i="30"/>
  <c r="R52" i="30"/>
  <c r="U56" i="30"/>
  <c r="S56" i="30"/>
  <c r="Q56" i="30"/>
  <c r="O56" i="30"/>
  <c r="R56" i="30"/>
  <c r="R58" i="30"/>
  <c r="P9" i="30"/>
  <c r="R9" i="30"/>
  <c r="P10" i="30"/>
  <c r="R10" i="30"/>
  <c r="P11" i="30"/>
  <c r="R11" i="30"/>
  <c r="P12" i="30"/>
  <c r="R12" i="30"/>
  <c r="P13" i="30"/>
  <c r="R13" i="30"/>
  <c r="P14" i="30"/>
  <c r="R14" i="30"/>
  <c r="P15" i="30"/>
  <c r="R15" i="30"/>
  <c r="P16" i="30"/>
  <c r="R16" i="30"/>
  <c r="P17" i="30"/>
  <c r="R17" i="30"/>
  <c r="P18" i="30"/>
  <c r="R18" i="30"/>
  <c r="P19" i="30"/>
  <c r="R19" i="30"/>
  <c r="P20" i="30"/>
  <c r="R20" i="30"/>
  <c r="P21" i="30"/>
  <c r="R21" i="30"/>
  <c r="P22" i="30"/>
  <c r="R22" i="30"/>
  <c r="P29" i="30"/>
  <c r="R29" i="30"/>
  <c r="P30" i="30"/>
  <c r="R30" i="30"/>
  <c r="P31" i="30"/>
  <c r="R31" i="30"/>
  <c r="P32" i="30"/>
  <c r="R32" i="30"/>
  <c r="P33" i="30"/>
  <c r="R33" i="30"/>
  <c r="P34" i="30"/>
  <c r="R34" i="30"/>
  <c r="P35" i="30"/>
  <c r="R35" i="30"/>
  <c r="P36" i="30"/>
  <c r="R36" i="30"/>
  <c r="P37" i="30"/>
  <c r="R37" i="30"/>
  <c r="P38" i="30"/>
  <c r="R38" i="30"/>
  <c r="P39" i="30"/>
  <c r="R39" i="30"/>
  <c r="P40" i="30"/>
  <c r="R40" i="30"/>
  <c r="P41" i="30"/>
  <c r="R41" i="30"/>
  <c r="P42" i="30"/>
  <c r="R42" i="30"/>
  <c r="U49" i="30"/>
  <c r="S49" i="30"/>
  <c r="Q49" i="30"/>
  <c r="O49" i="30"/>
  <c r="R49" i="30"/>
  <c r="P50" i="30"/>
  <c r="T50" i="30"/>
  <c r="U51" i="30"/>
  <c r="S51" i="30"/>
  <c r="Q51" i="30"/>
  <c r="O51" i="30"/>
  <c r="R51" i="30"/>
  <c r="P52" i="30"/>
  <c r="T52" i="30"/>
  <c r="U53" i="30"/>
  <c r="S53" i="30"/>
  <c r="Q53" i="30"/>
  <c r="O53" i="30"/>
  <c r="R53" i="30"/>
  <c r="P54" i="30"/>
  <c r="T54" i="30"/>
  <c r="U55" i="30"/>
  <c r="S55" i="30"/>
  <c r="Q55" i="30"/>
  <c r="O55" i="30"/>
  <c r="R55" i="30"/>
  <c r="P56" i="30"/>
  <c r="T56" i="30"/>
  <c r="U57" i="30"/>
  <c r="S57" i="30"/>
  <c r="Q57" i="30"/>
  <c r="O57" i="30"/>
  <c r="R57" i="30"/>
  <c r="P58" i="30"/>
  <c r="T58" i="30"/>
  <c r="U59" i="30"/>
  <c r="S59" i="30"/>
  <c r="Q59" i="30"/>
  <c r="O59" i="30"/>
  <c r="R59" i="30"/>
  <c r="P60" i="30"/>
  <c r="T60" i="30"/>
  <c r="U61" i="30"/>
  <c r="S61" i="30"/>
  <c r="Q61" i="30"/>
  <c r="O61" i="30"/>
  <c r="R61" i="30"/>
  <c r="P62" i="30"/>
  <c r="T62" i="30"/>
  <c r="P69" i="30"/>
  <c r="T69" i="30"/>
  <c r="U70" i="30"/>
  <c r="S70" i="30"/>
  <c r="Q70" i="30"/>
  <c r="O70" i="30"/>
  <c r="R70" i="30"/>
  <c r="P71" i="30"/>
  <c r="T71" i="30"/>
  <c r="U72" i="30"/>
  <c r="S72" i="30"/>
  <c r="Q72" i="30"/>
  <c r="O72" i="30"/>
  <c r="R72" i="30"/>
  <c r="P73" i="30"/>
  <c r="T73" i="30"/>
  <c r="U74" i="30"/>
  <c r="S74" i="30"/>
  <c r="Q74" i="30"/>
  <c r="O74" i="30"/>
  <c r="R74" i="30"/>
  <c r="P75" i="30"/>
  <c r="T75" i="30"/>
  <c r="U76" i="30"/>
  <c r="S76" i="30"/>
  <c r="Q76" i="30"/>
  <c r="O76" i="30"/>
  <c r="R76" i="30"/>
  <c r="P77" i="30"/>
  <c r="T77" i="30"/>
  <c r="U78" i="30"/>
  <c r="S78" i="30"/>
  <c r="Q78" i="30"/>
  <c r="O78" i="30"/>
  <c r="R78" i="30"/>
  <c r="P79" i="30"/>
  <c r="T79" i="30"/>
  <c r="U80" i="30"/>
  <c r="S80" i="30"/>
  <c r="Q80" i="30"/>
  <c r="O80" i="30"/>
  <c r="R80" i="30"/>
  <c r="P81" i="30"/>
  <c r="T81" i="30"/>
  <c r="U82" i="30"/>
  <c r="S82" i="30"/>
  <c r="Q82" i="30"/>
  <c r="O82" i="30"/>
  <c r="R82" i="30"/>
  <c r="U89" i="30"/>
  <c r="S89" i="30"/>
  <c r="Q89" i="30"/>
  <c r="O89" i="30"/>
  <c r="R89" i="30"/>
  <c r="P90" i="30"/>
  <c r="T90" i="30"/>
  <c r="U91" i="30"/>
  <c r="S91" i="30"/>
  <c r="Q91" i="30"/>
  <c r="O91" i="30"/>
  <c r="R91" i="30"/>
  <c r="P92" i="30"/>
  <c r="T92" i="30"/>
  <c r="U93" i="30"/>
  <c r="S93" i="30"/>
  <c r="Q93" i="30"/>
  <c r="O93" i="30"/>
  <c r="R93" i="30"/>
  <c r="P94" i="30"/>
  <c r="T94" i="30"/>
  <c r="U95" i="30"/>
  <c r="S95" i="30"/>
  <c r="Q95" i="30"/>
  <c r="O95" i="30"/>
  <c r="R95" i="30"/>
  <c r="P96" i="30"/>
  <c r="T96" i="30"/>
  <c r="U97" i="30"/>
  <c r="S97" i="30"/>
  <c r="Q97" i="30"/>
  <c r="O97" i="30"/>
  <c r="R97" i="30"/>
  <c r="P98" i="30"/>
  <c r="T98" i="30"/>
  <c r="U99" i="30"/>
  <c r="S99" i="30"/>
  <c r="Q99" i="30"/>
  <c r="O99" i="30"/>
  <c r="R99" i="30"/>
  <c r="P100" i="30"/>
  <c r="T100" i="30"/>
  <c r="U101" i="30"/>
  <c r="S101" i="30"/>
  <c r="Q101" i="30"/>
  <c r="O101" i="30"/>
  <c r="R101" i="30"/>
  <c r="P102" i="30"/>
  <c r="T102" i="30"/>
  <c r="P109" i="30"/>
  <c r="T109" i="30"/>
  <c r="U110" i="30"/>
  <c r="S110" i="30"/>
  <c r="Q110" i="30"/>
  <c r="O110" i="30"/>
  <c r="R110" i="30"/>
  <c r="P111" i="30"/>
  <c r="T111" i="30"/>
  <c r="U112" i="30"/>
  <c r="S112" i="30"/>
  <c r="Q112" i="30"/>
  <c r="O112" i="30"/>
  <c r="R112" i="30"/>
  <c r="P113" i="30"/>
  <c r="T113" i="30"/>
  <c r="U114" i="30"/>
  <c r="S114" i="30"/>
  <c r="Q114" i="30"/>
  <c r="O114" i="30"/>
  <c r="R114" i="30"/>
  <c r="P115" i="30"/>
  <c r="T115" i="30"/>
  <c r="U116" i="30"/>
  <c r="S116" i="30"/>
  <c r="Q116" i="30"/>
  <c r="R116" i="30"/>
  <c r="O116" i="30"/>
  <c r="T116" i="30"/>
  <c r="R117" i="30"/>
  <c r="R119" i="30"/>
  <c r="R121" i="30"/>
  <c r="U130" i="30"/>
  <c r="S130" i="30"/>
  <c r="Q130" i="30"/>
  <c r="O130" i="30"/>
  <c r="T130" i="30"/>
  <c r="P130" i="30"/>
  <c r="U132" i="30"/>
  <c r="S132" i="30"/>
  <c r="Q132" i="30"/>
  <c r="O132" i="30"/>
  <c r="T132" i="30"/>
  <c r="P132" i="30"/>
  <c r="U134" i="30"/>
  <c r="S134" i="30"/>
  <c r="Q134" i="30"/>
  <c r="O134" i="30"/>
  <c r="T134" i="30"/>
  <c r="P134" i="30"/>
  <c r="U136" i="30"/>
  <c r="S136" i="30"/>
  <c r="Q136" i="30"/>
  <c r="O136" i="30"/>
  <c r="T136" i="30"/>
  <c r="P136" i="30"/>
  <c r="U138" i="30"/>
  <c r="S138" i="30"/>
  <c r="Q138" i="30"/>
  <c r="O138" i="30"/>
  <c r="T138" i="30"/>
  <c r="P138" i="30"/>
  <c r="U140" i="30"/>
  <c r="S140" i="30"/>
  <c r="Q140" i="30"/>
  <c r="O140" i="30"/>
  <c r="T140" i="30"/>
  <c r="P140" i="30"/>
  <c r="U142" i="30"/>
  <c r="S142" i="30"/>
  <c r="Q142" i="30"/>
  <c r="O142" i="30"/>
  <c r="T142" i="30"/>
  <c r="P142" i="30"/>
  <c r="U149" i="30"/>
  <c r="S149" i="30"/>
  <c r="Q149" i="30"/>
  <c r="O149" i="30"/>
  <c r="T149" i="30"/>
  <c r="P149" i="30"/>
  <c r="U151" i="30"/>
  <c r="S151" i="30"/>
  <c r="Q151" i="30"/>
  <c r="O151" i="30"/>
  <c r="T151" i="30"/>
  <c r="P151" i="30"/>
  <c r="U153" i="30"/>
  <c r="S153" i="30"/>
  <c r="Q153" i="30"/>
  <c r="O153" i="30"/>
  <c r="T153" i="30"/>
  <c r="P153" i="30"/>
  <c r="U155" i="30"/>
  <c r="S155" i="30"/>
  <c r="Q155" i="30"/>
  <c r="O155" i="30"/>
  <c r="T155" i="30"/>
  <c r="P155" i="30"/>
  <c r="T157" i="30"/>
  <c r="S157" i="30"/>
  <c r="Q157" i="30"/>
  <c r="O157" i="30"/>
  <c r="U157" i="30"/>
  <c r="P157" i="30"/>
  <c r="P68" i="30"/>
  <c r="P67" i="30" s="1"/>
  <c r="AF10" i="30" s="1"/>
  <c r="R68" i="30"/>
  <c r="R67" i="30" s="1"/>
  <c r="AH10" i="30" s="1"/>
  <c r="P88" i="30"/>
  <c r="P87" i="30" s="1"/>
  <c r="AF11" i="30" s="1"/>
  <c r="R88" i="30"/>
  <c r="R87" i="30" s="1"/>
  <c r="AH11" i="30" s="1"/>
  <c r="P108" i="30"/>
  <c r="P107" i="30" s="1"/>
  <c r="AF12" i="30" s="1"/>
  <c r="R108" i="30"/>
  <c r="U118" i="30"/>
  <c r="S118" i="30"/>
  <c r="Q118" i="30"/>
  <c r="O118" i="30"/>
  <c r="R118" i="30"/>
  <c r="U120" i="30"/>
  <c r="S120" i="30"/>
  <c r="Q120" i="30"/>
  <c r="O120" i="30"/>
  <c r="R120" i="30"/>
  <c r="U122" i="30"/>
  <c r="S122" i="30"/>
  <c r="Q122" i="30"/>
  <c r="O122" i="30"/>
  <c r="R122" i="30"/>
  <c r="U129" i="30"/>
  <c r="S129" i="30"/>
  <c r="Q129" i="30"/>
  <c r="O129" i="30"/>
  <c r="R129" i="30"/>
  <c r="U131" i="30"/>
  <c r="S131" i="30"/>
  <c r="Q131" i="30"/>
  <c r="O131" i="30"/>
  <c r="R131" i="30"/>
  <c r="U133" i="30"/>
  <c r="S133" i="30"/>
  <c r="Q133" i="30"/>
  <c r="O133" i="30"/>
  <c r="R133" i="30"/>
  <c r="U135" i="30"/>
  <c r="S135" i="30"/>
  <c r="Q135" i="30"/>
  <c r="O135" i="30"/>
  <c r="R135" i="30"/>
  <c r="U137" i="30"/>
  <c r="S137" i="30"/>
  <c r="Q137" i="30"/>
  <c r="O137" i="30"/>
  <c r="R137" i="30"/>
  <c r="U139" i="30"/>
  <c r="S139" i="30"/>
  <c r="Q139" i="30"/>
  <c r="O139" i="30"/>
  <c r="R139" i="30"/>
  <c r="U141" i="30"/>
  <c r="S141" i="30"/>
  <c r="Q141" i="30"/>
  <c r="O141" i="30"/>
  <c r="R141" i="30"/>
  <c r="U150" i="30"/>
  <c r="S150" i="30"/>
  <c r="Q150" i="30"/>
  <c r="O150" i="30"/>
  <c r="R150" i="30"/>
  <c r="U152" i="30"/>
  <c r="S152" i="30"/>
  <c r="Q152" i="30"/>
  <c r="O152" i="30"/>
  <c r="R152" i="30"/>
  <c r="U154" i="30"/>
  <c r="S154" i="30"/>
  <c r="Q154" i="30"/>
  <c r="O154" i="30"/>
  <c r="R154" i="30"/>
  <c r="U156" i="30"/>
  <c r="S156" i="30"/>
  <c r="Q156" i="30"/>
  <c r="O156" i="30"/>
  <c r="R156" i="30"/>
  <c r="P128" i="30"/>
  <c r="P127" i="30" s="1"/>
  <c r="AF13" i="30" s="1"/>
  <c r="R128" i="30"/>
  <c r="R127" i="30" s="1"/>
  <c r="AH13" i="30" s="1"/>
  <c r="P148" i="30"/>
  <c r="R148" i="30"/>
  <c r="U168" i="30"/>
  <c r="U167" i="30" s="1"/>
  <c r="AK15" i="30" s="1"/>
  <c r="S168" i="30"/>
  <c r="S167" i="30" s="1"/>
  <c r="AI15" i="30" s="1"/>
  <c r="Q168" i="30"/>
  <c r="Q167" i="30" s="1"/>
  <c r="O168" i="30"/>
  <c r="O167" i="30" s="1"/>
  <c r="N167" i="30" s="1"/>
  <c r="R168" i="30"/>
  <c r="P158" i="30"/>
  <c r="R158" i="30"/>
  <c r="P159" i="30"/>
  <c r="R159" i="30"/>
  <c r="P160" i="30"/>
  <c r="R160" i="30"/>
  <c r="P161" i="30"/>
  <c r="R161" i="30"/>
  <c r="P162" i="30"/>
  <c r="R162" i="30"/>
  <c r="P169" i="30"/>
  <c r="R169" i="30"/>
  <c r="P170" i="30"/>
  <c r="R170" i="30"/>
  <c r="P171" i="30"/>
  <c r="R171" i="30"/>
  <c r="P172" i="30"/>
  <c r="R172" i="30"/>
  <c r="P173" i="30"/>
  <c r="R173" i="30"/>
  <c r="P174" i="30"/>
  <c r="R174" i="30"/>
  <c r="P175" i="30"/>
  <c r="R175" i="30"/>
  <c r="P176" i="30"/>
  <c r="R176" i="30"/>
  <c r="P177" i="30"/>
  <c r="R177" i="30"/>
  <c r="P178" i="30"/>
  <c r="R178" i="30"/>
  <c r="P179" i="30"/>
  <c r="R179" i="30"/>
  <c r="P180" i="30"/>
  <c r="R180" i="30"/>
  <c r="P181" i="30"/>
  <c r="R181" i="30"/>
  <c r="P182" i="30"/>
  <c r="R182" i="30"/>
  <c r="Q10" i="28"/>
  <c r="U10" i="28"/>
  <c r="O10" i="28"/>
  <c r="S10" i="28"/>
  <c r="Q9" i="28"/>
  <c r="U9" i="28"/>
  <c r="U7" i="28" s="1"/>
  <c r="AK7" i="28" s="1"/>
  <c r="Q29" i="27"/>
  <c r="U29" i="27"/>
  <c r="Q30" i="27"/>
  <c r="U30" i="27"/>
  <c r="O29" i="27"/>
  <c r="S29" i="27"/>
  <c r="O30" i="27"/>
  <c r="S30" i="27"/>
  <c r="Q31" i="27"/>
  <c r="U31" i="27"/>
  <c r="S13" i="27"/>
  <c r="S14" i="27"/>
  <c r="S15" i="27"/>
  <c r="S12" i="27"/>
  <c r="Q9" i="27"/>
  <c r="U9" i="27"/>
  <c r="O9" i="27"/>
  <c r="S9" i="27"/>
  <c r="Q10" i="27"/>
  <c r="U10" i="27"/>
  <c r="S11" i="27"/>
  <c r="Q12" i="27"/>
  <c r="U12" i="27"/>
  <c r="Q13" i="27"/>
  <c r="U13" i="27"/>
  <c r="Q14" i="27"/>
  <c r="U14" i="27"/>
  <c r="Q15" i="27"/>
  <c r="U15" i="27"/>
  <c r="Q11" i="27"/>
  <c r="U11" i="27"/>
  <c r="T34" i="26"/>
  <c r="T30" i="26"/>
  <c r="T32" i="26"/>
  <c r="Q9" i="26"/>
  <c r="U9" i="26"/>
  <c r="O9" i="26"/>
  <c r="S9" i="26"/>
  <c r="Q10" i="26"/>
  <c r="U10" i="26"/>
  <c r="U7" i="26" s="1"/>
  <c r="AK7" i="26" s="1"/>
  <c r="P8" i="29"/>
  <c r="T8" i="29"/>
  <c r="T7" i="29" s="1"/>
  <c r="AJ7" i="29" s="1"/>
  <c r="AA55" i="3" s="1"/>
  <c r="U50" i="29"/>
  <c r="S50" i="29"/>
  <c r="Q50" i="29"/>
  <c r="O50" i="29"/>
  <c r="R50" i="29"/>
  <c r="R8" i="29"/>
  <c r="P28" i="29"/>
  <c r="R28" i="29"/>
  <c r="T28" i="29"/>
  <c r="T27" i="29" s="1"/>
  <c r="AJ8" i="29" s="1"/>
  <c r="P48" i="29"/>
  <c r="R48" i="29"/>
  <c r="T48" i="29"/>
  <c r="U52" i="29"/>
  <c r="S52" i="29"/>
  <c r="Q52" i="29"/>
  <c r="O52" i="29"/>
  <c r="U54" i="29"/>
  <c r="S54" i="29"/>
  <c r="Q54" i="29"/>
  <c r="O54" i="29"/>
  <c r="R54" i="29"/>
  <c r="U56" i="29"/>
  <c r="S56" i="29"/>
  <c r="Q56" i="29"/>
  <c r="O56" i="29"/>
  <c r="R56" i="29"/>
  <c r="U58" i="29"/>
  <c r="S58" i="29"/>
  <c r="Q58" i="29"/>
  <c r="O58" i="29"/>
  <c r="R58" i="29"/>
  <c r="U60" i="29"/>
  <c r="S60" i="29"/>
  <c r="Q60" i="29"/>
  <c r="O60" i="29"/>
  <c r="R60" i="29"/>
  <c r="U62" i="29"/>
  <c r="S62" i="29"/>
  <c r="Q62" i="29"/>
  <c r="O62" i="29"/>
  <c r="R62" i="29"/>
  <c r="U69" i="29"/>
  <c r="S69" i="29"/>
  <c r="Q69" i="29"/>
  <c r="O69" i="29"/>
  <c r="R69" i="29"/>
  <c r="U71" i="29"/>
  <c r="S71" i="29"/>
  <c r="Q71" i="29"/>
  <c r="O71" i="29"/>
  <c r="R71" i="29"/>
  <c r="U73" i="29"/>
  <c r="S73" i="29"/>
  <c r="Q73" i="29"/>
  <c r="O73" i="29"/>
  <c r="R73" i="29"/>
  <c r="U75" i="29"/>
  <c r="S75" i="29"/>
  <c r="Q75" i="29"/>
  <c r="O75" i="29"/>
  <c r="R75" i="29"/>
  <c r="U77" i="29"/>
  <c r="S77" i="29"/>
  <c r="Q77" i="29"/>
  <c r="O77" i="29"/>
  <c r="R77" i="29"/>
  <c r="U79" i="29"/>
  <c r="S79" i="29"/>
  <c r="Q79" i="29"/>
  <c r="O79" i="29"/>
  <c r="R79" i="29"/>
  <c r="U81" i="29"/>
  <c r="S81" i="29"/>
  <c r="Q81" i="29"/>
  <c r="O81" i="29"/>
  <c r="R81" i="29"/>
  <c r="U90" i="29"/>
  <c r="S90" i="29"/>
  <c r="Q90" i="29"/>
  <c r="O90" i="29"/>
  <c r="R90" i="29"/>
  <c r="U92" i="29"/>
  <c r="S92" i="29"/>
  <c r="Q92" i="29"/>
  <c r="O92" i="29"/>
  <c r="R92" i="29"/>
  <c r="U94" i="29"/>
  <c r="S94" i="29"/>
  <c r="Q94" i="29"/>
  <c r="O94" i="29"/>
  <c r="R94" i="29"/>
  <c r="U96" i="29"/>
  <c r="S96" i="29"/>
  <c r="Q96" i="29"/>
  <c r="O96" i="29"/>
  <c r="R96" i="29"/>
  <c r="U98" i="29"/>
  <c r="S98" i="29"/>
  <c r="Q98" i="29"/>
  <c r="O98" i="29"/>
  <c r="R98" i="29"/>
  <c r="U100" i="29"/>
  <c r="S100" i="29"/>
  <c r="Q100" i="29"/>
  <c r="O100" i="29"/>
  <c r="R100" i="29"/>
  <c r="U102" i="29"/>
  <c r="S102" i="29"/>
  <c r="Q102" i="29"/>
  <c r="O102" i="29"/>
  <c r="R102" i="29"/>
  <c r="U109" i="29"/>
  <c r="S109" i="29"/>
  <c r="Q109" i="29"/>
  <c r="O109" i="29"/>
  <c r="R109" i="29"/>
  <c r="U111" i="29"/>
  <c r="S111" i="29"/>
  <c r="Q111" i="29"/>
  <c r="O111" i="29"/>
  <c r="R111" i="29"/>
  <c r="U113" i="29"/>
  <c r="S113" i="29"/>
  <c r="Q113" i="29"/>
  <c r="O113" i="29"/>
  <c r="R113" i="29"/>
  <c r="U115" i="29"/>
  <c r="S115" i="29"/>
  <c r="Q115" i="29"/>
  <c r="O115" i="29"/>
  <c r="R115" i="29"/>
  <c r="U117" i="29"/>
  <c r="S117" i="29"/>
  <c r="Q117" i="29"/>
  <c r="O117" i="29"/>
  <c r="T117" i="29"/>
  <c r="P117" i="29"/>
  <c r="U119" i="29"/>
  <c r="S119" i="29"/>
  <c r="Q119" i="29"/>
  <c r="O119" i="29"/>
  <c r="T119" i="29"/>
  <c r="P119" i="29"/>
  <c r="U121" i="29"/>
  <c r="S121" i="29"/>
  <c r="Q121" i="29"/>
  <c r="O121" i="29"/>
  <c r="T121" i="29"/>
  <c r="P121" i="29"/>
  <c r="O8" i="29"/>
  <c r="O7" i="29" s="1"/>
  <c r="Q8" i="29"/>
  <c r="S8" i="29"/>
  <c r="P9" i="29"/>
  <c r="R9" i="29"/>
  <c r="P10" i="29"/>
  <c r="R10" i="29"/>
  <c r="P11" i="29"/>
  <c r="R11" i="29"/>
  <c r="P12" i="29"/>
  <c r="R12" i="29"/>
  <c r="P13" i="29"/>
  <c r="R13" i="29"/>
  <c r="P14" i="29"/>
  <c r="R14" i="29"/>
  <c r="P15" i="29"/>
  <c r="R15" i="29"/>
  <c r="P16" i="29"/>
  <c r="R16" i="29"/>
  <c r="P17" i="29"/>
  <c r="R17" i="29"/>
  <c r="P18" i="29"/>
  <c r="R18" i="29"/>
  <c r="P19" i="29"/>
  <c r="R19" i="29"/>
  <c r="P20" i="29"/>
  <c r="R20" i="29"/>
  <c r="P21" i="29"/>
  <c r="R21" i="29"/>
  <c r="P22" i="29"/>
  <c r="R22" i="29"/>
  <c r="O28" i="29"/>
  <c r="O27" i="29" s="1"/>
  <c r="Q28" i="29"/>
  <c r="Q27" i="29" s="1"/>
  <c r="AG8" i="29" s="1"/>
  <c r="S28" i="29"/>
  <c r="P29" i="29"/>
  <c r="R29" i="29"/>
  <c r="P30" i="29"/>
  <c r="R30" i="29"/>
  <c r="P31" i="29"/>
  <c r="R31" i="29"/>
  <c r="P32" i="29"/>
  <c r="R32" i="29"/>
  <c r="P33" i="29"/>
  <c r="R33" i="29"/>
  <c r="P34" i="29"/>
  <c r="R34" i="29"/>
  <c r="P35" i="29"/>
  <c r="R35" i="29"/>
  <c r="P36" i="29"/>
  <c r="R36" i="29"/>
  <c r="P37" i="29"/>
  <c r="R37" i="29"/>
  <c r="P38" i="29"/>
  <c r="R38" i="29"/>
  <c r="P39" i="29"/>
  <c r="R39" i="29"/>
  <c r="P40" i="29"/>
  <c r="R40" i="29"/>
  <c r="P41" i="29"/>
  <c r="R41" i="29"/>
  <c r="P42" i="29"/>
  <c r="R42" i="29"/>
  <c r="O48" i="29"/>
  <c r="Q48" i="29"/>
  <c r="S48" i="29"/>
  <c r="U49" i="29"/>
  <c r="S49" i="29"/>
  <c r="Q49" i="29"/>
  <c r="O49" i="29"/>
  <c r="R49" i="29"/>
  <c r="P50" i="29"/>
  <c r="T50" i="29"/>
  <c r="U51" i="29"/>
  <c r="S51" i="29"/>
  <c r="Q51" i="29"/>
  <c r="O51" i="29"/>
  <c r="R51" i="29"/>
  <c r="P52" i="29"/>
  <c r="T52" i="29"/>
  <c r="U53" i="29"/>
  <c r="S53" i="29"/>
  <c r="Q53" i="29"/>
  <c r="O53" i="29"/>
  <c r="R53" i="29"/>
  <c r="P54" i="29"/>
  <c r="T54" i="29"/>
  <c r="U55" i="29"/>
  <c r="S55" i="29"/>
  <c r="Q55" i="29"/>
  <c r="O55" i="29"/>
  <c r="R55" i="29"/>
  <c r="P56" i="29"/>
  <c r="T56" i="29"/>
  <c r="U57" i="29"/>
  <c r="S57" i="29"/>
  <c r="Q57" i="29"/>
  <c r="O57" i="29"/>
  <c r="R57" i="29"/>
  <c r="P58" i="29"/>
  <c r="T58" i="29"/>
  <c r="U59" i="29"/>
  <c r="S59" i="29"/>
  <c r="Q59" i="29"/>
  <c r="O59" i="29"/>
  <c r="R59" i="29"/>
  <c r="P60" i="29"/>
  <c r="T60" i="29"/>
  <c r="U61" i="29"/>
  <c r="S61" i="29"/>
  <c r="Q61" i="29"/>
  <c r="O61" i="29"/>
  <c r="R61" i="29"/>
  <c r="P62" i="29"/>
  <c r="T62" i="29"/>
  <c r="P69" i="29"/>
  <c r="T69" i="29"/>
  <c r="U70" i="29"/>
  <c r="S70" i="29"/>
  <c r="Q70" i="29"/>
  <c r="O70" i="29"/>
  <c r="R70" i="29"/>
  <c r="P71" i="29"/>
  <c r="T71" i="29"/>
  <c r="U72" i="29"/>
  <c r="S72" i="29"/>
  <c r="Q72" i="29"/>
  <c r="O72" i="29"/>
  <c r="R72" i="29"/>
  <c r="P73" i="29"/>
  <c r="T73" i="29"/>
  <c r="U74" i="29"/>
  <c r="S74" i="29"/>
  <c r="Q74" i="29"/>
  <c r="O74" i="29"/>
  <c r="R74" i="29"/>
  <c r="P75" i="29"/>
  <c r="T75" i="29"/>
  <c r="U76" i="29"/>
  <c r="S76" i="29"/>
  <c r="Q76" i="29"/>
  <c r="O76" i="29"/>
  <c r="R76" i="29"/>
  <c r="P77" i="29"/>
  <c r="T77" i="29"/>
  <c r="U78" i="29"/>
  <c r="S78" i="29"/>
  <c r="Q78" i="29"/>
  <c r="O78" i="29"/>
  <c r="R78" i="29"/>
  <c r="P79" i="29"/>
  <c r="T79" i="29"/>
  <c r="U80" i="29"/>
  <c r="S80" i="29"/>
  <c r="Q80" i="29"/>
  <c r="O80" i="29"/>
  <c r="R80" i="29"/>
  <c r="P81" i="29"/>
  <c r="T81" i="29"/>
  <c r="U82" i="29"/>
  <c r="S82" i="29"/>
  <c r="Q82" i="29"/>
  <c r="O82" i="29"/>
  <c r="R82" i="29"/>
  <c r="U89" i="29"/>
  <c r="S89" i="29"/>
  <c r="Q89" i="29"/>
  <c r="O89" i="29"/>
  <c r="R89" i="29"/>
  <c r="P90" i="29"/>
  <c r="T90" i="29"/>
  <c r="U91" i="29"/>
  <c r="S91" i="29"/>
  <c r="Q91" i="29"/>
  <c r="O91" i="29"/>
  <c r="R91" i="29"/>
  <c r="P92" i="29"/>
  <c r="T92" i="29"/>
  <c r="U93" i="29"/>
  <c r="S93" i="29"/>
  <c r="Q93" i="29"/>
  <c r="O93" i="29"/>
  <c r="R93" i="29"/>
  <c r="P94" i="29"/>
  <c r="T94" i="29"/>
  <c r="U95" i="29"/>
  <c r="S95" i="29"/>
  <c r="Q95" i="29"/>
  <c r="O95" i="29"/>
  <c r="R95" i="29"/>
  <c r="P96" i="29"/>
  <c r="T96" i="29"/>
  <c r="U97" i="29"/>
  <c r="S97" i="29"/>
  <c r="Q97" i="29"/>
  <c r="O97" i="29"/>
  <c r="R97" i="29"/>
  <c r="P98" i="29"/>
  <c r="T98" i="29"/>
  <c r="U99" i="29"/>
  <c r="S99" i="29"/>
  <c r="Q99" i="29"/>
  <c r="O99" i="29"/>
  <c r="R99" i="29"/>
  <c r="P100" i="29"/>
  <c r="T100" i="29"/>
  <c r="U101" i="29"/>
  <c r="S101" i="29"/>
  <c r="Q101" i="29"/>
  <c r="O101" i="29"/>
  <c r="R101" i="29"/>
  <c r="P102" i="29"/>
  <c r="T102" i="29"/>
  <c r="P109" i="29"/>
  <c r="T109" i="29"/>
  <c r="U110" i="29"/>
  <c r="S110" i="29"/>
  <c r="Q110" i="29"/>
  <c r="O110" i="29"/>
  <c r="R110" i="29"/>
  <c r="P111" i="29"/>
  <c r="T111" i="29"/>
  <c r="U112" i="29"/>
  <c r="S112" i="29"/>
  <c r="Q112" i="29"/>
  <c r="O112" i="29"/>
  <c r="R112" i="29"/>
  <c r="P113" i="29"/>
  <c r="T113" i="29"/>
  <c r="U114" i="29"/>
  <c r="S114" i="29"/>
  <c r="Q114" i="29"/>
  <c r="O114" i="29"/>
  <c r="R114" i="29"/>
  <c r="P115" i="29"/>
  <c r="T115" i="29"/>
  <c r="U116" i="29"/>
  <c r="S116" i="29"/>
  <c r="Q116" i="29"/>
  <c r="R116" i="29"/>
  <c r="O116" i="29"/>
  <c r="T116" i="29"/>
  <c r="R117" i="29"/>
  <c r="R119" i="29"/>
  <c r="R121" i="29"/>
  <c r="U130" i="29"/>
  <c r="S130" i="29"/>
  <c r="Q130" i="29"/>
  <c r="O130" i="29"/>
  <c r="T130" i="29"/>
  <c r="P130" i="29"/>
  <c r="U132" i="29"/>
  <c r="S132" i="29"/>
  <c r="Q132" i="29"/>
  <c r="O132" i="29"/>
  <c r="T132" i="29"/>
  <c r="P132" i="29"/>
  <c r="U134" i="29"/>
  <c r="S134" i="29"/>
  <c r="Q134" i="29"/>
  <c r="O134" i="29"/>
  <c r="T134" i="29"/>
  <c r="P134" i="29"/>
  <c r="U136" i="29"/>
  <c r="S136" i="29"/>
  <c r="Q136" i="29"/>
  <c r="O136" i="29"/>
  <c r="T136" i="29"/>
  <c r="P136" i="29"/>
  <c r="U138" i="29"/>
  <c r="S138" i="29"/>
  <c r="Q138" i="29"/>
  <c r="O138" i="29"/>
  <c r="T138" i="29"/>
  <c r="P138" i="29"/>
  <c r="U140" i="29"/>
  <c r="S140" i="29"/>
  <c r="Q140" i="29"/>
  <c r="O140" i="29"/>
  <c r="T140" i="29"/>
  <c r="P140" i="29"/>
  <c r="U142" i="29"/>
  <c r="S142" i="29"/>
  <c r="Q142" i="29"/>
  <c r="O142" i="29"/>
  <c r="T142" i="29"/>
  <c r="P142" i="29"/>
  <c r="U149" i="29"/>
  <c r="S149" i="29"/>
  <c r="Q149" i="29"/>
  <c r="O149" i="29"/>
  <c r="T149" i="29"/>
  <c r="P149" i="29"/>
  <c r="U151" i="29"/>
  <c r="S151" i="29"/>
  <c r="Q151" i="29"/>
  <c r="O151" i="29"/>
  <c r="T151" i="29"/>
  <c r="P151" i="29"/>
  <c r="U153" i="29"/>
  <c r="S153" i="29"/>
  <c r="Q153" i="29"/>
  <c r="O153" i="29"/>
  <c r="T153" i="29"/>
  <c r="P153" i="29"/>
  <c r="U155" i="29"/>
  <c r="S155" i="29"/>
  <c r="Q155" i="29"/>
  <c r="O155" i="29"/>
  <c r="T155" i="29"/>
  <c r="P155" i="29"/>
  <c r="T157" i="29"/>
  <c r="S157" i="29"/>
  <c r="Q157" i="29"/>
  <c r="O157" i="29"/>
  <c r="U157" i="29"/>
  <c r="P157" i="29"/>
  <c r="P68" i="29"/>
  <c r="P67" i="29" s="1"/>
  <c r="AF10" i="29" s="1"/>
  <c r="R68" i="29"/>
  <c r="R67" i="29" s="1"/>
  <c r="AH10" i="29" s="1"/>
  <c r="P88" i="29"/>
  <c r="P87" i="29" s="1"/>
  <c r="AF11" i="29" s="1"/>
  <c r="R88" i="29"/>
  <c r="R87" i="29" s="1"/>
  <c r="AH11" i="29" s="1"/>
  <c r="P108" i="29"/>
  <c r="P107" i="29" s="1"/>
  <c r="AF12" i="29" s="1"/>
  <c r="R108" i="29"/>
  <c r="U118" i="29"/>
  <c r="S118" i="29"/>
  <c r="Q118" i="29"/>
  <c r="O118" i="29"/>
  <c r="R118" i="29"/>
  <c r="U120" i="29"/>
  <c r="S120" i="29"/>
  <c r="Q120" i="29"/>
  <c r="O120" i="29"/>
  <c r="R120" i="29"/>
  <c r="U122" i="29"/>
  <c r="S122" i="29"/>
  <c r="Q122" i="29"/>
  <c r="O122" i="29"/>
  <c r="R122" i="29"/>
  <c r="U129" i="29"/>
  <c r="S129" i="29"/>
  <c r="Q129" i="29"/>
  <c r="O129" i="29"/>
  <c r="R129" i="29"/>
  <c r="U131" i="29"/>
  <c r="S131" i="29"/>
  <c r="Q131" i="29"/>
  <c r="O131" i="29"/>
  <c r="R131" i="29"/>
  <c r="U133" i="29"/>
  <c r="S133" i="29"/>
  <c r="Q133" i="29"/>
  <c r="O133" i="29"/>
  <c r="R133" i="29"/>
  <c r="U135" i="29"/>
  <c r="S135" i="29"/>
  <c r="Q135" i="29"/>
  <c r="O135" i="29"/>
  <c r="R135" i="29"/>
  <c r="U137" i="29"/>
  <c r="S137" i="29"/>
  <c r="Q137" i="29"/>
  <c r="O137" i="29"/>
  <c r="R137" i="29"/>
  <c r="U139" i="29"/>
  <c r="S139" i="29"/>
  <c r="Q139" i="29"/>
  <c r="O139" i="29"/>
  <c r="R139" i="29"/>
  <c r="U141" i="29"/>
  <c r="S141" i="29"/>
  <c r="Q141" i="29"/>
  <c r="O141" i="29"/>
  <c r="R141" i="29"/>
  <c r="U150" i="29"/>
  <c r="S150" i="29"/>
  <c r="Q150" i="29"/>
  <c r="O150" i="29"/>
  <c r="R150" i="29"/>
  <c r="U152" i="29"/>
  <c r="S152" i="29"/>
  <c r="Q152" i="29"/>
  <c r="O152" i="29"/>
  <c r="R152" i="29"/>
  <c r="U154" i="29"/>
  <c r="S154" i="29"/>
  <c r="Q154" i="29"/>
  <c r="O154" i="29"/>
  <c r="R154" i="29"/>
  <c r="U156" i="29"/>
  <c r="S156" i="29"/>
  <c r="Q156" i="29"/>
  <c r="O156" i="29"/>
  <c r="R156" i="29"/>
  <c r="P128" i="29"/>
  <c r="P127" i="29" s="1"/>
  <c r="AF13" i="29" s="1"/>
  <c r="R128" i="29"/>
  <c r="R127" i="29" s="1"/>
  <c r="AH13" i="29" s="1"/>
  <c r="P148" i="29"/>
  <c r="R148" i="29"/>
  <c r="U168" i="29"/>
  <c r="U167" i="29" s="1"/>
  <c r="AK15" i="29" s="1"/>
  <c r="S168" i="29"/>
  <c r="S167" i="29" s="1"/>
  <c r="AI15" i="29" s="1"/>
  <c r="Q168" i="29"/>
  <c r="Q167" i="29" s="1"/>
  <c r="O168" i="29"/>
  <c r="O167" i="29" s="1"/>
  <c r="N167" i="29" s="1"/>
  <c r="R168" i="29"/>
  <c r="P158" i="29"/>
  <c r="R158" i="29"/>
  <c r="P159" i="29"/>
  <c r="R159" i="29"/>
  <c r="P160" i="29"/>
  <c r="R160" i="29"/>
  <c r="P161" i="29"/>
  <c r="R161" i="29"/>
  <c r="P162" i="29"/>
  <c r="R162" i="29"/>
  <c r="P169" i="29"/>
  <c r="R169" i="29"/>
  <c r="P170" i="29"/>
  <c r="R170" i="29"/>
  <c r="P171" i="29"/>
  <c r="R171" i="29"/>
  <c r="P172" i="29"/>
  <c r="R172" i="29"/>
  <c r="P173" i="29"/>
  <c r="R173" i="29"/>
  <c r="P174" i="29"/>
  <c r="R174" i="29"/>
  <c r="P175" i="29"/>
  <c r="R175" i="29"/>
  <c r="P176" i="29"/>
  <c r="R176" i="29"/>
  <c r="P177" i="29"/>
  <c r="R177" i="29"/>
  <c r="P178" i="29"/>
  <c r="R178" i="29"/>
  <c r="P179" i="29"/>
  <c r="R179" i="29"/>
  <c r="P180" i="29"/>
  <c r="R180" i="29"/>
  <c r="P181" i="29"/>
  <c r="R181" i="29"/>
  <c r="P182" i="29"/>
  <c r="R182" i="29"/>
  <c r="P8" i="28"/>
  <c r="R8" i="28"/>
  <c r="T8" i="28"/>
  <c r="T7" i="28" s="1"/>
  <c r="AJ7" i="28" s="1"/>
  <c r="P28" i="28"/>
  <c r="R28" i="28"/>
  <c r="T28" i="28"/>
  <c r="T27" i="28" s="1"/>
  <c r="AJ8" i="28" s="1"/>
  <c r="P48" i="28"/>
  <c r="R48" i="28"/>
  <c r="T48" i="28"/>
  <c r="U50" i="28"/>
  <c r="S50" i="28"/>
  <c r="Q50" i="28"/>
  <c r="O50" i="28"/>
  <c r="R50" i="28"/>
  <c r="U52" i="28"/>
  <c r="S52" i="28"/>
  <c r="Q52" i="28"/>
  <c r="O52" i="28"/>
  <c r="R52" i="28"/>
  <c r="U54" i="28"/>
  <c r="S54" i="28"/>
  <c r="Q54" i="28"/>
  <c r="O54" i="28"/>
  <c r="R54" i="28"/>
  <c r="U56" i="28"/>
  <c r="S56" i="28"/>
  <c r="Q56" i="28"/>
  <c r="O56" i="28"/>
  <c r="R56" i="28"/>
  <c r="U58" i="28"/>
  <c r="S58" i="28"/>
  <c r="Q58" i="28"/>
  <c r="O58" i="28"/>
  <c r="R58" i="28"/>
  <c r="U60" i="28"/>
  <c r="S60" i="28"/>
  <c r="Q60" i="28"/>
  <c r="O60" i="28"/>
  <c r="R60" i="28"/>
  <c r="U62" i="28"/>
  <c r="S62" i="28"/>
  <c r="Q62" i="28"/>
  <c r="O62" i="28"/>
  <c r="R62" i="28"/>
  <c r="U69" i="28"/>
  <c r="S69" i="28"/>
  <c r="Q69" i="28"/>
  <c r="O69" i="28"/>
  <c r="R69" i="28"/>
  <c r="U71" i="28"/>
  <c r="S71" i="28"/>
  <c r="Q71" i="28"/>
  <c r="O71" i="28"/>
  <c r="R71" i="28"/>
  <c r="U73" i="28"/>
  <c r="S73" i="28"/>
  <c r="Q73" i="28"/>
  <c r="O73" i="28"/>
  <c r="R73" i="28"/>
  <c r="U75" i="28"/>
  <c r="S75" i="28"/>
  <c r="Q75" i="28"/>
  <c r="O75" i="28"/>
  <c r="R75" i="28"/>
  <c r="U77" i="28"/>
  <c r="S77" i="28"/>
  <c r="Q77" i="28"/>
  <c r="O77" i="28"/>
  <c r="R77" i="28"/>
  <c r="U79" i="28"/>
  <c r="S79" i="28"/>
  <c r="Q79" i="28"/>
  <c r="O79" i="28"/>
  <c r="R79" i="28"/>
  <c r="U81" i="28"/>
  <c r="S81" i="28"/>
  <c r="Q81" i="28"/>
  <c r="O81" i="28"/>
  <c r="R81" i="28"/>
  <c r="U90" i="28"/>
  <c r="S90" i="28"/>
  <c r="Q90" i="28"/>
  <c r="O90" i="28"/>
  <c r="R90" i="28"/>
  <c r="U92" i="28"/>
  <c r="S92" i="28"/>
  <c r="Q92" i="28"/>
  <c r="O92" i="28"/>
  <c r="R92" i="28"/>
  <c r="U94" i="28"/>
  <c r="S94" i="28"/>
  <c r="Q94" i="28"/>
  <c r="O94" i="28"/>
  <c r="R94" i="28"/>
  <c r="U96" i="28"/>
  <c r="S96" i="28"/>
  <c r="Q96" i="28"/>
  <c r="O96" i="28"/>
  <c r="R96" i="28"/>
  <c r="U98" i="28"/>
  <c r="S98" i="28"/>
  <c r="Q98" i="28"/>
  <c r="O98" i="28"/>
  <c r="R98" i="28"/>
  <c r="U100" i="28"/>
  <c r="S100" i="28"/>
  <c r="Q100" i="28"/>
  <c r="O100" i="28"/>
  <c r="R100" i="28"/>
  <c r="U102" i="28"/>
  <c r="S102" i="28"/>
  <c r="Q102" i="28"/>
  <c r="O102" i="28"/>
  <c r="R102" i="28"/>
  <c r="U109" i="28"/>
  <c r="S109" i="28"/>
  <c r="Q109" i="28"/>
  <c r="O109" i="28"/>
  <c r="R109" i="28"/>
  <c r="U111" i="28"/>
  <c r="S111" i="28"/>
  <c r="Q111" i="28"/>
  <c r="O111" i="28"/>
  <c r="R111" i="28"/>
  <c r="U113" i="28"/>
  <c r="S113" i="28"/>
  <c r="Q113" i="28"/>
  <c r="O113" i="28"/>
  <c r="R113" i="28"/>
  <c r="U115" i="28"/>
  <c r="S115" i="28"/>
  <c r="Q115" i="28"/>
  <c r="O115" i="28"/>
  <c r="R115" i="28"/>
  <c r="U117" i="28"/>
  <c r="S117" i="28"/>
  <c r="Q117" i="28"/>
  <c r="O117" i="28"/>
  <c r="T117" i="28"/>
  <c r="P117" i="28"/>
  <c r="U119" i="28"/>
  <c r="S119" i="28"/>
  <c r="Q119" i="28"/>
  <c r="O119" i="28"/>
  <c r="T119" i="28"/>
  <c r="P119" i="28"/>
  <c r="U121" i="28"/>
  <c r="S121" i="28"/>
  <c r="Q121" i="28"/>
  <c r="O121" i="28"/>
  <c r="T121" i="28"/>
  <c r="P121" i="28"/>
  <c r="O8" i="28"/>
  <c r="O7" i="28" s="1"/>
  <c r="Q8" i="28"/>
  <c r="S8" i="28"/>
  <c r="S7" i="28" s="1"/>
  <c r="AI7" i="28" s="1"/>
  <c r="P9" i="28"/>
  <c r="R9" i="28"/>
  <c r="P10" i="28"/>
  <c r="R10" i="28"/>
  <c r="P11" i="28"/>
  <c r="R11" i="28"/>
  <c r="P12" i="28"/>
  <c r="R12" i="28"/>
  <c r="P13" i="28"/>
  <c r="R13" i="28"/>
  <c r="P14" i="28"/>
  <c r="R14" i="28"/>
  <c r="P15" i="28"/>
  <c r="R15" i="28"/>
  <c r="P16" i="28"/>
  <c r="R16" i="28"/>
  <c r="P17" i="28"/>
  <c r="R17" i="28"/>
  <c r="P18" i="28"/>
  <c r="R18" i="28"/>
  <c r="P19" i="28"/>
  <c r="R19" i="28"/>
  <c r="P20" i="28"/>
  <c r="R20" i="28"/>
  <c r="P21" i="28"/>
  <c r="R21" i="28"/>
  <c r="P22" i="28"/>
  <c r="R22" i="28"/>
  <c r="O28" i="28"/>
  <c r="O27" i="28" s="1"/>
  <c r="N27" i="28" s="1"/>
  <c r="Q28" i="28"/>
  <c r="Q27" i="28" s="1"/>
  <c r="S28" i="28"/>
  <c r="S27" i="28" s="1"/>
  <c r="AI8" i="28" s="1"/>
  <c r="P29" i="28"/>
  <c r="R29" i="28"/>
  <c r="P30" i="28"/>
  <c r="R30" i="28"/>
  <c r="P31" i="28"/>
  <c r="R31" i="28"/>
  <c r="P32" i="28"/>
  <c r="R32" i="28"/>
  <c r="P33" i="28"/>
  <c r="R33" i="28"/>
  <c r="P34" i="28"/>
  <c r="R34" i="28"/>
  <c r="P35" i="28"/>
  <c r="R35" i="28"/>
  <c r="P36" i="28"/>
  <c r="R36" i="28"/>
  <c r="P37" i="28"/>
  <c r="R37" i="28"/>
  <c r="P38" i="28"/>
  <c r="R38" i="28"/>
  <c r="P39" i="28"/>
  <c r="R39" i="28"/>
  <c r="P40" i="28"/>
  <c r="R40" i="28"/>
  <c r="P41" i="28"/>
  <c r="R41" i="28"/>
  <c r="P42" i="28"/>
  <c r="R42" i="28"/>
  <c r="O48" i="28"/>
  <c r="Q48" i="28"/>
  <c r="S48" i="28"/>
  <c r="U49" i="28"/>
  <c r="S49" i="28"/>
  <c r="Q49" i="28"/>
  <c r="O49" i="28"/>
  <c r="R49" i="28"/>
  <c r="P50" i="28"/>
  <c r="T50" i="28"/>
  <c r="U51" i="28"/>
  <c r="S51" i="28"/>
  <c r="Q51" i="28"/>
  <c r="O51" i="28"/>
  <c r="R51" i="28"/>
  <c r="P52" i="28"/>
  <c r="T52" i="28"/>
  <c r="U53" i="28"/>
  <c r="S53" i="28"/>
  <c r="Q53" i="28"/>
  <c r="O53" i="28"/>
  <c r="R53" i="28"/>
  <c r="P54" i="28"/>
  <c r="T54" i="28"/>
  <c r="U55" i="28"/>
  <c r="S55" i="28"/>
  <c r="Q55" i="28"/>
  <c r="O55" i="28"/>
  <c r="R55" i="28"/>
  <c r="P56" i="28"/>
  <c r="T56" i="28"/>
  <c r="U57" i="28"/>
  <c r="S57" i="28"/>
  <c r="Q57" i="28"/>
  <c r="O57" i="28"/>
  <c r="R57" i="28"/>
  <c r="P58" i="28"/>
  <c r="T58" i="28"/>
  <c r="U59" i="28"/>
  <c r="S59" i="28"/>
  <c r="Q59" i="28"/>
  <c r="O59" i="28"/>
  <c r="R59" i="28"/>
  <c r="P60" i="28"/>
  <c r="T60" i="28"/>
  <c r="U61" i="28"/>
  <c r="S61" i="28"/>
  <c r="Q61" i="28"/>
  <c r="O61" i="28"/>
  <c r="R61" i="28"/>
  <c r="P62" i="28"/>
  <c r="T62" i="28"/>
  <c r="P69" i="28"/>
  <c r="T69" i="28"/>
  <c r="U70" i="28"/>
  <c r="S70" i="28"/>
  <c r="Q70" i="28"/>
  <c r="O70" i="28"/>
  <c r="R70" i="28"/>
  <c r="P71" i="28"/>
  <c r="T71" i="28"/>
  <c r="U72" i="28"/>
  <c r="S72" i="28"/>
  <c r="Q72" i="28"/>
  <c r="O72" i="28"/>
  <c r="R72" i="28"/>
  <c r="P73" i="28"/>
  <c r="T73" i="28"/>
  <c r="U74" i="28"/>
  <c r="S74" i="28"/>
  <c r="Q74" i="28"/>
  <c r="O74" i="28"/>
  <c r="R74" i="28"/>
  <c r="P75" i="28"/>
  <c r="T75" i="28"/>
  <c r="U76" i="28"/>
  <c r="S76" i="28"/>
  <c r="Q76" i="28"/>
  <c r="O76" i="28"/>
  <c r="R76" i="28"/>
  <c r="P77" i="28"/>
  <c r="T77" i="28"/>
  <c r="U78" i="28"/>
  <c r="S78" i="28"/>
  <c r="Q78" i="28"/>
  <c r="O78" i="28"/>
  <c r="R78" i="28"/>
  <c r="P79" i="28"/>
  <c r="T79" i="28"/>
  <c r="U80" i="28"/>
  <c r="S80" i="28"/>
  <c r="Q80" i="28"/>
  <c r="O80" i="28"/>
  <c r="R80" i="28"/>
  <c r="P81" i="28"/>
  <c r="T81" i="28"/>
  <c r="U82" i="28"/>
  <c r="S82" i="28"/>
  <c r="Q82" i="28"/>
  <c r="O82" i="28"/>
  <c r="R82" i="28"/>
  <c r="U89" i="28"/>
  <c r="S89" i="28"/>
  <c r="Q89" i="28"/>
  <c r="O89" i="28"/>
  <c r="R89" i="28"/>
  <c r="P90" i="28"/>
  <c r="T90" i="28"/>
  <c r="U91" i="28"/>
  <c r="S91" i="28"/>
  <c r="Q91" i="28"/>
  <c r="O91" i="28"/>
  <c r="R91" i="28"/>
  <c r="P92" i="28"/>
  <c r="T92" i="28"/>
  <c r="U93" i="28"/>
  <c r="S93" i="28"/>
  <c r="Q93" i="28"/>
  <c r="O93" i="28"/>
  <c r="R93" i="28"/>
  <c r="P94" i="28"/>
  <c r="T94" i="28"/>
  <c r="U95" i="28"/>
  <c r="S95" i="28"/>
  <c r="Q95" i="28"/>
  <c r="O95" i="28"/>
  <c r="R95" i="28"/>
  <c r="P96" i="28"/>
  <c r="T96" i="28"/>
  <c r="U97" i="28"/>
  <c r="S97" i="28"/>
  <c r="Q97" i="28"/>
  <c r="O97" i="28"/>
  <c r="R97" i="28"/>
  <c r="P98" i="28"/>
  <c r="T98" i="28"/>
  <c r="U99" i="28"/>
  <c r="S99" i="28"/>
  <c r="Q99" i="28"/>
  <c r="O99" i="28"/>
  <c r="R99" i="28"/>
  <c r="P100" i="28"/>
  <c r="T100" i="28"/>
  <c r="U101" i="28"/>
  <c r="S101" i="28"/>
  <c r="Q101" i="28"/>
  <c r="O101" i="28"/>
  <c r="R101" i="28"/>
  <c r="P102" i="28"/>
  <c r="T102" i="28"/>
  <c r="P109" i="28"/>
  <c r="T109" i="28"/>
  <c r="U110" i="28"/>
  <c r="S110" i="28"/>
  <c r="Q110" i="28"/>
  <c r="O110" i="28"/>
  <c r="R110" i="28"/>
  <c r="P111" i="28"/>
  <c r="T111" i="28"/>
  <c r="U112" i="28"/>
  <c r="S112" i="28"/>
  <c r="Q112" i="28"/>
  <c r="O112" i="28"/>
  <c r="R112" i="28"/>
  <c r="P113" i="28"/>
  <c r="T113" i="28"/>
  <c r="U114" i="28"/>
  <c r="S114" i="28"/>
  <c r="Q114" i="28"/>
  <c r="O114" i="28"/>
  <c r="R114" i="28"/>
  <c r="P115" i="28"/>
  <c r="T115" i="28"/>
  <c r="U116" i="28"/>
  <c r="S116" i="28"/>
  <c r="Q116" i="28"/>
  <c r="R116" i="28"/>
  <c r="O116" i="28"/>
  <c r="T116" i="28"/>
  <c r="R117" i="28"/>
  <c r="R119" i="28"/>
  <c r="R121" i="28"/>
  <c r="U130" i="28"/>
  <c r="S130" i="28"/>
  <c r="Q130" i="28"/>
  <c r="O130" i="28"/>
  <c r="T130" i="28"/>
  <c r="P130" i="28"/>
  <c r="U132" i="28"/>
  <c r="S132" i="28"/>
  <c r="Q132" i="28"/>
  <c r="O132" i="28"/>
  <c r="T132" i="28"/>
  <c r="P132" i="28"/>
  <c r="U134" i="28"/>
  <c r="S134" i="28"/>
  <c r="Q134" i="28"/>
  <c r="O134" i="28"/>
  <c r="T134" i="28"/>
  <c r="P134" i="28"/>
  <c r="U136" i="28"/>
  <c r="S136" i="28"/>
  <c r="Q136" i="28"/>
  <c r="O136" i="28"/>
  <c r="T136" i="28"/>
  <c r="P136" i="28"/>
  <c r="U138" i="28"/>
  <c r="S138" i="28"/>
  <c r="Q138" i="28"/>
  <c r="O138" i="28"/>
  <c r="T138" i="28"/>
  <c r="P138" i="28"/>
  <c r="U140" i="28"/>
  <c r="S140" i="28"/>
  <c r="Q140" i="28"/>
  <c r="O140" i="28"/>
  <c r="T140" i="28"/>
  <c r="P140" i="28"/>
  <c r="U142" i="28"/>
  <c r="S142" i="28"/>
  <c r="Q142" i="28"/>
  <c r="O142" i="28"/>
  <c r="T142" i="28"/>
  <c r="P142" i="28"/>
  <c r="U149" i="28"/>
  <c r="S149" i="28"/>
  <c r="Q149" i="28"/>
  <c r="O149" i="28"/>
  <c r="T149" i="28"/>
  <c r="P149" i="28"/>
  <c r="U151" i="28"/>
  <c r="S151" i="28"/>
  <c r="Q151" i="28"/>
  <c r="O151" i="28"/>
  <c r="T151" i="28"/>
  <c r="P151" i="28"/>
  <c r="U153" i="28"/>
  <c r="S153" i="28"/>
  <c r="Q153" i="28"/>
  <c r="O153" i="28"/>
  <c r="T153" i="28"/>
  <c r="P153" i="28"/>
  <c r="U155" i="28"/>
  <c r="S155" i="28"/>
  <c r="Q155" i="28"/>
  <c r="O155" i="28"/>
  <c r="T155" i="28"/>
  <c r="P155" i="28"/>
  <c r="T157" i="28"/>
  <c r="S157" i="28"/>
  <c r="Q157" i="28"/>
  <c r="O157" i="28"/>
  <c r="U157" i="28"/>
  <c r="P157" i="28"/>
  <c r="P68" i="28"/>
  <c r="P67" i="28" s="1"/>
  <c r="AF10" i="28" s="1"/>
  <c r="R68" i="28"/>
  <c r="P88" i="28"/>
  <c r="P87" i="28" s="1"/>
  <c r="AF11" i="28" s="1"/>
  <c r="R88" i="28"/>
  <c r="P108" i="28"/>
  <c r="P107" i="28" s="1"/>
  <c r="AF12" i="28" s="1"/>
  <c r="R108" i="28"/>
  <c r="U118" i="28"/>
  <c r="S118" i="28"/>
  <c r="Q118" i="28"/>
  <c r="O118" i="28"/>
  <c r="R118" i="28"/>
  <c r="U120" i="28"/>
  <c r="S120" i="28"/>
  <c r="Q120" i="28"/>
  <c r="O120" i="28"/>
  <c r="R120" i="28"/>
  <c r="U122" i="28"/>
  <c r="S122" i="28"/>
  <c r="Q122" i="28"/>
  <c r="O122" i="28"/>
  <c r="R122" i="28"/>
  <c r="U129" i="28"/>
  <c r="S129" i="28"/>
  <c r="Q129" i="28"/>
  <c r="O129" i="28"/>
  <c r="R129" i="28"/>
  <c r="U131" i="28"/>
  <c r="S131" i="28"/>
  <c r="Q131" i="28"/>
  <c r="O131" i="28"/>
  <c r="R131" i="28"/>
  <c r="U133" i="28"/>
  <c r="S133" i="28"/>
  <c r="Q133" i="28"/>
  <c r="O133" i="28"/>
  <c r="R133" i="28"/>
  <c r="U135" i="28"/>
  <c r="S135" i="28"/>
  <c r="Q135" i="28"/>
  <c r="O135" i="28"/>
  <c r="R135" i="28"/>
  <c r="U137" i="28"/>
  <c r="S137" i="28"/>
  <c r="Q137" i="28"/>
  <c r="O137" i="28"/>
  <c r="R137" i="28"/>
  <c r="U139" i="28"/>
  <c r="S139" i="28"/>
  <c r="Q139" i="28"/>
  <c r="O139" i="28"/>
  <c r="R139" i="28"/>
  <c r="U141" i="28"/>
  <c r="S141" i="28"/>
  <c r="Q141" i="28"/>
  <c r="O141" i="28"/>
  <c r="R141" i="28"/>
  <c r="U150" i="28"/>
  <c r="S150" i="28"/>
  <c r="Q150" i="28"/>
  <c r="O150" i="28"/>
  <c r="R150" i="28"/>
  <c r="U152" i="28"/>
  <c r="S152" i="28"/>
  <c r="Q152" i="28"/>
  <c r="O152" i="28"/>
  <c r="R152" i="28"/>
  <c r="U154" i="28"/>
  <c r="S154" i="28"/>
  <c r="Q154" i="28"/>
  <c r="O154" i="28"/>
  <c r="R154" i="28"/>
  <c r="U156" i="28"/>
  <c r="S156" i="28"/>
  <c r="Q156" i="28"/>
  <c r="O156" i="28"/>
  <c r="R156" i="28"/>
  <c r="P128" i="28"/>
  <c r="P127" i="28" s="1"/>
  <c r="AF13" i="28" s="1"/>
  <c r="R128" i="28"/>
  <c r="R127" i="28" s="1"/>
  <c r="AH13" i="28" s="1"/>
  <c r="P148" i="28"/>
  <c r="R148" i="28"/>
  <c r="U168" i="28"/>
  <c r="U167" i="28" s="1"/>
  <c r="AK15" i="28" s="1"/>
  <c r="S168" i="28"/>
  <c r="S167" i="28" s="1"/>
  <c r="AI15" i="28" s="1"/>
  <c r="Q168" i="28"/>
  <c r="Q167" i="28" s="1"/>
  <c r="O168" i="28"/>
  <c r="O167" i="28" s="1"/>
  <c r="R168" i="28"/>
  <c r="P158" i="28"/>
  <c r="R158" i="28"/>
  <c r="P159" i="28"/>
  <c r="R159" i="28"/>
  <c r="P160" i="28"/>
  <c r="R160" i="28"/>
  <c r="P161" i="28"/>
  <c r="R161" i="28"/>
  <c r="P162" i="28"/>
  <c r="R162" i="28"/>
  <c r="P169" i="28"/>
  <c r="R169" i="28"/>
  <c r="P170" i="28"/>
  <c r="R170" i="28"/>
  <c r="P171" i="28"/>
  <c r="R171" i="28"/>
  <c r="P172" i="28"/>
  <c r="R172" i="28"/>
  <c r="P173" i="28"/>
  <c r="R173" i="28"/>
  <c r="P174" i="28"/>
  <c r="R174" i="28"/>
  <c r="P175" i="28"/>
  <c r="R175" i="28"/>
  <c r="P176" i="28"/>
  <c r="R176" i="28"/>
  <c r="P177" i="28"/>
  <c r="R177" i="28"/>
  <c r="P178" i="28"/>
  <c r="R178" i="28"/>
  <c r="P179" i="28"/>
  <c r="R179" i="28"/>
  <c r="P180" i="28"/>
  <c r="R180" i="28"/>
  <c r="P181" i="28"/>
  <c r="R181" i="28"/>
  <c r="P182" i="28"/>
  <c r="R182" i="28"/>
  <c r="P8" i="27"/>
  <c r="R8" i="27"/>
  <c r="T8" i="27"/>
  <c r="T7" i="27" s="1"/>
  <c r="AJ7" i="27" s="1"/>
  <c r="P28" i="27"/>
  <c r="R28" i="27"/>
  <c r="T28" i="27"/>
  <c r="T27" i="27" s="1"/>
  <c r="AJ8" i="27" s="1"/>
  <c r="AA49" i="3" s="1"/>
  <c r="P48" i="27"/>
  <c r="R48" i="27"/>
  <c r="T48" i="27"/>
  <c r="U50" i="27"/>
  <c r="S50" i="27"/>
  <c r="Q50" i="27"/>
  <c r="O50" i="27"/>
  <c r="R50" i="27"/>
  <c r="U52" i="27"/>
  <c r="S52" i="27"/>
  <c r="Q52" i="27"/>
  <c r="O52" i="27"/>
  <c r="R52" i="27"/>
  <c r="U54" i="27"/>
  <c r="S54" i="27"/>
  <c r="Q54" i="27"/>
  <c r="O54" i="27"/>
  <c r="R54" i="27"/>
  <c r="U56" i="27"/>
  <c r="S56" i="27"/>
  <c r="Q56" i="27"/>
  <c r="O56" i="27"/>
  <c r="R56" i="27"/>
  <c r="U58" i="27"/>
  <c r="S58" i="27"/>
  <c r="Q58" i="27"/>
  <c r="O58" i="27"/>
  <c r="R58" i="27"/>
  <c r="U60" i="27"/>
  <c r="S60" i="27"/>
  <c r="Q60" i="27"/>
  <c r="O60" i="27"/>
  <c r="R60" i="27"/>
  <c r="U62" i="27"/>
  <c r="S62" i="27"/>
  <c r="Q62" i="27"/>
  <c r="O62" i="27"/>
  <c r="R62" i="27"/>
  <c r="U69" i="27"/>
  <c r="S69" i="27"/>
  <c r="Q69" i="27"/>
  <c r="O69" i="27"/>
  <c r="R69" i="27"/>
  <c r="U71" i="27"/>
  <c r="S71" i="27"/>
  <c r="Q71" i="27"/>
  <c r="O71" i="27"/>
  <c r="R71" i="27"/>
  <c r="U73" i="27"/>
  <c r="S73" i="27"/>
  <c r="Q73" i="27"/>
  <c r="O73" i="27"/>
  <c r="R73" i="27"/>
  <c r="U75" i="27"/>
  <c r="S75" i="27"/>
  <c r="Q75" i="27"/>
  <c r="O75" i="27"/>
  <c r="R75" i="27"/>
  <c r="U77" i="27"/>
  <c r="S77" i="27"/>
  <c r="Q77" i="27"/>
  <c r="O77" i="27"/>
  <c r="R77" i="27"/>
  <c r="U79" i="27"/>
  <c r="S79" i="27"/>
  <c r="Q79" i="27"/>
  <c r="O79" i="27"/>
  <c r="R79" i="27"/>
  <c r="U81" i="27"/>
  <c r="S81" i="27"/>
  <c r="Q81" i="27"/>
  <c r="O81" i="27"/>
  <c r="R81" i="27"/>
  <c r="U90" i="27"/>
  <c r="S90" i="27"/>
  <c r="Q90" i="27"/>
  <c r="O90" i="27"/>
  <c r="R90" i="27"/>
  <c r="U92" i="27"/>
  <c r="S92" i="27"/>
  <c r="Q92" i="27"/>
  <c r="O92" i="27"/>
  <c r="R92" i="27"/>
  <c r="U94" i="27"/>
  <c r="S94" i="27"/>
  <c r="Q94" i="27"/>
  <c r="O94" i="27"/>
  <c r="R94" i="27"/>
  <c r="U96" i="27"/>
  <c r="S96" i="27"/>
  <c r="Q96" i="27"/>
  <c r="O96" i="27"/>
  <c r="R96" i="27"/>
  <c r="U98" i="27"/>
  <c r="S98" i="27"/>
  <c r="Q98" i="27"/>
  <c r="O98" i="27"/>
  <c r="R98" i="27"/>
  <c r="U100" i="27"/>
  <c r="S100" i="27"/>
  <c r="Q100" i="27"/>
  <c r="O100" i="27"/>
  <c r="R100" i="27"/>
  <c r="U102" i="27"/>
  <c r="S102" i="27"/>
  <c r="Q102" i="27"/>
  <c r="O102" i="27"/>
  <c r="R102" i="27"/>
  <c r="U109" i="27"/>
  <c r="S109" i="27"/>
  <c r="Q109" i="27"/>
  <c r="O109" i="27"/>
  <c r="R109" i="27"/>
  <c r="U111" i="27"/>
  <c r="S111" i="27"/>
  <c r="Q111" i="27"/>
  <c r="O111" i="27"/>
  <c r="R111" i="27"/>
  <c r="U113" i="27"/>
  <c r="S113" i="27"/>
  <c r="Q113" i="27"/>
  <c r="O113" i="27"/>
  <c r="R113" i="27"/>
  <c r="U115" i="27"/>
  <c r="S115" i="27"/>
  <c r="Q115" i="27"/>
  <c r="O115" i="27"/>
  <c r="R115" i="27"/>
  <c r="U117" i="27"/>
  <c r="S117" i="27"/>
  <c r="Q117" i="27"/>
  <c r="O117" i="27"/>
  <c r="T117" i="27"/>
  <c r="P117" i="27"/>
  <c r="U119" i="27"/>
  <c r="S119" i="27"/>
  <c r="Q119" i="27"/>
  <c r="O119" i="27"/>
  <c r="T119" i="27"/>
  <c r="P119" i="27"/>
  <c r="U121" i="27"/>
  <c r="S121" i="27"/>
  <c r="Q121" i="27"/>
  <c r="O121" i="27"/>
  <c r="T121" i="27"/>
  <c r="P121" i="27"/>
  <c r="O8" i="27"/>
  <c r="O7" i="27" s="1"/>
  <c r="Q8" i="27"/>
  <c r="S8" i="27"/>
  <c r="S7" i="27" s="1"/>
  <c r="AI7" i="27" s="1"/>
  <c r="P9" i="27"/>
  <c r="R9" i="27"/>
  <c r="P10" i="27"/>
  <c r="R10" i="27"/>
  <c r="P11" i="27"/>
  <c r="R11" i="27"/>
  <c r="P12" i="27"/>
  <c r="R12" i="27"/>
  <c r="P13" i="27"/>
  <c r="R13" i="27"/>
  <c r="P14" i="27"/>
  <c r="R14" i="27"/>
  <c r="P15" i="27"/>
  <c r="R15" i="27"/>
  <c r="P16" i="27"/>
  <c r="R16" i="27"/>
  <c r="P17" i="27"/>
  <c r="R17" i="27"/>
  <c r="P18" i="27"/>
  <c r="R18" i="27"/>
  <c r="P19" i="27"/>
  <c r="R19" i="27"/>
  <c r="P20" i="27"/>
  <c r="R20" i="27"/>
  <c r="P21" i="27"/>
  <c r="R21" i="27"/>
  <c r="P22" i="27"/>
  <c r="R22" i="27"/>
  <c r="O28" i="27"/>
  <c r="O27" i="27" s="1"/>
  <c r="N27" i="27" s="1"/>
  <c r="Q28" i="27"/>
  <c r="Q27" i="27" s="1"/>
  <c r="S28" i="27"/>
  <c r="P29" i="27"/>
  <c r="R29" i="27"/>
  <c r="P30" i="27"/>
  <c r="R30" i="27"/>
  <c r="P31" i="27"/>
  <c r="R31" i="27"/>
  <c r="P32" i="27"/>
  <c r="R32" i="27"/>
  <c r="P33" i="27"/>
  <c r="R33" i="27"/>
  <c r="P34" i="27"/>
  <c r="R34" i="27"/>
  <c r="P35" i="27"/>
  <c r="R35" i="27"/>
  <c r="P36" i="27"/>
  <c r="R36" i="27"/>
  <c r="P37" i="27"/>
  <c r="R37" i="27"/>
  <c r="P38" i="27"/>
  <c r="R38" i="27"/>
  <c r="P39" i="27"/>
  <c r="R39" i="27"/>
  <c r="P40" i="27"/>
  <c r="R40" i="27"/>
  <c r="P41" i="27"/>
  <c r="R41" i="27"/>
  <c r="P42" i="27"/>
  <c r="R42" i="27"/>
  <c r="O48" i="27"/>
  <c r="Q48" i="27"/>
  <c r="S48" i="27"/>
  <c r="U49" i="27"/>
  <c r="S49" i="27"/>
  <c r="Q49" i="27"/>
  <c r="O49" i="27"/>
  <c r="R49" i="27"/>
  <c r="P50" i="27"/>
  <c r="T50" i="27"/>
  <c r="U51" i="27"/>
  <c r="S51" i="27"/>
  <c r="Q51" i="27"/>
  <c r="O51" i="27"/>
  <c r="R51" i="27"/>
  <c r="P52" i="27"/>
  <c r="T52" i="27"/>
  <c r="U53" i="27"/>
  <c r="S53" i="27"/>
  <c r="Q53" i="27"/>
  <c r="O53" i="27"/>
  <c r="R53" i="27"/>
  <c r="P54" i="27"/>
  <c r="T54" i="27"/>
  <c r="U55" i="27"/>
  <c r="S55" i="27"/>
  <c r="Q55" i="27"/>
  <c r="O55" i="27"/>
  <c r="R55" i="27"/>
  <c r="P56" i="27"/>
  <c r="T56" i="27"/>
  <c r="U57" i="27"/>
  <c r="S57" i="27"/>
  <c r="Q57" i="27"/>
  <c r="O57" i="27"/>
  <c r="R57" i="27"/>
  <c r="P58" i="27"/>
  <c r="T58" i="27"/>
  <c r="U59" i="27"/>
  <c r="S59" i="27"/>
  <c r="Q59" i="27"/>
  <c r="O59" i="27"/>
  <c r="R59" i="27"/>
  <c r="P60" i="27"/>
  <c r="T60" i="27"/>
  <c r="U61" i="27"/>
  <c r="S61" i="27"/>
  <c r="Q61" i="27"/>
  <c r="O61" i="27"/>
  <c r="R61" i="27"/>
  <c r="P62" i="27"/>
  <c r="T62" i="27"/>
  <c r="P69" i="27"/>
  <c r="T69" i="27"/>
  <c r="U70" i="27"/>
  <c r="S70" i="27"/>
  <c r="Q70" i="27"/>
  <c r="O70" i="27"/>
  <c r="R70" i="27"/>
  <c r="P71" i="27"/>
  <c r="T71" i="27"/>
  <c r="U72" i="27"/>
  <c r="S72" i="27"/>
  <c r="Q72" i="27"/>
  <c r="O72" i="27"/>
  <c r="R72" i="27"/>
  <c r="P73" i="27"/>
  <c r="T73" i="27"/>
  <c r="U74" i="27"/>
  <c r="S74" i="27"/>
  <c r="Q74" i="27"/>
  <c r="O74" i="27"/>
  <c r="R74" i="27"/>
  <c r="P75" i="27"/>
  <c r="T75" i="27"/>
  <c r="U76" i="27"/>
  <c r="S76" i="27"/>
  <c r="Q76" i="27"/>
  <c r="O76" i="27"/>
  <c r="R76" i="27"/>
  <c r="P77" i="27"/>
  <c r="T77" i="27"/>
  <c r="U78" i="27"/>
  <c r="S78" i="27"/>
  <c r="Q78" i="27"/>
  <c r="O78" i="27"/>
  <c r="R78" i="27"/>
  <c r="P79" i="27"/>
  <c r="T79" i="27"/>
  <c r="U80" i="27"/>
  <c r="S80" i="27"/>
  <c r="Q80" i="27"/>
  <c r="O80" i="27"/>
  <c r="R80" i="27"/>
  <c r="P81" i="27"/>
  <c r="T81" i="27"/>
  <c r="U82" i="27"/>
  <c r="S82" i="27"/>
  <c r="Q82" i="27"/>
  <c r="O82" i="27"/>
  <c r="R82" i="27"/>
  <c r="U89" i="27"/>
  <c r="S89" i="27"/>
  <c r="Q89" i="27"/>
  <c r="O89" i="27"/>
  <c r="R89" i="27"/>
  <c r="P90" i="27"/>
  <c r="T90" i="27"/>
  <c r="U91" i="27"/>
  <c r="S91" i="27"/>
  <c r="Q91" i="27"/>
  <c r="O91" i="27"/>
  <c r="R91" i="27"/>
  <c r="P92" i="27"/>
  <c r="T92" i="27"/>
  <c r="U93" i="27"/>
  <c r="S93" i="27"/>
  <c r="Q93" i="27"/>
  <c r="O93" i="27"/>
  <c r="R93" i="27"/>
  <c r="P94" i="27"/>
  <c r="T94" i="27"/>
  <c r="U95" i="27"/>
  <c r="S95" i="27"/>
  <c r="Q95" i="27"/>
  <c r="O95" i="27"/>
  <c r="R95" i="27"/>
  <c r="P96" i="27"/>
  <c r="T96" i="27"/>
  <c r="U97" i="27"/>
  <c r="S97" i="27"/>
  <c r="Q97" i="27"/>
  <c r="O97" i="27"/>
  <c r="R97" i="27"/>
  <c r="P98" i="27"/>
  <c r="T98" i="27"/>
  <c r="U99" i="27"/>
  <c r="S99" i="27"/>
  <c r="Q99" i="27"/>
  <c r="O99" i="27"/>
  <c r="R99" i="27"/>
  <c r="P100" i="27"/>
  <c r="T100" i="27"/>
  <c r="U101" i="27"/>
  <c r="S101" i="27"/>
  <c r="Q101" i="27"/>
  <c r="O101" i="27"/>
  <c r="R101" i="27"/>
  <c r="P102" i="27"/>
  <c r="T102" i="27"/>
  <c r="P109" i="27"/>
  <c r="T109" i="27"/>
  <c r="U110" i="27"/>
  <c r="S110" i="27"/>
  <c r="Q110" i="27"/>
  <c r="O110" i="27"/>
  <c r="R110" i="27"/>
  <c r="P111" i="27"/>
  <c r="T111" i="27"/>
  <c r="U112" i="27"/>
  <c r="S112" i="27"/>
  <c r="Q112" i="27"/>
  <c r="O112" i="27"/>
  <c r="R112" i="27"/>
  <c r="P113" i="27"/>
  <c r="T113" i="27"/>
  <c r="U114" i="27"/>
  <c r="S114" i="27"/>
  <c r="Q114" i="27"/>
  <c r="O114" i="27"/>
  <c r="R114" i="27"/>
  <c r="P115" i="27"/>
  <c r="T115" i="27"/>
  <c r="U116" i="27"/>
  <c r="S116" i="27"/>
  <c r="Q116" i="27"/>
  <c r="R116" i="27"/>
  <c r="O116" i="27"/>
  <c r="T116" i="27"/>
  <c r="R117" i="27"/>
  <c r="R119" i="27"/>
  <c r="R121" i="27"/>
  <c r="U130" i="27"/>
  <c r="S130" i="27"/>
  <c r="Q130" i="27"/>
  <c r="O130" i="27"/>
  <c r="T130" i="27"/>
  <c r="P130" i="27"/>
  <c r="U132" i="27"/>
  <c r="S132" i="27"/>
  <c r="Q132" i="27"/>
  <c r="O132" i="27"/>
  <c r="T132" i="27"/>
  <c r="P132" i="27"/>
  <c r="U134" i="27"/>
  <c r="S134" i="27"/>
  <c r="Q134" i="27"/>
  <c r="O134" i="27"/>
  <c r="T134" i="27"/>
  <c r="P134" i="27"/>
  <c r="U136" i="27"/>
  <c r="S136" i="27"/>
  <c r="Q136" i="27"/>
  <c r="O136" i="27"/>
  <c r="T136" i="27"/>
  <c r="P136" i="27"/>
  <c r="U138" i="27"/>
  <c r="S138" i="27"/>
  <c r="Q138" i="27"/>
  <c r="O138" i="27"/>
  <c r="T138" i="27"/>
  <c r="P138" i="27"/>
  <c r="U140" i="27"/>
  <c r="S140" i="27"/>
  <c r="Q140" i="27"/>
  <c r="O140" i="27"/>
  <c r="T140" i="27"/>
  <c r="P140" i="27"/>
  <c r="U142" i="27"/>
  <c r="S142" i="27"/>
  <c r="Q142" i="27"/>
  <c r="O142" i="27"/>
  <c r="T142" i="27"/>
  <c r="P142" i="27"/>
  <c r="U149" i="27"/>
  <c r="S149" i="27"/>
  <c r="Q149" i="27"/>
  <c r="O149" i="27"/>
  <c r="T149" i="27"/>
  <c r="P149" i="27"/>
  <c r="U151" i="27"/>
  <c r="S151" i="27"/>
  <c r="Q151" i="27"/>
  <c r="O151" i="27"/>
  <c r="T151" i="27"/>
  <c r="P151" i="27"/>
  <c r="U153" i="27"/>
  <c r="S153" i="27"/>
  <c r="Q153" i="27"/>
  <c r="O153" i="27"/>
  <c r="T153" i="27"/>
  <c r="P153" i="27"/>
  <c r="U155" i="27"/>
  <c r="S155" i="27"/>
  <c r="Q155" i="27"/>
  <c r="O155" i="27"/>
  <c r="T155" i="27"/>
  <c r="P155" i="27"/>
  <c r="T157" i="27"/>
  <c r="S157" i="27"/>
  <c r="Q157" i="27"/>
  <c r="O157" i="27"/>
  <c r="U157" i="27"/>
  <c r="P157" i="27"/>
  <c r="P68" i="27"/>
  <c r="P67" i="27" s="1"/>
  <c r="AF10" i="27" s="1"/>
  <c r="R68" i="27"/>
  <c r="P88" i="27"/>
  <c r="P87" i="27" s="1"/>
  <c r="AF11" i="27" s="1"/>
  <c r="R88" i="27"/>
  <c r="P108" i="27"/>
  <c r="P107" i="27" s="1"/>
  <c r="AF12" i="27" s="1"/>
  <c r="R108" i="27"/>
  <c r="U118" i="27"/>
  <c r="S118" i="27"/>
  <c r="Q118" i="27"/>
  <c r="O118" i="27"/>
  <c r="R118" i="27"/>
  <c r="U120" i="27"/>
  <c r="S120" i="27"/>
  <c r="Q120" i="27"/>
  <c r="O120" i="27"/>
  <c r="R120" i="27"/>
  <c r="U122" i="27"/>
  <c r="S122" i="27"/>
  <c r="Q122" i="27"/>
  <c r="O122" i="27"/>
  <c r="R122" i="27"/>
  <c r="U129" i="27"/>
  <c r="S129" i="27"/>
  <c r="Q129" i="27"/>
  <c r="O129" i="27"/>
  <c r="R129" i="27"/>
  <c r="U131" i="27"/>
  <c r="S131" i="27"/>
  <c r="Q131" i="27"/>
  <c r="O131" i="27"/>
  <c r="R131" i="27"/>
  <c r="U133" i="27"/>
  <c r="S133" i="27"/>
  <c r="Q133" i="27"/>
  <c r="O133" i="27"/>
  <c r="R133" i="27"/>
  <c r="U135" i="27"/>
  <c r="S135" i="27"/>
  <c r="Q135" i="27"/>
  <c r="O135" i="27"/>
  <c r="R135" i="27"/>
  <c r="U137" i="27"/>
  <c r="S137" i="27"/>
  <c r="Q137" i="27"/>
  <c r="O137" i="27"/>
  <c r="R137" i="27"/>
  <c r="U139" i="27"/>
  <c r="S139" i="27"/>
  <c r="Q139" i="27"/>
  <c r="O139" i="27"/>
  <c r="R139" i="27"/>
  <c r="U141" i="27"/>
  <c r="S141" i="27"/>
  <c r="Q141" i="27"/>
  <c r="O141" i="27"/>
  <c r="R141" i="27"/>
  <c r="U150" i="27"/>
  <c r="S150" i="27"/>
  <c r="Q150" i="27"/>
  <c r="O150" i="27"/>
  <c r="R150" i="27"/>
  <c r="U152" i="27"/>
  <c r="S152" i="27"/>
  <c r="Q152" i="27"/>
  <c r="O152" i="27"/>
  <c r="R152" i="27"/>
  <c r="U154" i="27"/>
  <c r="S154" i="27"/>
  <c r="Q154" i="27"/>
  <c r="O154" i="27"/>
  <c r="R154" i="27"/>
  <c r="U156" i="27"/>
  <c r="S156" i="27"/>
  <c r="Q156" i="27"/>
  <c r="O156" i="27"/>
  <c r="R156" i="27"/>
  <c r="P128" i="27"/>
  <c r="P127" i="27" s="1"/>
  <c r="AF13" i="27" s="1"/>
  <c r="R128" i="27"/>
  <c r="P148" i="27"/>
  <c r="R148" i="27"/>
  <c r="U168" i="27"/>
  <c r="U167" i="27" s="1"/>
  <c r="AK15" i="27" s="1"/>
  <c r="S168" i="27"/>
  <c r="S167" i="27" s="1"/>
  <c r="AI15" i="27" s="1"/>
  <c r="Q168" i="27"/>
  <c r="Q167" i="27" s="1"/>
  <c r="O168" i="27"/>
  <c r="O167" i="27" s="1"/>
  <c r="N167" i="27" s="1"/>
  <c r="R168" i="27"/>
  <c r="P158" i="27"/>
  <c r="R158" i="27"/>
  <c r="P159" i="27"/>
  <c r="R159" i="27"/>
  <c r="P160" i="27"/>
  <c r="R160" i="27"/>
  <c r="P161" i="27"/>
  <c r="R161" i="27"/>
  <c r="P162" i="27"/>
  <c r="R162" i="27"/>
  <c r="P169" i="27"/>
  <c r="R169" i="27"/>
  <c r="P170" i="27"/>
  <c r="R170" i="27"/>
  <c r="P171" i="27"/>
  <c r="R171" i="27"/>
  <c r="P172" i="27"/>
  <c r="R172" i="27"/>
  <c r="P173" i="27"/>
  <c r="R173" i="27"/>
  <c r="P174" i="27"/>
  <c r="R174" i="27"/>
  <c r="P175" i="27"/>
  <c r="R175" i="27"/>
  <c r="P176" i="27"/>
  <c r="R176" i="27"/>
  <c r="P177" i="27"/>
  <c r="R177" i="27"/>
  <c r="P178" i="27"/>
  <c r="R178" i="27"/>
  <c r="P179" i="27"/>
  <c r="R179" i="27"/>
  <c r="P180" i="27"/>
  <c r="R180" i="27"/>
  <c r="P181" i="27"/>
  <c r="R181" i="27"/>
  <c r="P182" i="27"/>
  <c r="R182" i="27"/>
  <c r="P8" i="26"/>
  <c r="R8" i="26"/>
  <c r="T8" i="26"/>
  <c r="T7" i="26" s="1"/>
  <c r="AJ7" i="26" s="1"/>
  <c r="P28" i="26"/>
  <c r="R28" i="26"/>
  <c r="U28" i="26"/>
  <c r="U29" i="26"/>
  <c r="S29" i="26"/>
  <c r="Q29" i="26"/>
  <c r="O29" i="26"/>
  <c r="R29" i="26"/>
  <c r="U31" i="26"/>
  <c r="S31" i="26"/>
  <c r="Q31" i="26"/>
  <c r="O31" i="26"/>
  <c r="R31" i="26"/>
  <c r="U33" i="26"/>
  <c r="S33" i="26"/>
  <c r="Q33" i="26"/>
  <c r="O33" i="26"/>
  <c r="R33" i="26"/>
  <c r="U35" i="26"/>
  <c r="S35" i="26"/>
  <c r="Q35" i="26"/>
  <c r="O35" i="26"/>
  <c r="R35" i="26"/>
  <c r="U37" i="26"/>
  <c r="S37" i="26"/>
  <c r="Q37" i="26"/>
  <c r="O37" i="26"/>
  <c r="R37" i="26"/>
  <c r="U39" i="26"/>
  <c r="S39" i="26"/>
  <c r="Q39" i="26"/>
  <c r="O39" i="26"/>
  <c r="R39" i="26"/>
  <c r="U41" i="26"/>
  <c r="S41" i="26"/>
  <c r="Q41" i="26"/>
  <c r="O41" i="26"/>
  <c r="R41" i="26"/>
  <c r="U50" i="26"/>
  <c r="S50" i="26"/>
  <c r="Q50" i="26"/>
  <c r="O50" i="26"/>
  <c r="R50" i="26"/>
  <c r="U52" i="26"/>
  <c r="S52" i="26"/>
  <c r="Q52" i="26"/>
  <c r="O52" i="26"/>
  <c r="R52" i="26"/>
  <c r="U54" i="26"/>
  <c r="S54" i="26"/>
  <c r="Q54" i="26"/>
  <c r="O54" i="26"/>
  <c r="R54" i="26"/>
  <c r="U56" i="26"/>
  <c r="S56" i="26"/>
  <c r="Q56" i="26"/>
  <c r="O56" i="26"/>
  <c r="R56" i="26"/>
  <c r="U58" i="26"/>
  <c r="S58" i="26"/>
  <c r="Q58" i="26"/>
  <c r="O58" i="26"/>
  <c r="R58" i="26"/>
  <c r="U60" i="26"/>
  <c r="S60" i="26"/>
  <c r="Q60" i="26"/>
  <c r="O60" i="26"/>
  <c r="R60" i="26"/>
  <c r="U62" i="26"/>
  <c r="S62" i="26"/>
  <c r="Q62" i="26"/>
  <c r="O62" i="26"/>
  <c r="R62" i="26"/>
  <c r="U69" i="26"/>
  <c r="S69" i="26"/>
  <c r="Q69" i="26"/>
  <c r="O69" i="26"/>
  <c r="R69" i="26"/>
  <c r="U71" i="26"/>
  <c r="S71" i="26"/>
  <c r="Q71" i="26"/>
  <c r="O71" i="26"/>
  <c r="R71" i="26"/>
  <c r="U73" i="26"/>
  <c r="S73" i="26"/>
  <c r="Q73" i="26"/>
  <c r="O73" i="26"/>
  <c r="R73" i="26"/>
  <c r="U75" i="26"/>
  <c r="S75" i="26"/>
  <c r="Q75" i="26"/>
  <c r="O75" i="26"/>
  <c r="R75" i="26"/>
  <c r="U77" i="26"/>
  <c r="S77" i="26"/>
  <c r="Q77" i="26"/>
  <c r="O77" i="26"/>
  <c r="R77" i="26"/>
  <c r="U79" i="26"/>
  <c r="S79" i="26"/>
  <c r="Q79" i="26"/>
  <c r="O79" i="26"/>
  <c r="R79" i="26"/>
  <c r="U81" i="26"/>
  <c r="S81" i="26"/>
  <c r="Q81" i="26"/>
  <c r="O81" i="26"/>
  <c r="R81" i="26"/>
  <c r="U90" i="26"/>
  <c r="S90" i="26"/>
  <c r="Q90" i="26"/>
  <c r="O90" i="26"/>
  <c r="R90" i="26"/>
  <c r="U92" i="26"/>
  <c r="S92" i="26"/>
  <c r="Q92" i="26"/>
  <c r="O92" i="26"/>
  <c r="R92" i="26"/>
  <c r="U94" i="26"/>
  <c r="S94" i="26"/>
  <c r="Q94" i="26"/>
  <c r="O94" i="26"/>
  <c r="R94" i="26"/>
  <c r="U96" i="26"/>
  <c r="S96" i="26"/>
  <c r="Q96" i="26"/>
  <c r="O96" i="26"/>
  <c r="R96" i="26"/>
  <c r="U98" i="26"/>
  <c r="S98" i="26"/>
  <c r="Q98" i="26"/>
  <c r="O98" i="26"/>
  <c r="R98" i="26"/>
  <c r="U100" i="26"/>
  <c r="S100" i="26"/>
  <c r="Q100" i="26"/>
  <c r="O100" i="26"/>
  <c r="R100" i="26"/>
  <c r="U102" i="26"/>
  <c r="S102" i="26"/>
  <c r="Q102" i="26"/>
  <c r="O102" i="26"/>
  <c r="R102" i="26"/>
  <c r="U128" i="26"/>
  <c r="U127" i="26" s="1"/>
  <c r="AK13" i="26" s="1"/>
  <c r="S128" i="26"/>
  <c r="S127" i="26" s="1"/>
  <c r="AI13" i="26" s="1"/>
  <c r="Q128" i="26"/>
  <c r="Q127" i="26" s="1"/>
  <c r="O128" i="26"/>
  <c r="O127" i="26" s="1"/>
  <c r="T128" i="26"/>
  <c r="T127" i="26" s="1"/>
  <c r="AJ13" i="26" s="1"/>
  <c r="P128" i="26"/>
  <c r="U154" i="26"/>
  <c r="S154" i="26"/>
  <c r="Q154" i="26"/>
  <c r="O154" i="26"/>
  <c r="T154" i="26"/>
  <c r="P154" i="26"/>
  <c r="R154" i="26"/>
  <c r="U158" i="26"/>
  <c r="S158" i="26"/>
  <c r="Q158" i="26"/>
  <c r="O158" i="26"/>
  <c r="T158" i="26"/>
  <c r="P158" i="26"/>
  <c r="R158" i="26"/>
  <c r="U175" i="26"/>
  <c r="S175" i="26"/>
  <c r="Q175" i="26"/>
  <c r="O175" i="26"/>
  <c r="T175" i="26"/>
  <c r="P175" i="26"/>
  <c r="R175" i="26"/>
  <c r="O8" i="26"/>
  <c r="Q8" i="26"/>
  <c r="Q7" i="26" s="1"/>
  <c r="S8" i="26"/>
  <c r="S7" i="26" s="1"/>
  <c r="AI7" i="26" s="1"/>
  <c r="P9" i="26"/>
  <c r="R9" i="26"/>
  <c r="P10" i="26"/>
  <c r="R10" i="26"/>
  <c r="P11" i="26"/>
  <c r="R11" i="26"/>
  <c r="P12" i="26"/>
  <c r="R12" i="26"/>
  <c r="P13" i="26"/>
  <c r="R13" i="26"/>
  <c r="P14" i="26"/>
  <c r="R14" i="26"/>
  <c r="P15" i="26"/>
  <c r="R15" i="26"/>
  <c r="P16" i="26"/>
  <c r="R16" i="26"/>
  <c r="P17" i="26"/>
  <c r="R17" i="26"/>
  <c r="P18" i="26"/>
  <c r="R18" i="26"/>
  <c r="P19" i="26"/>
  <c r="R19" i="26"/>
  <c r="P20" i="26"/>
  <c r="R20" i="26"/>
  <c r="P21" i="26"/>
  <c r="R21" i="26"/>
  <c r="P22" i="26"/>
  <c r="R22" i="26"/>
  <c r="O28" i="26"/>
  <c r="Q28" i="26"/>
  <c r="S28" i="26"/>
  <c r="P29" i="26"/>
  <c r="T29" i="26"/>
  <c r="U30" i="26"/>
  <c r="S30" i="26"/>
  <c r="Q30" i="26"/>
  <c r="O30" i="26"/>
  <c r="R30" i="26"/>
  <c r="P31" i="26"/>
  <c r="T31" i="26"/>
  <c r="U32" i="26"/>
  <c r="S32" i="26"/>
  <c r="Q32" i="26"/>
  <c r="O32" i="26"/>
  <c r="R32" i="26"/>
  <c r="P33" i="26"/>
  <c r="T33" i="26"/>
  <c r="U34" i="26"/>
  <c r="S34" i="26"/>
  <c r="Q34" i="26"/>
  <c r="O34" i="26"/>
  <c r="R34" i="26"/>
  <c r="P35" i="26"/>
  <c r="T35" i="26"/>
  <c r="U36" i="26"/>
  <c r="S36" i="26"/>
  <c r="Q36" i="26"/>
  <c r="O36" i="26"/>
  <c r="R36" i="26"/>
  <c r="P37" i="26"/>
  <c r="T37" i="26"/>
  <c r="U38" i="26"/>
  <c r="S38" i="26"/>
  <c r="Q38" i="26"/>
  <c r="O38" i="26"/>
  <c r="R38" i="26"/>
  <c r="P39" i="26"/>
  <c r="T39" i="26"/>
  <c r="U40" i="26"/>
  <c r="S40" i="26"/>
  <c r="Q40" i="26"/>
  <c r="O40" i="26"/>
  <c r="R40" i="26"/>
  <c r="P41" i="26"/>
  <c r="T41" i="26"/>
  <c r="U42" i="26"/>
  <c r="S42" i="26"/>
  <c r="Q42" i="26"/>
  <c r="O42" i="26"/>
  <c r="R42" i="26"/>
  <c r="U49" i="26"/>
  <c r="S49" i="26"/>
  <c r="Q49" i="26"/>
  <c r="O49" i="26"/>
  <c r="R49" i="26"/>
  <c r="P50" i="26"/>
  <c r="T50" i="26"/>
  <c r="U51" i="26"/>
  <c r="S51" i="26"/>
  <c r="Q51" i="26"/>
  <c r="O51" i="26"/>
  <c r="R51" i="26"/>
  <c r="P52" i="26"/>
  <c r="T52" i="26"/>
  <c r="U53" i="26"/>
  <c r="S53" i="26"/>
  <c r="Q53" i="26"/>
  <c r="O53" i="26"/>
  <c r="R53" i="26"/>
  <c r="P54" i="26"/>
  <c r="T54" i="26"/>
  <c r="U55" i="26"/>
  <c r="S55" i="26"/>
  <c r="Q55" i="26"/>
  <c r="O55" i="26"/>
  <c r="R55" i="26"/>
  <c r="P56" i="26"/>
  <c r="T56" i="26"/>
  <c r="U57" i="26"/>
  <c r="S57" i="26"/>
  <c r="Q57" i="26"/>
  <c r="O57" i="26"/>
  <c r="R57" i="26"/>
  <c r="P58" i="26"/>
  <c r="T58" i="26"/>
  <c r="U59" i="26"/>
  <c r="S59" i="26"/>
  <c r="Q59" i="26"/>
  <c r="O59" i="26"/>
  <c r="R59" i="26"/>
  <c r="P60" i="26"/>
  <c r="T60" i="26"/>
  <c r="U61" i="26"/>
  <c r="S61" i="26"/>
  <c r="Q61" i="26"/>
  <c r="O61" i="26"/>
  <c r="R61" i="26"/>
  <c r="P62" i="26"/>
  <c r="T62" i="26"/>
  <c r="P69" i="26"/>
  <c r="T69" i="26"/>
  <c r="U70" i="26"/>
  <c r="S70" i="26"/>
  <c r="Q70" i="26"/>
  <c r="O70" i="26"/>
  <c r="R70" i="26"/>
  <c r="P71" i="26"/>
  <c r="T71" i="26"/>
  <c r="U72" i="26"/>
  <c r="S72" i="26"/>
  <c r="Q72" i="26"/>
  <c r="O72" i="26"/>
  <c r="R72" i="26"/>
  <c r="P73" i="26"/>
  <c r="T73" i="26"/>
  <c r="U74" i="26"/>
  <c r="S74" i="26"/>
  <c r="Q74" i="26"/>
  <c r="O74" i="26"/>
  <c r="R74" i="26"/>
  <c r="P75" i="26"/>
  <c r="T75" i="26"/>
  <c r="U76" i="26"/>
  <c r="S76" i="26"/>
  <c r="Q76" i="26"/>
  <c r="O76" i="26"/>
  <c r="R76" i="26"/>
  <c r="P77" i="26"/>
  <c r="T77" i="26"/>
  <c r="U78" i="26"/>
  <c r="S78" i="26"/>
  <c r="Q78" i="26"/>
  <c r="O78" i="26"/>
  <c r="R78" i="26"/>
  <c r="P79" i="26"/>
  <c r="T79" i="26"/>
  <c r="U80" i="26"/>
  <c r="S80" i="26"/>
  <c r="Q80" i="26"/>
  <c r="O80" i="26"/>
  <c r="R80" i="26"/>
  <c r="P81" i="26"/>
  <c r="T81" i="26"/>
  <c r="U82" i="26"/>
  <c r="S82" i="26"/>
  <c r="Q82" i="26"/>
  <c r="O82" i="26"/>
  <c r="R82" i="26"/>
  <c r="U89" i="26"/>
  <c r="S89" i="26"/>
  <c r="Q89" i="26"/>
  <c r="O89" i="26"/>
  <c r="R89" i="26"/>
  <c r="P90" i="26"/>
  <c r="T90" i="26"/>
  <c r="U91" i="26"/>
  <c r="S91" i="26"/>
  <c r="Q91" i="26"/>
  <c r="O91" i="26"/>
  <c r="R91" i="26"/>
  <c r="P92" i="26"/>
  <c r="T92" i="26"/>
  <c r="U93" i="26"/>
  <c r="S93" i="26"/>
  <c r="Q93" i="26"/>
  <c r="O93" i="26"/>
  <c r="R93" i="26"/>
  <c r="P94" i="26"/>
  <c r="T94" i="26"/>
  <c r="U95" i="26"/>
  <c r="S95" i="26"/>
  <c r="Q95" i="26"/>
  <c r="O95" i="26"/>
  <c r="R95" i="26"/>
  <c r="P96" i="26"/>
  <c r="T96" i="26"/>
  <c r="U97" i="26"/>
  <c r="S97" i="26"/>
  <c r="Q97" i="26"/>
  <c r="O97" i="26"/>
  <c r="R97" i="26"/>
  <c r="P98" i="26"/>
  <c r="T98" i="26"/>
  <c r="U99" i="26"/>
  <c r="S99" i="26"/>
  <c r="Q99" i="26"/>
  <c r="O99" i="26"/>
  <c r="R99" i="26"/>
  <c r="P100" i="26"/>
  <c r="T100" i="26"/>
  <c r="U101" i="26"/>
  <c r="S101" i="26"/>
  <c r="Q101" i="26"/>
  <c r="O101" i="26"/>
  <c r="R101" i="26"/>
  <c r="P102" i="26"/>
  <c r="T102" i="26"/>
  <c r="R128" i="26"/>
  <c r="U152" i="26"/>
  <c r="S152" i="26"/>
  <c r="Q152" i="26"/>
  <c r="O152" i="26"/>
  <c r="T152" i="26"/>
  <c r="P152" i="26"/>
  <c r="R152" i="26"/>
  <c r="U156" i="26"/>
  <c r="S156" i="26"/>
  <c r="Q156" i="26"/>
  <c r="O156" i="26"/>
  <c r="T156" i="26"/>
  <c r="P156" i="26"/>
  <c r="R156" i="26"/>
  <c r="U160" i="26"/>
  <c r="S160" i="26"/>
  <c r="Q160" i="26"/>
  <c r="O160" i="26"/>
  <c r="T160" i="26"/>
  <c r="P160" i="26"/>
  <c r="R160" i="26"/>
  <c r="U171" i="26"/>
  <c r="S171" i="26"/>
  <c r="Q171" i="26"/>
  <c r="O171" i="26"/>
  <c r="T171" i="26"/>
  <c r="P171" i="26"/>
  <c r="R171" i="26"/>
  <c r="U179" i="26"/>
  <c r="S179" i="26"/>
  <c r="Q179" i="26"/>
  <c r="O179" i="26"/>
  <c r="T179" i="26"/>
  <c r="P179" i="26"/>
  <c r="R179" i="26"/>
  <c r="P48" i="26"/>
  <c r="P47" i="26" s="1"/>
  <c r="AF9" i="26" s="1"/>
  <c r="W47" i="3" s="1"/>
  <c r="R48" i="26"/>
  <c r="R47" i="26" s="1"/>
  <c r="AH9" i="26" s="1"/>
  <c r="Y47" i="3" s="1"/>
  <c r="P68" i="26"/>
  <c r="P67" i="26" s="1"/>
  <c r="AF10" i="26" s="1"/>
  <c r="R68" i="26"/>
  <c r="R67" i="26" s="1"/>
  <c r="AH10" i="26" s="1"/>
  <c r="P88" i="26"/>
  <c r="P87" i="26" s="1"/>
  <c r="AF11" i="26" s="1"/>
  <c r="R88" i="26"/>
  <c r="R87" i="26" s="1"/>
  <c r="AH11" i="26" s="1"/>
  <c r="U108" i="26"/>
  <c r="U107" i="26" s="1"/>
  <c r="AK12" i="26" s="1"/>
  <c r="S108" i="26"/>
  <c r="S107" i="26" s="1"/>
  <c r="AI12" i="26" s="1"/>
  <c r="Q108" i="26"/>
  <c r="Q107" i="26" s="1"/>
  <c r="O108" i="26"/>
  <c r="O107" i="26" s="1"/>
  <c r="R108" i="26"/>
  <c r="U148" i="26"/>
  <c r="S148" i="26"/>
  <c r="Q148" i="26"/>
  <c r="O148" i="26"/>
  <c r="R148" i="26"/>
  <c r="U162" i="26"/>
  <c r="S162" i="26"/>
  <c r="Q162" i="26"/>
  <c r="O162" i="26"/>
  <c r="T162" i="26"/>
  <c r="P162" i="26"/>
  <c r="R162" i="26"/>
  <c r="U169" i="26"/>
  <c r="S169" i="26"/>
  <c r="Q169" i="26"/>
  <c r="O169" i="26"/>
  <c r="T169" i="26"/>
  <c r="P169" i="26"/>
  <c r="R169" i="26"/>
  <c r="U173" i="26"/>
  <c r="S173" i="26"/>
  <c r="Q173" i="26"/>
  <c r="O173" i="26"/>
  <c r="T173" i="26"/>
  <c r="P173" i="26"/>
  <c r="R173" i="26"/>
  <c r="U177" i="26"/>
  <c r="S177" i="26"/>
  <c r="Q177" i="26"/>
  <c r="O177" i="26"/>
  <c r="T177" i="26"/>
  <c r="P177" i="26"/>
  <c r="R177" i="26"/>
  <c r="U181" i="26"/>
  <c r="S181" i="26"/>
  <c r="Q181" i="26"/>
  <c r="O181" i="26"/>
  <c r="T181" i="26"/>
  <c r="P181" i="26"/>
  <c r="R181" i="26"/>
  <c r="P109" i="26"/>
  <c r="R109" i="26"/>
  <c r="P110" i="26"/>
  <c r="R110" i="26"/>
  <c r="P111" i="26"/>
  <c r="R111" i="26"/>
  <c r="P112" i="26"/>
  <c r="R112" i="26"/>
  <c r="P113" i="26"/>
  <c r="R113" i="26"/>
  <c r="P114" i="26"/>
  <c r="R114" i="26"/>
  <c r="P115" i="26"/>
  <c r="R115" i="26"/>
  <c r="P116" i="26"/>
  <c r="R116" i="26"/>
  <c r="P117" i="26"/>
  <c r="R117" i="26"/>
  <c r="P118" i="26"/>
  <c r="R118" i="26"/>
  <c r="P119" i="26"/>
  <c r="R119" i="26"/>
  <c r="P120" i="26"/>
  <c r="R120" i="26"/>
  <c r="P121" i="26"/>
  <c r="R121" i="26"/>
  <c r="P122" i="26"/>
  <c r="R122" i="26"/>
  <c r="P129" i="26"/>
  <c r="R129" i="26"/>
  <c r="P130" i="26"/>
  <c r="R130" i="26"/>
  <c r="P131" i="26"/>
  <c r="R131" i="26"/>
  <c r="P132" i="26"/>
  <c r="R132" i="26"/>
  <c r="P133" i="26"/>
  <c r="R133" i="26"/>
  <c r="P134" i="26"/>
  <c r="R134" i="26"/>
  <c r="P135" i="26"/>
  <c r="R135" i="26"/>
  <c r="P136" i="26"/>
  <c r="R136" i="26"/>
  <c r="P137" i="26"/>
  <c r="R137" i="26"/>
  <c r="P138" i="26"/>
  <c r="R138" i="26"/>
  <c r="P139" i="26"/>
  <c r="R139" i="26"/>
  <c r="P140" i="26"/>
  <c r="R140" i="26"/>
  <c r="P141" i="26"/>
  <c r="R141" i="26"/>
  <c r="P142" i="26"/>
  <c r="R142" i="26"/>
  <c r="P149" i="26"/>
  <c r="R149" i="26"/>
  <c r="P150" i="26"/>
  <c r="R150" i="26"/>
  <c r="P151" i="26"/>
  <c r="R151" i="26"/>
  <c r="U153" i="26"/>
  <c r="S153" i="26"/>
  <c r="Q153" i="26"/>
  <c r="O153" i="26"/>
  <c r="R153" i="26"/>
  <c r="U155" i="26"/>
  <c r="S155" i="26"/>
  <c r="Q155" i="26"/>
  <c r="O155" i="26"/>
  <c r="R155" i="26"/>
  <c r="U157" i="26"/>
  <c r="S157" i="26"/>
  <c r="Q157" i="26"/>
  <c r="O157" i="26"/>
  <c r="R157" i="26"/>
  <c r="U159" i="26"/>
  <c r="S159" i="26"/>
  <c r="Q159" i="26"/>
  <c r="O159" i="26"/>
  <c r="R159" i="26"/>
  <c r="U161" i="26"/>
  <c r="S161" i="26"/>
  <c r="Q161" i="26"/>
  <c r="R161" i="26"/>
  <c r="O161" i="26"/>
  <c r="T161" i="26"/>
  <c r="U170" i="26"/>
  <c r="S170" i="26"/>
  <c r="Q170" i="26"/>
  <c r="O170" i="26"/>
  <c r="R170" i="26"/>
  <c r="U172" i="26"/>
  <c r="S172" i="26"/>
  <c r="Q172" i="26"/>
  <c r="O172" i="26"/>
  <c r="R172" i="26"/>
  <c r="U174" i="26"/>
  <c r="S174" i="26"/>
  <c r="Q174" i="26"/>
  <c r="O174" i="26"/>
  <c r="R174" i="26"/>
  <c r="U176" i="26"/>
  <c r="S176" i="26"/>
  <c r="Q176" i="26"/>
  <c r="O176" i="26"/>
  <c r="R176" i="26"/>
  <c r="U178" i="26"/>
  <c r="S178" i="26"/>
  <c r="Q178" i="26"/>
  <c r="O178" i="26"/>
  <c r="R178" i="26"/>
  <c r="U180" i="26"/>
  <c r="S180" i="26"/>
  <c r="Q180" i="26"/>
  <c r="O180" i="26"/>
  <c r="R180" i="26"/>
  <c r="U182" i="26"/>
  <c r="S182" i="26"/>
  <c r="Q182" i="26"/>
  <c r="O182" i="26"/>
  <c r="R182" i="26"/>
  <c r="P168" i="26"/>
  <c r="P167" i="26" s="1"/>
  <c r="AF15" i="26" s="1"/>
  <c r="R168" i="26"/>
  <c r="Q10" i="25"/>
  <c r="U10" i="25"/>
  <c r="Q9" i="25"/>
  <c r="U9" i="25"/>
  <c r="U7" i="25" s="1"/>
  <c r="AK7" i="25" s="1"/>
  <c r="O9" i="25"/>
  <c r="S9" i="25"/>
  <c r="P8" i="25"/>
  <c r="R8" i="25"/>
  <c r="T8" i="25"/>
  <c r="T7" i="25" s="1"/>
  <c r="AJ7" i="25" s="1"/>
  <c r="P28" i="25"/>
  <c r="R28" i="25"/>
  <c r="T28" i="25"/>
  <c r="T27" i="25" s="1"/>
  <c r="AJ8" i="25" s="1"/>
  <c r="P48" i="25"/>
  <c r="R48" i="25"/>
  <c r="T48" i="25"/>
  <c r="U50" i="25"/>
  <c r="S50" i="25"/>
  <c r="Q50" i="25"/>
  <c r="O50" i="25"/>
  <c r="R50" i="25"/>
  <c r="U52" i="25"/>
  <c r="S52" i="25"/>
  <c r="Q52" i="25"/>
  <c r="O52" i="25"/>
  <c r="R52" i="25"/>
  <c r="U54" i="25"/>
  <c r="S54" i="25"/>
  <c r="Q54" i="25"/>
  <c r="O54" i="25"/>
  <c r="R54" i="25"/>
  <c r="U56" i="25"/>
  <c r="S56" i="25"/>
  <c r="Q56" i="25"/>
  <c r="O56" i="25"/>
  <c r="R56" i="25"/>
  <c r="U58" i="25"/>
  <c r="S58" i="25"/>
  <c r="Q58" i="25"/>
  <c r="O58" i="25"/>
  <c r="R58" i="25"/>
  <c r="U60" i="25"/>
  <c r="S60" i="25"/>
  <c r="Q60" i="25"/>
  <c r="O60" i="25"/>
  <c r="R60" i="25"/>
  <c r="U62" i="25"/>
  <c r="S62" i="25"/>
  <c r="Q62" i="25"/>
  <c r="O62" i="25"/>
  <c r="R62" i="25"/>
  <c r="U69" i="25"/>
  <c r="S69" i="25"/>
  <c r="Q69" i="25"/>
  <c r="O69" i="25"/>
  <c r="R69" i="25"/>
  <c r="U71" i="25"/>
  <c r="S71" i="25"/>
  <c r="Q71" i="25"/>
  <c r="O71" i="25"/>
  <c r="R71" i="25"/>
  <c r="U73" i="25"/>
  <c r="S73" i="25"/>
  <c r="Q73" i="25"/>
  <c r="O73" i="25"/>
  <c r="R73" i="25"/>
  <c r="U75" i="25"/>
  <c r="S75" i="25"/>
  <c r="Q75" i="25"/>
  <c r="O75" i="25"/>
  <c r="R75" i="25"/>
  <c r="U77" i="25"/>
  <c r="S77" i="25"/>
  <c r="Q77" i="25"/>
  <c r="O77" i="25"/>
  <c r="R77" i="25"/>
  <c r="U79" i="25"/>
  <c r="S79" i="25"/>
  <c r="Q79" i="25"/>
  <c r="O79" i="25"/>
  <c r="R79" i="25"/>
  <c r="U81" i="25"/>
  <c r="S81" i="25"/>
  <c r="Q81" i="25"/>
  <c r="O81" i="25"/>
  <c r="R81" i="25"/>
  <c r="U90" i="25"/>
  <c r="S90" i="25"/>
  <c r="Q90" i="25"/>
  <c r="O90" i="25"/>
  <c r="R90" i="25"/>
  <c r="U92" i="25"/>
  <c r="S92" i="25"/>
  <c r="Q92" i="25"/>
  <c r="O92" i="25"/>
  <c r="R92" i="25"/>
  <c r="U94" i="25"/>
  <c r="S94" i="25"/>
  <c r="Q94" i="25"/>
  <c r="O94" i="25"/>
  <c r="R94" i="25"/>
  <c r="U96" i="25"/>
  <c r="S96" i="25"/>
  <c r="Q96" i="25"/>
  <c r="O96" i="25"/>
  <c r="R96" i="25"/>
  <c r="U98" i="25"/>
  <c r="S98" i="25"/>
  <c r="Q98" i="25"/>
  <c r="O98" i="25"/>
  <c r="R98" i="25"/>
  <c r="U100" i="25"/>
  <c r="S100" i="25"/>
  <c r="Q100" i="25"/>
  <c r="O100" i="25"/>
  <c r="R100" i="25"/>
  <c r="U102" i="25"/>
  <c r="S102" i="25"/>
  <c r="Q102" i="25"/>
  <c r="O102" i="25"/>
  <c r="R102" i="25"/>
  <c r="U109" i="25"/>
  <c r="S109" i="25"/>
  <c r="Q109" i="25"/>
  <c r="O109" i="25"/>
  <c r="R109" i="25"/>
  <c r="U111" i="25"/>
  <c r="S111" i="25"/>
  <c r="Q111" i="25"/>
  <c r="O111" i="25"/>
  <c r="R111" i="25"/>
  <c r="U113" i="25"/>
  <c r="S113" i="25"/>
  <c r="Q113" i="25"/>
  <c r="O113" i="25"/>
  <c r="R113" i="25"/>
  <c r="U115" i="25"/>
  <c r="S115" i="25"/>
  <c r="Q115" i="25"/>
  <c r="O115" i="25"/>
  <c r="R115" i="25"/>
  <c r="U117" i="25"/>
  <c r="S117" i="25"/>
  <c r="Q117" i="25"/>
  <c r="O117" i="25"/>
  <c r="T117" i="25"/>
  <c r="P117" i="25"/>
  <c r="U119" i="25"/>
  <c r="S119" i="25"/>
  <c r="Q119" i="25"/>
  <c r="O119" i="25"/>
  <c r="T119" i="25"/>
  <c r="P119" i="25"/>
  <c r="U121" i="25"/>
  <c r="S121" i="25"/>
  <c r="Q121" i="25"/>
  <c r="O121" i="25"/>
  <c r="T121" i="25"/>
  <c r="P121" i="25"/>
  <c r="O8" i="25"/>
  <c r="O7" i="25" s="1"/>
  <c r="Q8" i="25"/>
  <c r="Q7" i="25" s="1"/>
  <c r="AG7" i="25" s="1"/>
  <c r="S8" i="25"/>
  <c r="S7" i="25" s="1"/>
  <c r="AI7" i="25" s="1"/>
  <c r="P9" i="25"/>
  <c r="R9" i="25"/>
  <c r="P10" i="25"/>
  <c r="R10" i="25"/>
  <c r="P11" i="25"/>
  <c r="R11" i="25"/>
  <c r="P12" i="25"/>
  <c r="R12" i="25"/>
  <c r="P13" i="25"/>
  <c r="R13" i="25"/>
  <c r="P14" i="25"/>
  <c r="R14" i="25"/>
  <c r="P15" i="25"/>
  <c r="R15" i="25"/>
  <c r="P16" i="25"/>
  <c r="R16" i="25"/>
  <c r="P17" i="25"/>
  <c r="R17" i="25"/>
  <c r="P18" i="25"/>
  <c r="R18" i="25"/>
  <c r="P19" i="25"/>
  <c r="R19" i="25"/>
  <c r="P20" i="25"/>
  <c r="R20" i="25"/>
  <c r="P21" i="25"/>
  <c r="R21" i="25"/>
  <c r="P22" i="25"/>
  <c r="R22" i="25"/>
  <c r="O28" i="25"/>
  <c r="O27" i="25" s="1"/>
  <c r="N27" i="25" s="1"/>
  <c r="Q28" i="25"/>
  <c r="Q27" i="25" s="1"/>
  <c r="S28" i="25"/>
  <c r="S27" i="25" s="1"/>
  <c r="AI8" i="25" s="1"/>
  <c r="P29" i="25"/>
  <c r="R29" i="25"/>
  <c r="P30" i="25"/>
  <c r="R30" i="25"/>
  <c r="P31" i="25"/>
  <c r="R31" i="25"/>
  <c r="P32" i="25"/>
  <c r="R32" i="25"/>
  <c r="P33" i="25"/>
  <c r="R33" i="25"/>
  <c r="P34" i="25"/>
  <c r="R34" i="25"/>
  <c r="P35" i="25"/>
  <c r="R35" i="25"/>
  <c r="P36" i="25"/>
  <c r="R36" i="25"/>
  <c r="P37" i="25"/>
  <c r="R37" i="25"/>
  <c r="P38" i="25"/>
  <c r="R38" i="25"/>
  <c r="P39" i="25"/>
  <c r="R39" i="25"/>
  <c r="P40" i="25"/>
  <c r="R40" i="25"/>
  <c r="P41" i="25"/>
  <c r="R41" i="25"/>
  <c r="P42" i="25"/>
  <c r="R42" i="25"/>
  <c r="O48" i="25"/>
  <c r="Q48" i="25"/>
  <c r="S48" i="25"/>
  <c r="U49" i="25"/>
  <c r="S49" i="25"/>
  <c r="Q49" i="25"/>
  <c r="O49" i="25"/>
  <c r="R49" i="25"/>
  <c r="P50" i="25"/>
  <c r="T50" i="25"/>
  <c r="U51" i="25"/>
  <c r="S51" i="25"/>
  <c r="Q51" i="25"/>
  <c r="O51" i="25"/>
  <c r="R51" i="25"/>
  <c r="P52" i="25"/>
  <c r="T52" i="25"/>
  <c r="U53" i="25"/>
  <c r="S53" i="25"/>
  <c r="Q53" i="25"/>
  <c r="O53" i="25"/>
  <c r="R53" i="25"/>
  <c r="P54" i="25"/>
  <c r="T54" i="25"/>
  <c r="U55" i="25"/>
  <c r="S55" i="25"/>
  <c r="Q55" i="25"/>
  <c r="O55" i="25"/>
  <c r="R55" i="25"/>
  <c r="P56" i="25"/>
  <c r="T56" i="25"/>
  <c r="U57" i="25"/>
  <c r="S57" i="25"/>
  <c r="Q57" i="25"/>
  <c r="O57" i="25"/>
  <c r="R57" i="25"/>
  <c r="P58" i="25"/>
  <c r="T58" i="25"/>
  <c r="U59" i="25"/>
  <c r="S59" i="25"/>
  <c r="Q59" i="25"/>
  <c r="O59" i="25"/>
  <c r="R59" i="25"/>
  <c r="P60" i="25"/>
  <c r="T60" i="25"/>
  <c r="U61" i="25"/>
  <c r="S61" i="25"/>
  <c r="Q61" i="25"/>
  <c r="O61" i="25"/>
  <c r="R61" i="25"/>
  <c r="P62" i="25"/>
  <c r="T62" i="25"/>
  <c r="P69" i="25"/>
  <c r="T69" i="25"/>
  <c r="U70" i="25"/>
  <c r="S70" i="25"/>
  <c r="Q70" i="25"/>
  <c r="O70" i="25"/>
  <c r="R70" i="25"/>
  <c r="P71" i="25"/>
  <c r="T71" i="25"/>
  <c r="U72" i="25"/>
  <c r="S72" i="25"/>
  <c r="Q72" i="25"/>
  <c r="O72" i="25"/>
  <c r="R72" i="25"/>
  <c r="P73" i="25"/>
  <c r="T73" i="25"/>
  <c r="U74" i="25"/>
  <c r="S74" i="25"/>
  <c r="Q74" i="25"/>
  <c r="O74" i="25"/>
  <c r="R74" i="25"/>
  <c r="P75" i="25"/>
  <c r="T75" i="25"/>
  <c r="U76" i="25"/>
  <c r="S76" i="25"/>
  <c r="Q76" i="25"/>
  <c r="O76" i="25"/>
  <c r="R76" i="25"/>
  <c r="P77" i="25"/>
  <c r="T77" i="25"/>
  <c r="U78" i="25"/>
  <c r="S78" i="25"/>
  <c r="Q78" i="25"/>
  <c r="O78" i="25"/>
  <c r="R78" i="25"/>
  <c r="P79" i="25"/>
  <c r="T79" i="25"/>
  <c r="U80" i="25"/>
  <c r="S80" i="25"/>
  <c r="Q80" i="25"/>
  <c r="O80" i="25"/>
  <c r="R80" i="25"/>
  <c r="P81" i="25"/>
  <c r="T81" i="25"/>
  <c r="U82" i="25"/>
  <c r="S82" i="25"/>
  <c r="Q82" i="25"/>
  <c r="O82" i="25"/>
  <c r="R82" i="25"/>
  <c r="U89" i="25"/>
  <c r="S89" i="25"/>
  <c r="Q89" i="25"/>
  <c r="O89" i="25"/>
  <c r="R89" i="25"/>
  <c r="P90" i="25"/>
  <c r="T90" i="25"/>
  <c r="U91" i="25"/>
  <c r="S91" i="25"/>
  <c r="Q91" i="25"/>
  <c r="O91" i="25"/>
  <c r="R91" i="25"/>
  <c r="P92" i="25"/>
  <c r="T92" i="25"/>
  <c r="U93" i="25"/>
  <c r="S93" i="25"/>
  <c r="Q93" i="25"/>
  <c r="O93" i="25"/>
  <c r="R93" i="25"/>
  <c r="P94" i="25"/>
  <c r="T94" i="25"/>
  <c r="U95" i="25"/>
  <c r="S95" i="25"/>
  <c r="Q95" i="25"/>
  <c r="O95" i="25"/>
  <c r="R95" i="25"/>
  <c r="P96" i="25"/>
  <c r="T96" i="25"/>
  <c r="U97" i="25"/>
  <c r="S97" i="25"/>
  <c r="Q97" i="25"/>
  <c r="O97" i="25"/>
  <c r="R97" i="25"/>
  <c r="P98" i="25"/>
  <c r="T98" i="25"/>
  <c r="U99" i="25"/>
  <c r="S99" i="25"/>
  <c r="Q99" i="25"/>
  <c r="O99" i="25"/>
  <c r="R99" i="25"/>
  <c r="P100" i="25"/>
  <c r="T100" i="25"/>
  <c r="U101" i="25"/>
  <c r="S101" i="25"/>
  <c r="Q101" i="25"/>
  <c r="O101" i="25"/>
  <c r="R101" i="25"/>
  <c r="P102" i="25"/>
  <c r="T102" i="25"/>
  <c r="P109" i="25"/>
  <c r="T109" i="25"/>
  <c r="U110" i="25"/>
  <c r="S110" i="25"/>
  <c r="Q110" i="25"/>
  <c r="O110" i="25"/>
  <c r="R110" i="25"/>
  <c r="P111" i="25"/>
  <c r="T111" i="25"/>
  <c r="U112" i="25"/>
  <c r="S112" i="25"/>
  <c r="Q112" i="25"/>
  <c r="O112" i="25"/>
  <c r="R112" i="25"/>
  <c r="P113" i="25"/>
  <c r="T113" i="25"/>
  <c r="U114" i="25"/>
  <c r="S114" i="25"/>
  <c r="Q114" i="25"/>
  <c r="O114" i="25"/>
  <c r="R114" i="25"/>
  <c r="P115" i="25"/>
  <c r="T115" i="25"/>
  <c r="U116" i="25"/>
  <c r="S116" i="25"/>
  <c r="Q116" i="25"/>
  <c r="R116" i="25"/>
  <c r="O116" i="25"/>
  <c r="T116" i="25"/>
  <c r="R117" i="25"/>
  <c r="R119" i="25"/>
  <c r="R121" i="25"/>
  <c r="U130" i="25"/>
  <c r="S130" i="25"/>
  <c r="Q130" i="25"/>
  <c r="O130" i="25"/>
  <c r="T130" i="25"/>
  <c r="P130" i="25"/>
  <c r="U132" i="25"/>
  <c r="S132" i="25"/>
  <c r="Q132" i="25"/>
  <c r="O132" i="25"/>
  <c r="T132" i="25"/>
  <c r="P132" i="25"/>
  <c r="U134" i="25"/>
  <c r="S134" i="25"/>
  <c r="Q134" i="25"/>
  <c r="O134" i="25"/>
  <c r="T134" i="25"/>
  <c r="P134" i="25"/>
  <c r="U136" i="25"/>
  <c r="S136" i="25"/>
  <c r="Q136" i="25"/>
  <c r="O136" i="25"/>
  <c r="T136" i="25"/>
  <c r="P136" i="25"/>
  <c r="U138" i="25"/>
  <c r="S138" i="25"/>
  <c r="Q138" i="25"/>
  <c r="O138" i="25"/>
  <c r="T138" i="25"/>
  <c r="P138" i="25"/>
  <c r="U140" i="25"/>
  <c r="S140" i="25"/>
  <c r="Q140" i="25"/>
  <c r="O140" i="25"/>
  <c r="T140" i="25"/>
  <c r="P140" i="25"/>
  <c r="U142" i="25"/>
  <c r="S142" i="25"/>
  <c r="Q142" i="25"/>
  <c r="O142" i="25"/>
  <c r="T142" i="25"/>
  <c r="P142" i="25"/>
  <c r="U149" i="25"/>
  <c r="S149" i="25"/>
  <c r="Q149" i="25"/>
  <c r="O149" i="25"/>
  <c r="T149" i="25"/>
  <c r="P149" i="25"/>
  <c r="U151" i="25"/>
  <c r="S151" i="25"/>
  <c r="Q151" i="25"/>
  <c r="O151" i="25"/>
  <c r="T151" i="25"/>
  <c r="P151" i="25"/>
  <c r="U153" i="25"/>
  <c r="S153" i="25"/>
  <c r="Q153" i="25"/>
  <c r="O153" i="25"/>
  <c r="T153" i="25"/>
  <c r="P153" i="25"/>
  <c r="U155" i="25"/>
  <c r="S155" i="25"/>
  <c r="Q155" i="25"/>
  <c r="O155" i="25"/>
  <c r="T155" i="25"/>
  <c r="P155" i="25"/>
  <c r="T157" i="25"/>
  <c r="S157" i="25"/>
  <c r="Q157" i="25"/>
  <c r="O157" i="25"/>
  <c r="U157" i="25"/>
  <c r="P157" i="25"/>
  <c r="P68" i="25"/>
  <c r="P67" i="25" s="1"/>
  <c r="AF10" i="25" s="1"/>
  <c r="R68" i="25"/>
  <c r="R67" i="25" s="1"/>
  <c r="AH10" i="25" s="1"/>
  <c r="P88" i="25"/>
  <c r="P87" i="25" s="1"/>
  <c r="AF11" i="25" s="1"/>
  <c r="R88" i="25"/>
  <c r="R87" i="25" s="1"/>
  <c r="AH11" i="25" s="1"/>
  <c r="P108" i="25"/>
  <c r="P107" i="25" s="1"/>
  <c r="AF12" i="25" s="1"/>
  <c r="R108" i="25"/>
  <c r="U118" i="25"/>
  <c r="S118" i="25"/>
  <c r="Q118" i="25"/>
  <c r="O118" i="25"/>
  <c r="R118" i="25"/>
  <c r="U120" i="25"/>
  <c r="S120" i="25"/>
  <c r="Q120" i="25"/>
  <c r="O120" i="25"/>
  <c r="R120" i="25"/>
  <c r="U122" i="25"/>
  <c r="S122" i="25"/>
  <c r="Q122" i="25"/>
  <c r="O122" i="25"/>
  <c r="R122" i="25"/>
  <c r="U129" i="25"/>
  <c r="S129" i="25"/>
  <c r="Q129" i="25"/>
  <c r="O129" i="25"/>
  <c r="R129" i="25"/>
  <c r="U131" i="25"/>
  <c r="S131" i="25"/>
  <c r="Q131" i="25"/>
  <c r="O131" i="25"/>
  <c r="R131" i="25"/>
  <c r="U133" i="25"/>
  <c r="S133" i="25"/>
  <c r="Q133" i="25"/>
  <c r="O133" i="25"/>
  <c r="R133" i="25"/>
  <c r="U135" i="25"/>
  <c r="S135" i="25"/>
  <c r="Q135" i="25"/>
  <c r="O135" i="25"/>
  <c r="R135" i="25"/>
  <c r="U137" i="25"/>
  <c r="S137" i="25"/>
  <c r="Q137" i="25"/>
  <c r="O137" i="25"/>
  <c r="R137" i="25"/>
  <c r="U139" i="25"/>
  <c r="S139" i="25"/>
  <c r="Q139" i="25"/>
  <c r="O139" i="25"/>
  <c r="R139" i="25"/>
  <c r="U141" i="25"/>
  <c r="S141" i="25"/>
  <c r="Q141" i="25"/>
  <c r="O141" i="25"/>
  <c r="R141" i="25"/>
  <c r="U150" i="25"/>
  <c r="S150" i="25"/>
  <c r="Q150" i="25"/>
  <c r="O150" i="25"/>
  <c r="R150" i="25"/>
  <c r="U152" i="25"/>
  <c r="S152" i="25"/>
  <c r="Q152" i="25"/>
  <c r="O152" i="25"/>
  <c r="R152" i="25"/>
  <c r="U154" i="25"/>
  <c r="S154" i="25"/>
  <c r="Q154" i="25"/>
  <c r="O154" i="25"/>
  <c r="R154" i="25"/>
  <c r="U156" i="25"/>
  <c r="S156" i="25"/>
  <c r="Q156" i="25"/>
  <c r="O156" i="25"/>
  <c r="R156" i="25"/>
  <c r="P128" i="25"/>
  <c r="P127" i="25" s="1"/>
  <c r="AF13" i="25" s="1"/>
  <c r="R128" i="25"/>
  <c r="R127" i="25" s="1"/>
  <c r="AH13" i="25" s="1"/>
  <c r="P148" i="25"/>
  <c r="R148" i="25"/>
  <c r="U168" i="25"/>
  <c r="U167" i="25" s="1"/>
  <c r="AK15" i="25" s="1"/>
  <c r="S168" i="25"/>
  <c r="S167" i="25" s="1"/>
  <c r="AI15" i="25" s="1"/>
  <c r="Q168" i="25"/>
  <c r="Q167" i="25" s="1"/>
  <c r="O168" i="25"/>
  <c r="O167" i="25" s="1"/>
  <c r="N167" i="25" s="1"/>
  <c r="R168" i="25"/>
  <c r="P158" i="25"/>
  <c r="R158" i="25"/>
  <c r="P159" i="25"/>
  <c r="R159" i="25"/>
  <c r="P160" i="25"/>
  <c r="R160" i="25"/>
  <c r="P161" i="25"/>
  <c r="R161" i="25"/>
  <c r="P162" i="25"/>
  <c r="R162" i="25"/>
  <c r="P169" i="25"/>
  <c r="R169" i="25"/>
  <c r="P170" i="25"/>
  <c r="R170" i="25"/>
  <c r="P171" i="25"/>
  <c r="R171" i="25"/>
  <c r="P172" i="25"/>
  <c r="R172" i="25"/>
  <c r="P173" i="25"/>
  <c r="R173" i="25"/>
  <c r="P174" i="25"/>
  <c r="R174" i="25"/>
  <c r="P175" i="25"/>
  <c r="R175" i="25"/>
  <c r="P176" i="25"/>
  <c r="R176" i="25"/>
  <c r="P177" i="25"/>
  <c r="R177" i="25"/>
  <c r="P178" i="25"/>
  <c r="R178" i="25"/>
  <c r="P179" i="25"/>
  <c r="R179" i="25"/>
  <c r="P180" i="25"/>
  <c r="R180" i="25"/>
  <c r="P181" i="25"/>
  <c r="R181" i="25"/>
  <c r="P182" i="25"/>
  <c r="R182" i="25"/>
  <c r="Q9" i="24"/>
  <c r="U9" i="24"/>
  <c r="Q16" i="24"/>
  <c r="U16" i="24"/>
  <c r="Q18" i="24"/>
  <c r="U18" i="24"/>
  <c r="O9" i="24"/>
  <c r="S9" i="24"/>
  <c r="Q10" i="24"/>
  <c r="U10" i="24"/>
  <c r="Q11" i="24"/>
  <c r="U11" i="24"/>
  <c r="Q12" i="24"/>
  <c r="U12" i="24"/>
  <c r="Q13" i="24"/>
  <c r="U13" i="24"/>
  <c r="Q14" i="24"/>
  <c r="U14" i="24"/>
  <c r="Q15" i="24"/>
  <c r="U15" i="24"/>
  <c r="O16" i="24"/>
  <c r="S16" i="24"/>
  <c r="Q17" i="24"/>
  <c r="U17" i="24"/>
  <c r="O18" i="24"/>
  <c r="S18" i="24"/>
  <c r="Q19" i="24"/>
  <c r="U19" i="24"/>
  <c r="U8" i="24"/>
  <c r="S8" i="24"/>
  <c r="S7" i="24" s="1"/>
  <c r="AI7" i="24" s="1"/>
  <c r="Q8" i="24"/>
  <c r="Q7" i="24" s="1"/>
  <c r="AG7" i="24" s="1"/>
  <c r="O8" i="24"/>
  <c r="R8" i="24"/>
  <c r="P28" i="24"/>
  <c r="U48" i="24"/>
  <c r="S48" i="24"/>
  <c r="Q48" i="24"/>
  <c r="O48" i="24"/>
  <c r="R48" i="24"/>
  <c r="P8" i="24"/>
  <c r="T8" i="24"/>
  <c r="T7" i="24" s="1"/>
  <c r="AJ7" i="24" s="1"/>
  <c r="U28" i="24"/>
  <c r="U27" i="24" s="1"/>
  <c r="AK8" i="24" s="1"/>
  <c r="S28" i="24"/>
  <c r="S27" i="24" s="1"/>
  <c r="AI8" i="24" s="1"/>
  <c r="Q28" i="24"/>
  <c r="Q27" i="24" s="1"/>
  <c r="O28" i="24"/>
  <c r="O27" i="24" s="1"/>
  <c r="N27" i="24" s="1"/>
  <c r="R28" i="24"/>
  <c r="P48" i="24"/>
  <c r="T48" i="24"/>
  <c r="U50" i="24"/>
  <c r="S50" i="24"/>
  <c r="Q50" i="24"/>
  <c r="O50" i="24"/>
  <c r="T50" i="24"/>
  <c r="P50" i="24"/>
  <c r="U52" i="24"/>
  <c r="S52" i="24"/>
  <c r="Q52" i="24"/>
  <c r="O52" i="24"/>
  <c r="T52" i="24"/>
  <c r="P52" i="24"/>
  <c r="R52" i="24"/>
  <c r="U54" i="24"/>
  <c r="S54" i="24"/>
  <c r="Q54" i="24"/>
  <c r="O54" i="24"/>
  <c r="R54" i="24"/>
  <c r="U56" i="24"/>
  <c r="S56" i="24"/>
  <c r="Q56" i="24"/>
  <c r="O56" i="24"/>
  <c r="R56" i="24"/>
  <c r="U58" i="24"/>
  <c r="S58" i="24"/>
  <c r="Q58" i="24"/>
  <c r="O58" i="24"/>
  <c r="R58" i="24"/>
  <c r="U60" i="24"/>
  <c r="S60" i="24"/>
  <c r="Q60" i="24"/>
  <c r="O60" i="24"/>
  <c r="R60" i="24"/>
  <c r="U62" i="24"/>
  <c r="S62" i="24"/>
  <c r="Q62" i="24"/>
  <c r="O62" i="24"/>
  <c r="R62" i="24"/>
  <c r="U69" i="24"/>
  <c r="S69" i="24"/>
  <c r="Q69" i="24"/>
  <c r="O69" i="24"/>
  <c r="R69" i="24"/>
  <c r="U71" i="24"/>
  <c r="S71" i="24"/>
  <c r="Q71" i="24"/>
  <c r="O71" i="24"/>
  <c r="R71" i="24"/>
  <c r="U73" i="24"/>
  <c r="S73" i="24"/>
  <c r="Q73" i="24"/>
  <c r="O73" i="24"/>
  <c r="R73" i="24"/>
  <c r="U75" i="24"/>
  <c r="S75" i="24"/>
  <c r="Q75" i="24"/>
  <c r="O75" i="24"/>
  <c r="R75" i="24"/>
  <c r="U77" i="24"/>
  <c r="S77" i="24"/>
  <c r="Q77" i="24"/>
  <c r="O77" i="24"/>
  <c r="R77" i="24"/>
  <c r="U79" i="24"/>
  <c r="S79" i="24"/>
  <c r="Q79" i="24"/>
  <c r="O79" i="24"/>
  <c r="R79" i="24"/>
  <c r="U81" i="24"/>
  <c r="S81" i="24"/>
  <c r="Q81" i="24"/>
  <c r="O81" i="24"/>
  <c r="R81" i="24"/>
  <c r="U90" i="24"/>
  <c r="S90" i="24"/>
  <c r="Q90" i="24"/>
  <c r="O90" i="24"/>
  <c r="R90" i="24"/>
  <c r="U92" i="24"/>
  <c r="S92" i="24"/>
  <c r="Q92" i="24"/>
  <c r="O92" i="24"/>
  <c r="R92" i="24"/>
  <c r="U94" i="24"/>
  <c r="S94" i="24"/>
  <c r="Q94" i="24"/>
  <c r="O94" i="24"/>
  <c r="R94" i="24"/>
  <c r="U96" i="24"/>
  <c r="S96" i="24"/>
  <c r="Q96" i="24"/>
  <c r="O96" i="24"/>
  <c r="R96" i="24"/>
  <c r="U98" i="24"/>
  <c r="S98" i="24"/>
  <c r="Q98" i="24"/>
  <c r="O98" i="24"/>
  <c r="R98" i="24"/>
  <c r="U100" i="24"/>
  <c r="S100" i="24"/>
  <c r="Q100" i="24"/>
  <c r="O100" i="24"/>
  <c r="R100" i="24"/>
  <c r="U102" i="24"/>
  <c r="S102" i="24"/>
  <c r="Q102" i="24"/>
  <c r="O102" i="24"/>
  <c r="R102" i="24"/>
  <c r="U109" i="24"/>
  <c r="S109" i="24"/>
  <c r="Q109" i="24"/>
  <c r="O109" i="24"/>
  <c r="R109" i="24"/>
  <c r="U111" i="24"/>
  <c r="S111" i="24"/>
  <c r="Q111" i="24"/>
  <c r="O111" i="24"/>
  <c r="R111" i="24"/>
  <c r="U113" i="24"/>
  <c r="S113" i="24"/>
  <c r="Q113" i="24"/>
  <c r="O113" i="24"/>
  <c r="R113" i="24"/>
  <c r="U115" i="24"/>
  <c r="S115" i="24"/>
  <c r="Q115" i="24"/>
  <c r="O115" i="24"/>
  <c r="R115" i="24"/>
  <c r="U117" i="24"/>
  <c r="S117" i="24"/>
  <c r="Q117" i="24"/>
  <c r="O117" i="24"/>
  <c r="T117" i="24"/>
  <c r="P117" i="24"/>
  <c r="U119" i="24"/>
  <c r="S119" i="24"/>
  <c r="Q119" i="24"/>
  <c r="O119" i="24"/>
  <c r="T119" i="24"/>
  <c r="P119" i="24"/>
  <c r="U121" i="24"/>
  <c r="S121" i="24"/>
  <c r="Q121" i="24"/>
  <c r="O121" i="24"/>
  <c r="T121" i="24"/>
  <c r="P121" i="24"/>
  <c r="P9" i="24"/>
  <c r="R9" i="24"/>
  <c r="P10" i="24"/>
  <c r="R10" i="24"/>
  <c r="P11" i="24"/>
  <c r="R11" i="24"/>
  <c r="P12" i="24"/>
  <c r="R12" i="24"/>
  <c r="P13" i="24"/>
  <c r="R13" i="24"/>
  <c r="P14" i="24"/>
  <c r="R14" i="24"/>
  <c r="P15" i="24"/>
  <c r="R15" i="24"/>
  <c r="P16" i="24"/>
  <c r="R16" i="24"/>
  <c r="P17" i="24"/>
  <c r="R17" i="24"/>
  <c r="P18" i="24"/>
  <c r="R18" i="24"/>
  <c r="P19" i="24"/>
  <c r="R19" i="24"/>
  <c r="P20" i="24"/>
  <c r="R20" i="24"/>
  <c r="P21" i="24"/>
  <c r="R21" i="24"/>
  <c r="P22" i="24"/>
  <c r="R22" i="24"/>
  <c r="P29" i="24"/>
  <c r="R29" i="24"/>
  <c r="P30" i="24"/>
  <c r="R30" i="24"/>
  <c r="P31" i="24"/>
  <c r="R31" i="24"/>
  <c r="P32" i="24"/>
  <c r="R32" i="24"/>
  <c r="P33" i="24"/>
  <c r="R33" i="24"/>
  <c r="P34" i="24"/>
  <c r="R34" i="24"/>
  <c r="P35" i="24"/>
  <c r="R35" i="24"/>
  <c r="P36" i="24"/>
  <c r="R36" i="24"/>
  <c r="P37" i="24"/>
  <c r="R37" i="24"/>
  <c r="P38" i="24"/>
  <c r="R38" i="24"/>
  <c r="P39" i="24"/>
  <c r="R39" i="24"/>
  <c r="P40" i="24"/>
  <c r="R40" i="24"/>
  <c r="P41" i="24"/>
  <c r="R41" i="24"/>
  <c r="P42" i="24"/>
  <c r="R42" i="24"/>
  <c r="U49" i="24"/>
  <c r="S49" i="24"/>
  <c r="Q49" i="24"/>
  <c r="O49" i="24"/>
  <c r="R49" i="24"/>
  <c r="U51" i="24"/>
  <c r="S51" i="24"/>
  <c r="Q51" i="24"/>
  <c r="O51" i="24"/>
  <c r="R51" i="24"/>
  <c r="U53" i="24"/>
  <c r="S53" i="24"/>
  <c r="Q53" i="24"/>
  <c r="O53" i="24"/>
  <c r="R53" i="24"/>
  <c r="P54" i="24"/>
  <c r="T54" i="24"/>
  <c r="U55" i="24"/>
  <c r="S55" i="24"/>
  <c r="Q55" i="24"/>
  <c r="O55" i="24"/>
  <c r="R55" i="24"/>
  <c r="P56" i="24"/>
  <c r="T56" i="24"/>
  <c r="U57" i="24"/>
  <c r="S57" i="24"/>
  <c r="Q57" i="24"/>
  <c r="O57" i="24"/>
  <c r="R57" i="24"/>
  <c r="P58" i="24"/>
  <c r="T58" i="24"/>
  <c r="U59" i="24"/>
  <c r="S59" i="24"/>
  <c r="Q59" i="24"/>
  <c r="O59" i="24"/>
  <c r="R59" i="24"/>
  <c r="P60" i="24"/>
  <c r="T60" i="24"/>
  <c r="U61" i="24"/>
  <c r="S61" i="24"/>
  <c r="Q61" i="24"/>
  <c r="O61" i="24"/>
  <c r="R61" i="24"/>
  <c r="P62" i="24"/>
  <c r="T62" i="24"/>
  <c r="P69" i="24"/>
  <c r="T69" i="24"/>
  <c r="U70" i="24"/>
  <c r="S70" i="24"/>
  <c r="Q70" i="24"/>
  <c r="O70" i="24"/>
  <c r="R70" i="24"/>
  <c r="P71" i="24"/>
  <c r="T71" i="24"/>
  <c r="U72" i="24"/>
  <c r="S72" i="24"/>
  <c r="Q72" i="24"/>
  <c r="O72" i="24"/>
  <c r="R72" i="24"/>
  <c r="P73" i="24"/>
  <c r="T73" i="24"/>
  <c r="U74" i="24"/>
  <c r="S74" i="24"/>
  <c r="Q74" i="24"/>
  <c r="O74" i="24"/>
  <c r="R74" i="24"/>
  <c r="P75" i="24"/>
  <c r="T75" i="24"/>
  <c r="U76" i="24"/>
  <c r="S76" i="24"/>
  <c r="Q76" i="24"/>
  <c r="O76" i="24"/>
  <c r="R76" i="24"/>
  <c r="P77" i="24"/>
  <c r="T77" i="24"/>
  <c r="U78" i="24"/>
  <c r="S78" i="24"/>
  <c r="Q78" i="24"/>
  <c r="O78" i="24"/>
  <c r="R78" i="24"/>
  <c r="P79" i="24"/>
  <c r="T79" i="24"/>
  <c r="U80" i="24"/>
  <c r="S80" i="24"/>
  <c r="Q80" i="24"/>
  <c r="O80" i="24"/>
  <c r="R80" i="24"/>
  <c r="P81" i="24"/>
  <c r="T81" i="24"/>
  <c r="U82" i="24"/>
  <c r="S82" i="24"/>
  <c r="Q82" i="24"/>
  <c r="O82" i="24"/>
  <c r="R82" i="24"/>
  <c r="U89" i="24"/>
  <c r="S89" i="24"/>
  <c r="Q89" i="24"/>
  <c r="O89" i="24"/>
  <c r="R89" i="24"/>
  <c r="P90" i="24"/>
  <c r="T90" i="24"/>
  <c r="U91" i="24"/>
  <c r="S91" i="24"/>
  <c r="Q91" i="24"/>
  <c r="O91" i="24"/>
  <c r="R91" i="24"/>
  <c r="P92" i="24"/>
  <c r="T92" i="24"/>
  <c r="U93" i="24"/>
  <c r="S93" i="24"/>
  <c r="Q93" i="24"/>
  <c r="O93" i="24"/>
  <c r="R93" i="24"/>
  <c r="P94" i="24"/>
  <c r="T94" i="24"/>
  <c r="U95" i="24"/>
  <c r="S95" i="24"/>
  <c r="Q95" i="24"/>
  <c r="O95" i="24"/>
  <c r="R95" i="24"/>
  <c r="P96" i="24"/>
  <c r="T96" i="24"/>
  <c r="U97" i="24"/>
  <c r="S97" i="24"/>
  <c r="Q97" i="24"/>
  <c r="O97" i="24"/>
  <c r="R97" i="24"/>
  <c r="P98" i="24"/>
  <c r="T98" i="24"/>
  <c r="U99" i="24"/>
  <c r="S99" i="24"/>
  <c r="Q99" i="24"/>
  <c r="O99" i="24"/>
  <c r="R99" i="24"/>
  <c r="P100" i="24"/>
  <c r="T100" i="24"/>
  <c r="U101" i="24"/>
  <c r="S101" i="24"/>
  <c r="Q101" i="24"/>
  <c r="O101" i="24"/>
  <c r="R101" i="24"/>
  <c r="P102" i="24"/>
  <c r="T102" i="24"/>
  <c r="P109" i="24"/>
  <c r="T109" i="24"/>
  <c r="U110" i="24"/>
  <c r="S110" i="24"/>
  <c r="Q110" i="24"/>
  <c r="O110" i="24"/>
  <c r="R110" i="24"/>
  <c r="P111" i="24"/>
  <c r="T111" i="24"/>
  <c r="U112" i="24"/>
  <c r="S112" i="24"/>
  <c r="Q112" i="24"/>
  <c r="O112" i="24"/>
  <c r="R112" i="24"/>
  <c r="P113" i="24"/>
  <c r="T113" i="24"/>
  <c r="U114" i="24"/>
  <c r="S114" i="24"/>
  <c r="Q114" i="24"/>
  <c r="O114" i="24"/>
  <c r="R114" i="24"/>
  <c r="P115" i="24"/>
  <c r="T115" i="24"/>
  <c r="U116" i="24"/>
  <c r="S116" i="24"/>
  <c r="Q116" i="24"/>
  <c r="R116" i="24"/>
  <c r="O116" i="24"/>
  <c r="T116" i="24"/>
  <c r="R117" i="24"/>
  <c r="R119" i="24"/>
  <c r="R121" i="24"/>
  <c r="U130" i="24"/>
  <c r="S130" i="24"/>
  <c r="Q130" i="24"/>
  <c r="O130" i="24"/>
  <c r="T130" i="24"/>
  <c r="P130" i="24"/>
  <c r="U132" i="24"/>
  <c r="S132" i="24"/>
  <c r="Q132" i="24"/>
  <c r="O132" i="24"/>
  <c r="T132" i="24"/>
  <c r="P132" i="24"/>
  <c r="U134" i="24"/>
  <c r="S134" i="24"/>
  <c r="Q134" i="24"/>
  <c r="O134" i="24"/>
  <c r="T134" i="24"/>
  <c r="P134" i="24"/>
  <c r="U136" i="24"/>
  <c r="S136" i="24"/>
  <c r="Q136" i="24"/>
  <c r="O136" i="24"/>
  <c r="T136" i="24"/>
  <c r="P136" i="24"/>
  <c r="U138" i="24"/>
  <c r="S138" i="24"/>
  <c r="Q138" i="24"/>
  <c r="O138" i="24"/>
  <c r="T138" i="24"/>
  <c r="P138" i="24"/>
  <c r="U140" i="24"/>
  <c r="S140" i="24"/>
  <c r="Q140" i="24"/>
  <c r="O140" i="24"/>
  <c r="T140" i="24"/>
  <c r="P140" i="24"/>
  <c r="U142" i="24"/>
  <c r="S142" i="24"/>
  <c r="Q142" i="24"/>
  <c r="O142" i="24"/>
  <c r="T142" i="24"/>
  <c r="T127" i="24" s="1"/>
  <c r="AJ13" i="24" s="1"/>
  <c r="P142" i="24"/>
  <c r="U149" i="24"/>
  <c r="S149" i="24"/>
  <c r="Q149" i="24"/>
  <c r="O149" i="24"/>
  <c r="T149" i="24"/>
  <c r="P149" i="24"/>
  <c r="U151" i="24"/>
  <c r="S151" i="24"/>
  <c r="Q151" i="24"/>
  <c r="O151" i="24"/>
  <c r="T151" i="24"/>
  <c r="P151" i="24"/>
  <c r="U153" i="24"/>
  <c r="S153" i="24"/>
  <c r="Q153" i="24"/>
  <c r="O153" i="24"/>
  <c r="T153" i="24"/>
  <c r="P153" i="24"/>
  <c r="U155" i="24"/>
  <c r="S155" i="24"/>
  <c r="Q155" i="24"/>
  <c r="O155" i="24"/>
  <c r="T155" i="24"/>
  <c r="P155" i="24"/>
  <c r="T157" i="24"/>
  <c r="S157" i="24"/>
  <c r="Q157" i="24"/>
  <c r="O157" i="24"/>
  <c r="U157" i="24"/>
  <c r="P157" i="24"/>
  <c r="P68" i="24"/>
  <c r="R68" i="24"/>
  <c r="R67" i="24" s="1"/>
  <c r="AH10" i="24" s="1"/>
  <c r="P88" i="24"/>
  <c r="R88" i="24"/>
  <c r="R87" i="24" s="1"/>
  <c r="AH11" i="24" s="1"/>
  <c r="P108" i="24"/>
  <c r="R108" i="24"/>
  <c r="U118" i="24"/>
  <c r="S118" i="24"/>
  <c r="Q118" i="24"/>
  <c r="O118" i="24"/>
  <c r="R118" i="24"/>
  <c r="U120" i="24"/>
  <c r="S120" i="24"/>
  <c r="Q120" i="24"/>
  <c r="O120" i="24"/>
  <c r="R120" i="24"/>
  <c r="U122" i="24"/>
  <c r="S122" i="24"/>
  <c r="Q122" i="24"/>
  <c r="O122" i="24"/>
  <c r="R122" i="24"/>
  <c r="U129" i="24"/>
  <c r="S129" i="24"/>
  <c r="Q129" i="24"/>
  <c r="O129" i="24"/>
  <c r="R129" i="24"/>
  <c r="U131" i="24"/>
  <c r="S131" i="24"/>
  <c r="Q131" i="24"/>
  <c r="O131" i="24"/>
  <c r="R131" i="24"/>
  <c r="U133" i="24"/>
  <c r="S133" i="24"/>
  <c r="Q133" i="24"/>
  <c r="O133" i="24"/>
  <c r="R133" i="24"/>
  <c r="U135" i="24"/>
  <c r="S135" i="24"/>
  <c r="Q135" i="24"/>
  <c r="O135" i="24"/>
  <c r="R135" i="24"/>
  <c r="U137" i="24"/>
  <c r="S137" i="24"/>
  <c r="Q137" i="24"/>
  <c r="O137" i="24"/>
  <c r="R137" i="24"/>
  <c r="U139" i="24"/>
  <c r="S139" i="24"/>
  <c r="Q139" i="24"/>
  <c r="O139" i="24"/>
  <c r="R139" i="24"/>
  <c r="U141" i="24"/>
  <c r="S141" i="24"/>
  <c r="Q141" i="24"/>
  <c r="O141" i="24"/>
  <c r="R141" i="24"/>
  <c r="U150" i="24"/>
  <c r="S150" i="24"/>
  <c r="Q150" i="24"/>
  <c r="O150" i="24"/>
  <c r="R150" i="24"/>
  <c r="U152" i="24"/>
  <c r="S152" i="24"/>
  <c r="Q152" i="24"/>
  <c r="O152" i="24"/>
  <c r="R152" i="24"/>
  <c r="U154" i="24"/>
  <c r="S154" i="24"/>
  <c r="Q154" i="24"/>
  <c r="O154" i="24"/>
  <c r="R154" i="24"/>
  <c r="U156" i="24"/>
  <c r="S156" i="24"/>
  <c r="Q156" i="24"/>
  <c r="O156" i="24"/>
  <c r="R156" i="24"/>
  <c r="P128" i="24"/>
  <c r="R128" i="24"/>
  <c r="P148" i="24"/>
  <c r="R148" i="24"/>
  <c r="U168" i="24"/>
  <c r="U167" i="24" s="1"/>
  <c r="AK15" i="24" s="1"/>
  <c r="S168" i="24"/>
  <c r="S167" i="24" s="1"/>
  <c r="AI15" i="24" s="1"/>
  <c r="Q168" i="24"/>
  <c r="Q167" i="24" s="1"/>
  <c r="O168" i="24"/>
  <c r="O167" i="24" s="1"/>
  <c r="N167" i="24" s="1"/>
  <c r="R168" i="24"/>
  <c r="P158" i="24"/>
  <c r="R158" i="24"/>
  <c r="P159" i="24"/>
  <c r="R159" i="24"/>
  <c r="P160" i="24"/>
  <c r="R160" i="24"/>
  <c r="P161" i="24"/>
  <c r="R161" i="24"/>
  <c r="P162" i="24"/>
  <c r="R162" i="24"/>
  <c r="P169" i="24"/>
  <c r="R169" i="24"/>
  <c r="P170" i="24"/>
  <c r="R170" i="24"/>
  <c r="P171" i="24"/>
  <c r="R171" i="24"/>
  <c r="P172" i="24"/>
  <c r="R172" i="24"/>
  <c r="P173" i="24"/>
  <c r="R173" i="24"/>
  <c r="P174" i="24"/>
  <c r="R174" i="24"/>
  <c r="P175" i="24"/>
  <c r="R175" i="24"/>
  <c r="P176" i="24"/>
  <c r="R176" i="24"/>
  <c r="P177" i="24"/>
  <c r="R177" i="24"/>
  <c r="P178" i="24"/>
  <c r="R178" i="24"/>
  <c r="P179" i="24"/>
  <c r="R179" i="24"/>
  <c r="P180" i="24"/>
  <c r="R180" i="24"/>
  <c r="P181" i="24"/>
  <c r="R181" i="24"/>
  <c r="P182" i="24"/>
  <c r="R182" i="24"/>
  <c r="Q29" i="23"/>
  <c r="U29" i="23"/>
  <c r="Q30" i="23"/>
  <c r="U30" i="23"/>
  <c r="Q32" i="23"/>
  <c r="U32" i="23"/>
  <c r="O29" i="23"/>
  <c r="S29" i="23"/>
  <c r="O30" i="23"/>
  <c r="S30" i="23"/>
  <c r="Q31" i="23"/>
  <c r="U31" i="23"/>
  <c r="O32" i="23"/>
  <c r="S32" i="23"/>
  <c r="Q33" i="23"/>
  <c r="U33" i="23"/>
  <c r="Q9" i="23"/>
  <c r="U9" i="23"/>
  <c r="Q16" i="23"/>
  <c r="U16" i="23"/>
  <c r="Q18" i="23"/>
  <c r="U18" i="23"/>
  <c r="Q20" i="23"/>
  <c r="U20" i="23"/>
  <c r="O9" i="23"/>
  <c r="S9" i="23"/>
  <c r="Q10" i="23"/>
  <c r="U10" i="23"/>
  <c r="Q11" i="23"/>
  <c r="U11" i="23"/>
  <c r="Q12" i="23"/>
  <c r="U12" i="23"/>
  <c r="Q13" i="23"/>
  <c r="U13" i="23"/>
  <c r="Q14" i="23"/>
  <c r="U14" i="23"/>
  <c r="Q15" i="23"/>
  <c r="U15" i="23"/>
  <c r="O16" i="23"/>
  <c r="S16" i="23"/>
  <c r="Q17" i="23"/>
  <c r="U17" i="23"/>
  <c r="O18" i="23"/>
  <c r="S18" i="23"/>
  <c r="Q19" i="23"/>
  <c r="U19" i="23"/>
  <c r="O20" i="23"/>
  <c r="S20" i="23"/>
  <c r="Q21" i="23"/>
  <c r="U21" i="23"/>
  <c r="T7" i="23"/>
  <c r="AJ7" i="23" s="1"/>
  <c r="U28" i="23"/>
  <c r="U27" i="23" s="1"/>
  <c r="AK8" i="23" s="1"/>
  <c r="AB110" i="3" s="1"/>
  <c r="S28" i="23"/>
  <c r="Q28" i="23"/>
  <c r="O28" i="23"/>
  <c r="O27" i="23" s="1"/>
  <c r="R28" i="23"/>
  <c r="U50" i="23"/>
  <c r="S50" i="23"/>
  <c r="Q50" i="23"/>
  <c r="O50" i="23"/>
  <c r="T50" i="23"/>
  <c r="P50" i="23"/>
  <c r="U52" i="23"/>
  <c r="S52" i="23"/>
  <c r="Q52" i="23"/>
  <c r="O52" i="23"/>
  <c r="T52" i="23"/>
  <c r="P52" i="23"/>
  <c r="R52" i="23"/>
  <c r="U8" i="23"/>
  <c r="S8" i="23"/>
  <c r="Q8" i="23"/>
  <c r="Q7" i="23" s="1"/>
  <c r="AG7" i="23" s="1"/>
  <c r="O8" i="23"/>
  <c r="O7" i="23" s="1"/>
  <c r="R8" i="23"/>
  <c r="P28" i="23"/>
  <c r="T28" i="23"/>
  <c r="T27" i="23" s="1"/>
  <c r="AJ8" i="23" s="1"/>
  <c r="AA110" i="3" s="1"/>
  <c r="U48" i="23"/>
  <c r="S48" i="23"/>
  <c r="Q48" i="23"/>
  <c r="O48" i="23"/>
  <c r="R48" i="23"/>
  <c r="R50" i="23"/>
  <c r="U54" i="23"/>
  <c r="S54" i="23"/>
  <c r="Q54" i="23"/>
  <c r="O54" i="23"/>
  <c r="R54" i="23"/>
  <c r="U56" i="23"/>
  <c r="S56" i="23"/>
  <c r="Q56" i="23"/>
  <c r="O56" i="23"/>
  <c r="R56" i="23"/>
  <c r="U58" i="23"/>
  <c r="S58" i="23"/>
  <c r="Q58" i="23"/>
  <c r="O58" i="23"/>
  <c r="R58" i="23"/>
  <c r="U60" i="23"/>
  <c r="S60" i="23"/>
  <c r="Q60" i="23"/>
  <c r="O60" i="23"/>
  <c r="R60" i="23"/>
  <c r="U62" i="23"/>
  <c r="S62" i="23"/>
  <c r="Q62" i="23"/>
  <c r="O62" i="23"/>
  <c r="R62" i="23"/>
  <c r="U69" i="23"/>
  <c r="S69" i="23"/>
  <c r="Q69" i="23"/>
  <c r="O69" i="23"/>
  <c r="R69" i="23"/>
  <c r="U71" i="23"/>
  <c r="S71" i="23"/>
  <c r="Q71" i="23"/>
  <c r="O71" i="23"/>
  <c r="R71" i="23"/>
  <c r="U73" i="23"/>
  <c r="S73" i="23"/>
  <c r="Q73" i="23"/>
  <c r="O73" i="23"/>
  <c r="R73" i="23"/>
  <c r="U75" i="23"/>
  <c r="S75" i="23"/>
  <c r="Q75" i="23"/>
  <c r="O75" i="23"/>
  <c r="R75" i="23"/>
  <c r="U77" i="23"/>
  <c r="S77" i="23"/>
  <c r="Q77" i="23"/>
  <c r="O77" i="23"/>
  <c r="R77" i="23"/>
  <c r="U79" i="23"/>
  <c r="S79" i="23"/>
  <c r="Q79" i="23"/>
  <c r="O79" i="23"/>
  <c r="R79" i="23"/>
  <c r="U81" i="23"/>
  <c r="S81" i="23"/>
  <c r="Q81" i="23"/>
  <c r="O81" i="23"/>
  <c r="R81" i="23"/>
  <c r="U90" i="23"/>
  <c r="S90" i="23"/>
  <c r="Q90" i="23"/>
  <c r="O90" i="23"/>
  <c r="R90" i="23"/>
  <c r="U92" i="23"/>
  <c r="S92" i="23"/>
  <c r="Q92" i="23"/>
  <c r="O92" i="23"/>
  <c r="R92" i="23"/>
  <c r="U94" i="23"/>
  <c r="S94" i="23"/>
  <c r="Q94" i="23"/>
  <c r="O94" i="23"/>
  <c r="R94" i="23"/>
  <c r="U96" i="23"/>
  <c r="S96" i="23"/>
  <c r="Q96" i="23"/>
  <c r="O96" i="23"/>
  <c r="R96" i="23"/>
  <c r="U98" i="23"/>
  <c r="S98" i="23"/>
  <c r="Q98" i="23"/>
  <c r="O98" i="23"/>
  <c r="R98" i="23"/>
  <c r="U100" i="23"/>
  <c r="S100" i="23"/>
  <c r="Q100" i="23"/>
  <c r="O100" i="23"/>
  <c r="R100" i="23"/>
  <c r="U102" i="23"/>
  <c r="S102" i="23"/>
  <c r="Q102" i="23"/>
  <c r="O102" i="23"/>
  <c r="R102" i="23"/>
  <c r="U109" i="23"/>
  <c r="S109" i="23"/>
  <c r="Q109" i="23"/>
  <c r="O109" i="23"/>
  <c r="R109" i="23"/>
  <c r="U111" i="23"/>
  <c r="S111" i="23"/>
  <c r="Q111" i="23"/>
  <c r="O111" i="23"/>
  <c r="R111" i="23"/>
  <c r="U113" i="23"/>
  <c r="S113" i="23"/>
  <c r="Q113" i="23"/>
  <c r="O113" i="23"/>
  <c r="R113" i="23"/>
  <c r="U115" i="23"/>
  <c r="S115" i="23"/>
  <c r="Q115" i="23"/>
  <c r="O115" i="23"/>
  <c r="R115" i="23"/>
  <c r="U117" i="23"/>
  <c r="S117" i="23"/>
  <c r="Q117" i="23"/>
  <c r="O117" i="23"/>
  <c r="T117" i="23"/>
  <c r="P117" i="23"/>
  <c r="U119" i="23"/>
  <c r="S119" i="23"/>
  <c r="Q119" i="23"/>
  <c r="O119" i="23"/>
  <c r="T119" i="23"/>
  <c r="P119" i="23"/>
  <c r="U121" i="23"/>
  <c r="S121" i="23"/>
  <c r="Q121" i="23"/>
  <c r="O121" i="23"/>
  <c r="T121" i="23"/>
  <c r="P121" i="23"/>
  <c r="P9" i="23"/>
  <c r="R9" i="23"/>
  <c r="P10" i="23"/>
  <c r="R10" i="23"/>
  <c r="P11" i="23"/>
  <c r="R11" i="23"/>
  <c r="P12" i="23"/>
  <c r="R12" i="23"/>
  <c r="P13" i="23"/>
  <c r="R13" i="23"/>
  <c r="P14" i="23"/>
  <c r="R14" i="23"/>
  <c r="P15" i="23"/>
  <c r="R15" i="23"/>
  <c r="P16" i="23"/>
  <c r="R16" i="23"/>
  <c r="P17" i="23"/>
  <c r="R17" i="23"/>
  <c r="P18" i="23"/>
  <c r="R18" i="23"/>
  <c r="P19" i="23"/>
  <c r="R19" i="23"/>
  <c r="P20" i="23"/>
  <c r="R20" i="23"/>
  <c r="P21" i="23"/>
  <c r="R21" i="23"/>
  <c r="P22" i="23"/>
  <c r="R22" i="23"/>
  <c r="P29" i="23"/>
  <c r="R29" i="23"/>
  <c r="P30" i="23"/>
  <c r="R30" i="23"/>
  <c r="P31" i="23"/>
  <c r="R31" i="23"/>
  <c r="P32" i="23"/>
  <c r="R32" i="23"/>
  <c r="P33" i="23"/>
  <c r="R33" i="23"/>
  <c r="P34" i="23"/>
  <c r="R34" i="23"/>
  <c r="P35" i="23"/>
  <c r="R35" i="23"/>
  <c r="P36" i="23"/>
  <c r="R36" i="23"/>
  <c r="P37" i="23"/>
  <c r="R37" i="23"/>
  <c r="P38" i="23"/>
  <c r="R38" i="23"/>
  <c r="P39" i="23"/>
  <c r="R39" i="23"/>
  <c r="P40" i="23"/>
  <c r="R40" i="23"/>
  <c r="P41" i="23"/>
  <c r="R41" i="23"/>
  <c r="P42" i="23"/>
  <c r="R42" i="23"/>
  <c r="U49" i="23"/>
  <c r="S49" i="23"/>
  <c r="Q49" i="23"/>
  <c r="O49" i="23"/>
  <c r="R49" i="23"/>
  <c r="U51" i="23"/>
  <c r="S51" i="23"/>
  <c r="Q51" i="23"/>
  <c r="O51" i="23"/>
  <c r="R51" i="23"/>
  <c r="U53" i="23"/>
  <c r="S53" i="23"/>
  <c r="Q53" i="23"/>
  <c r="O53" i="23"/>
  <c r="R53" i="23"/>
  <c r="P54" i="23"/>
  <c r="T54" i="23"/>
  <c r="U55" i="23"/>
  <c r="S55" i="23"/>
  <c r="Q55" i="23"/>
  <c r="O55" i="23"/>
  <c r="R55" i="23"/>
  <c r="P56" i="23"/>
  <c r="T56" i="23"/>
  <c r="U57" i="23"/>
  <c r="S57" i="23"/>
  <c r="Q57" i="23"/>
  <c r="O57" i="23"/>
  <c r="R57" i="23"/>
  <c r="P58" i="23"/>
  <c r="T58" i="23"/>
  <c r="U59" i="23"/>
  <c r="S59" i="23"/>
  <c r="Q59" i="23"/>
  <c r="O59" i="23"/>
  <c r="R59" i="23"/>
  <c r="P60" i="23"/>
  <c r="T60" i="23"/>
  <c r="U61" i="23"/>
  <c r="S61" i="23"/>
  <c r="Q61" i="23"/>
  <c r="O61" i="23"/>
  <c r="R61" i="23"/>
  <c r="P62" i="23"/>
  <c r="T62" i="23"/>
  <c r="P69" i="23"/>
  <c r="T69" i="23"/>
  <c r="U70" i="23"/>
  <c r="S70" i="23"/>
  <c r="Q70" i="23"/>
  <c r="O70" i="23"/>
  <c r="R70" i="23"/>
  <c r="P71" i="23"/>
  <c r="T71" i="23"/>
  <c r="U72" i="23"/>
  <c r="S72" i="23"/>
  <c r="Q72" i="23"/>
  <c r="O72" i="23"/>
  <c r="R72" i="23"/>
  <c r="P73" i="23"/>
  <c r="T73" i="23"/>
  <c r="U74" i="23"/>
  <c r="S74" i="23"/>
  <c r="Q74" i="23"/>
  <c r="O74" i="23"/>
  <c r="R74" i="23"/>
  <c r="P75" i="23"/>
  <c r="T75" i="23"/>
  <c r="U76" i="23"/>
  <c r="S76" i="23"/>
  <c r="Q76" i="23"/>
  <c r="O76" i="23"/>
  <c r="R76" i="23"/>
  <c r="P77" i="23"/>
  <c r="T77" i="23"/>
  <c r="U78" i="23"/>
  <c r="S78" i="23"/>
  <c r="Q78" i="23"/>
  <c r="O78" i="23"/>
  <c r="R78" i="23"/>
  <c r="P79" i="23"/>
  <c r="T79" i="23"/>
  <c r="U80" i="23"/>
  <c r="S80" i="23"/>
  <c r="Q80" i="23"/>
  <c r="O80" i="23"/>
  <c r="R80" i="23"/>
  <c r="P81" i="23"/>
  <c r="T81" i="23"/>
  <c r="U82" i="23"/>
  <c r="S82" i="23"/>
  <c r="Q82" i="23"/>
  <c r="O82" i="23"/>
  <c r="R82" i="23"/>
  <c r="U89" i="23"/>
  <c r="S89" i="23"/>
  <c r="Q89" i="23"/>
  <c r="O89" i="23"/>
  <c r="R89" i="23"/>
  <c r="P90" i="23"/>
  <c r="T90" i="23"/>
  <c r="U91" i="23"/>
  <c r="S91" i="23"/>
  <c r="Q91" i="23"/>
  <c r="O91" i="23"/>
  <c r="R91" i="23"/>
  <c r="P92" i="23"/>
  <c r="T92" i="23"/>
  <c r="U93" i="23"/>
  <c r="S93" i="23"/>
  <c r="Q93" i="23"/>
  <c r="O93" i="23"/>
  <c r="R93" i="23"/>
  <c r="P94" i="23"/>
  <c r="T94" i="23"/>
  <c r="U95" i="23"/>
  <c r="S95" i="23"/>
  <c r="Q95" i="23"/>
  <c r="O95" i="23"/>
  <c r="R95" i="23"/>
  <c r="P96" i="23"/>
  <c r="T96" i="23"/>
  <c r="U97" i="23"/>
  <c r="S97" i="23"/>
  <c r="Q97" i="23"/>
  <c r="O97" i="23"/>
  <c r="R97" i="23"/>
  <c r="P98" i="23"/>
  <c r="T98" i="23"/>
  <c r="U99" i="23"/>
  <c r="S99" i="23"/>
  <c r="Q99" i="23"/>
  <c r="O99" i="23"/>
  <c r="R99" i="23"/>
  <c r="P100" i="23"/>
  <c r="T100" i="23"/>
  <c r="U101" i="23"/>
  <c r="S101" i="23"/>
  <c r="Q101" i="23"/>
  <c r="O101" i="23"/>
  <c r="R101" i="23"/>
  <c r="P102" i="23"/>
  <c r="T102" i="23"/>
  <c r="P109" i="23"/>
  <c r="T109" i="23"/>
  <c r="U110" i="23"/>
  <c r="S110" i="23"/>
  <c r="Q110" i="23"/>
  <c r="O110" i="23"/>
  <c r="R110" i="23"/>
  <c r="P111" i="23"/>
  <c r="T111" i="23"/>
  <c r="U112" i="23"/>
  <c r="S112" i="23"/>
  <c r="Q112" i="23"/>
  <c r="O112" i="23"/>
  <c r="R112" i="23"/>
  <c r="P113" i="23"/>
  <c r="T113" i="23"/>
  <c r="U114" i="23"/>
  <c r="S114" i="23"/>
  <c r="Q114" i="23"/>
  <c r="O114" i="23"/>
  <c r="R114" i="23"/>
  <c r="P115" i="23"/>
  <c r="T115" i="23"/>
  <c r="U116" i="23"/>
  <c r="S116" i="23"/>
  <c r="Q116" i="23"/>
  <c r="R116" i="23"/>
  <c r="O116" i="23"/>
  <c r="T116" i="23"/>
  <c r="R117" i="23"/>
  <c r="R119" i="23"/>
  <c r="R121" i="23"/>
  <c r="U130" i="23"/>
  <c r="S130" i="23"/>
  <c r="Q130" i="23"/>
  <c r="O130" i="23"/>
  <c r="T130" i="23"/>
  <c r="P130" i="23"/>
  <c r="U132" i="23"/>
  <c r="S132" i="23"/>
  <c r="Q132" i="23"/>
  <c r="O132" i="23"/>
  <c r="T132" i="23"/>
  <c r="P132" i="23"/>
  <c r="U134" i="23"/>
  <c r="S134" i="23"/>
  <c r="Q134" i="23"/>
  <c r="O134" i="23"/>
  <c r="T134" i="23"/>
  <c r="P134" i="23"/>
  <c r="U136" i="23"/>
  <c r="S136" i="23"/>
  <c r="Q136" i="23"/>
  <c r="O136" i="23"/>
  <c r="T136" i="23"/>
  <c r="P136" i="23"/>
  <c r="U138" i="23"/>
  <c r="S138" i="23"/>
  <c r="Q138" i="23"/>
  <c r="O138" i="23"/>
  <c r="T138" i="23"/>
  <c r="P138" i="23"/>
  <c r="U140" i="23"/>
  <c r="S140" i="23"/>
  <c r="Q140" i="23"/>
  <c r="O140" i="23"/>
  <c r="T140" i="23"/>
  <c r="P140" i="23"/>
  <c r="U142" i="23"/>
  <c r="S142" i="23"/>
  <c r="Q142" i="23"/>
  <c r="O142" i="23"/>
  <c r="T142" i="23"/>
  <c r="P142" i="23"/>
  <c r="U149" i="23"/>
  <c r="S149" i="23"/>
  <c r="Q149" i="23"/>
  <c r="O149" i="23"/>
  <c r="T149" i="23"/>
  <c r="P149" i="23"/>
  <c r="U151" i="23"/>
  <c r="S151" i="23"/>
  <c r="Q151" i="23"/>
  <c r="O151" i="23"/>
  <c r="T151" i="23"/>
  <c r="P151" i="23"/>
  <c r="U153" i="23"/>
  <c r="S153" i="23"/>
  <c r="Q153" i="23"/>
  <c r="O153" i="23"/>
  <c r="T153" i="23"/>
  <c r="P153" i="23"/>
  <c r="U155" i="23"/>
  <c r="S155" i="23"/>
  <c r="Q155" i="23"/>
  <c r="O155" i="23"/>
  <c r="T155" i="23"/>
  <c r="P155" i="23"/>
  <c r="T157" i="23"/>
  <c r="S157" i="23"/>
  <c r="Q157" i="23"/>
  <c r="O157" i="23"/>
  <c r="U157" i="23"/>
  <c r="P157" i="23"/>
  <c r="P68" i="23"/>
  <c r="P67" i="23" s="1"/>
  <c r="AF10" i="23" s="1"/>
  <c r="R68" i="23"/>
  <c r="R67" i="23" s="1"/>
  <c r="AH10" i="23" s="1"/>
  <c r="P88" i="23"/>
  <c r="P87" i="23" s="1"/>
  <c r="AF11" i="23" s="1"/>
  <c r="R88" i="23"/>
  <c r="R87" i="23" s="1"/>
  <c r="AH11" i="23" s="1"/>
  <c r="P108" i="23"/>
  <c r="P107" i="23" s="1"/>
  <c r="AF12" i="23" s="1"/>
  <c r="R108" i="23"/>
  <c r="U118" i="23"/>
  <c r="S118" i="23"/>
  <c r="Q118" i="23"/>
  <c r="O118" i="23"/>
  <c r="R118" i="23"/>
  <c r="U120" i="23"/>
  <c r="S120" i="23"/>
  <c r="Q120" i="23"/>
  <c r="O120" i="23"/>
  <c r="R120" i="23"/>
  <c r="U122" i="23"/>
  <c r="S122" i="23"/>
  <c r="Q122" i="23"/>
  <c r="O122" i="23"/>
  <c r="R122" i="23"/>
  <c r="U129" i="23"/>
  <c r="S129" i="23"/>
  <c r="Q129" i="23"/>
  <c r="O129" i="23"/>
  <c r="R129" i="23"/>
  <c r="U131" i="23"/>
  <c r="S131" i="23"/>
  <c r="Q131" i="23"/>
  <c r="O131" i="23"/>
  <c r="R131" i="23"/>
  <c r="U133" i="23"/>
  <c r="S133" i="23"/>
  <c r="Q133" i="23"/>
  <c r="O133" i="23"/>
  <c r="R133" i="23"/>
  <c r="U135" i="23"/>
  <c r="S135" i="23"/>
  <c r="Q135" i="23"/>
  <c r="O135" i="23"/>
  <c r="R135" i="23"/>
  <c r="U137" i="23"/>
  <c r="S137" i="23"/>
  <c r="Q137" i="23"/>
  <c r="O137" i="23"/>
  <c r="R137" i="23"/>
  <c r="U139" i="23"/>
  <c r="S139" i="23"/>
  <c r="Q139" i="23"/>
  <c r="O139" i="23"/>
  <c r="R139" i="23"/>
  <c r="U141" i="23"/>
  <c r="S141" i="23"/>
  <c r="Q141" i="23"/>
  <c r="O141" i="23"/>
  <c r="R141" i="23"/>
  <c r="U150" i="23"/>
  <c r="S150" i="23"/>
  <c r="Q150" i="23"/>
  <c r="O150" i="23"/>
  <c r="R150" i="23"/>
  <c r="U152" i="23"/>
  <c r="S152" i="23"/>
  <c r="Q152" i="23"/>
  <c r="O152" i="23"/>
  <c r="R152" i="23"/>
  <c r="U154" i="23"/>
  <c r="S154" i="23"/>
  <c r="Q154" i="23"/>
  <c r="O154" i="23"/>
  <c r="R154" i="23"/>
  <c r="U156" i="23"/>
  <c r="S156" i="23"/>
  <c r="Q156" i="23"/>
  <c r="O156" i="23"/>
  <c r="R156" i="23"/>
  <c r="P128" i="23"/>
  <c r="P127" i="23" s="1"/>
  <c r="AF13" i="23" s="1"/>
  <c r="R128" i="23"/>
  <c r="R127" i="23" s="1"/>
  <c r="AH13" i="23" s="1"/>
  <c r="P148" i="23"/>
  <c r="R148" i="23"/>
  <c r="U168" i="23"/>
  <c r="U167" i="23" s="1"/>
  <c r="AK15" i="23" s="1"/>
  <c r="S168" i="23"/>
  <c r="S167" i="23" s="1"/>
  <c r="AI15" i="23" s="1"/>
  <c r="Q168" i="23"/>
  <c r="Q167" i="23" s="1"/>
  <c r="O168" i="23"/>
  <c r="O167" i="23" s="1"/>
  <c r="N167" i="23" s="1"/>
  <c r="R168" i="23"/>
  <c r="P158" i="23"/>
  <c r="R158" i="23"/>
  <c r="P159" i="23"/>
  <c r="R159" i="23"/>
  <c r="P160" i="23"/>
  <c r="R160" i="23"/>
  <c r="P161" i="23"/>
  <c r="R161" i="23"/>
  <c r="P162" i="23"/>
  <c r="R162" i="23"/>
  <c r="P169" i="23"/>
  <c r="R169" i="23"/>
  <c r="P170" i="23"/>
  <c r="R170" i="23"/>
  <c r="P171" i="23"/>
  <c r="R171" i="23"/>
  <c r="P172" i="23"/>
  <c r="R172" i="23"/>
  <c r="P173" i="23"/>
  <c r="R173" i="23"/>
  <c r="P174" i="23"/>
  <c r="R174" i="23"/>
  <c r="P175" i="23"/>
  <c r="R175" i="23"/>
  <c r="P176" i="23"/>
  <c r="R176" i="23"/>
  <c r="P177" i="23"/>
  <c r="R177" i="23"/>
  <c r="P178" i="23"/>
  <c r="R178" i="23"/>
  <c r="P179" i="23"/>
  <c r="R179" i="23"/>
  <c r="P180" i="23"/>
  <c r="R180" i="23"/>
  <c r="P181" i="23"/>
  <c r="R181" i="23"/>
  <c r="P182" i="23"/>
  <c r="R182" i="23"/>
  <c r="T53" i="22"/>
  <c r="T55" i="22"/>
  <c r="T49" i="22"/>
  <c r="T51" i="22"/>
  <c r="Q29" i="22"/>
  <c r="U29" i="22"/>
  <c r="Q30" i="22"/>
  <c r="U30" i="22"/>
  <c r="O29" i="22"/>
  <c r="S29" i="22"/>
  <c r="O30" i="22"/>
  <c r="S30" i="22"/>
  <c r="Q10" i="22"/>
  <c r="U10" i="22"/>
  <c r="Q9" i="22"/>
  <c r="U9" i="22"/>
  <c r="O9" i="22"/>
  <c r="S9" i="22"/>
  <c r="O11" i="22"/>
  <c r="S11" i="22"/>
  <c r="Q11" i="22"/>
  <c r="U11" i="22"/>
  <c r="U7" i="22" s="1"/>
  <c r="AK7" i="22" s="1"/>
  <c r="P8" i="22"/>
  <c r="R8" i="22"/>
  <c r="T8" i="22"/>
  <c r="T7" i="22" s="1"/>
  <c r="AJ7" i="22" s="1"/>
  <c r="P28" i="22"/>
  <c r="R28" i="22"/>
  <c r="T28" i="22"/>
  <c r="T27" i="22" s="1"/>
  <c r="AJ8" i="22" s="1"/>
  <c r="AA42" i="3" s="1"/>
  <c r="P48" i="22"/>
  <c r="R48" i="22"/>
  <c r="T48" i="22"/>
  <c r="U50" i="22"/>
  <c r="S50" i="22"/>
  <c r="Q50" i="22"/>
  <c r="O50" i="22"/>
  <c r="R50" i="22"/>
  <c r="U52" i="22"/>
  <c r="S52" i="22"/>
  <c r="Q52" i="22"/>
  <c r="O52" i="22"/>
  <c r="R52" i="22"/>
  <c r="U54" i="22"/>
  <c r="S54" i="22"/>
  <c r="Q54" i="22"/>
  <c r="O54" i="22"/>
  <c r="R54" i="22"/>
  <c r="U56" i="22"/>
  <c r="S56" i="22"/>
  <c r="Q56" i="22"/>
  <c r="O56" i="22"/>
  <c r="R56" i="22"/>
  <c r="U58" i="22"/>
  <c r="S58" i="22"/>
  <c r="Q58" i="22"/>
  <c r="O58" i="22"/>
  <c r="R58" i="22"/>
  <c r="U60" i="22"/>
  <c r="S60" i="22"/>
  <c r="Q60" i="22"/>
  <c r="O60" i="22"/>
  <c r="R60" i="22"/>
  <c r="U62" i="22"/>
  <c r="S62" i="22"/>
  <c r="Q62" i="22"/>
  <c r="O62" i="22"/>
  <c r="R62" i="22"/>
  <c r="U69" i="22"/>
  <c r="S69" i="22"/>
  <c r="Q69" i="22"/>
  <c r="O69" i="22"/>
  <c r="R69" i="22"/>
  <c r="U71" i="22"/>
  <c r="S71" i="22"/>
  <c r="Q71" i="22"/>
  <c r="O71" i="22"/>
  <c r="R71" i="22"/>
  <c r="U73" i="22"/>
  <c r="S73" i="22"/>
  <c r="Q73" i="22"/>
  <c r="O73" i="22"/>
  <c r="R73" i="22"/>
  <c r="U75" i="22"/>
  <c r="S75" i="22"/>
  <c r="Q75" i="22"/>
  <c r="O75" i="22"/>
  <c r="R75" i="22"/>
  <c r="U77" i="22"/>
  <c r="S77" i="22"/>
  <c r="Q77" i="22"/>
  <c r="O77" i="22"/>
  <c r="R77" i="22"/>
  <c r="U79" i="22"/>
  <c r="S79" i="22"/>
  <c r="Q79" i="22"/>
  <c r="O79" i="22"/>
  <c r="R79" i="22"/>
  <c r="U81" i="22"/>
  <c r="S81" i="22"/>
  <c r="Q81" i="22"/>
  <c r="O81" i="22"/>
  <c r="R81" i="22"/>
  <c r="U90" i="22"/>
  <c r="S90" i="22"/>
  <c r="Q90" i="22"/>
  <c r="O90" i="22"/>
  <c r="R90" i="22"/>
  <c r="U92" i="22"/>
  <c r="S92" i="22"/>
  <c r="Q92" i="22"/>
  <c r="O92" i="22"/>
  <c r="R92" i="22"/>
  <c r="U94" i="22"/>
  <c r="S94" i="22"/>
  <c r="Q94" i="22"/>
  <c r="O94" i="22"/>
  <c r="R94" i="22"/>
  <c r="U96" i="22"/>
  <c r="S96" i="22"/>
  <c r="Q96" i="22"/>
  <c r="O96" i="22"/>
  <c r="R96" i="22"/>
  <c r="U98" i="22"/>
  <c r="S98" i="22"/>
  <c r="Q98" i="22"/>
  <c r="O98" i="22"/>
  <c r="R98" i="22"/>
  <c r="U100" i="22"/>
  <c r="S100" i="22"/>
  <c r="Q100" i="22"/>
  <c r="O100" i="22"/>
  <c r="R100" i="22"/>
  <c r="U102" i="22"/>
  <c r="S102" i="22"/>
  <c r="Q102" i="22"/>
  <c r="O102" i="22"/>
  <c r="R102" i="22"/>
  <c r="U109" i="22"/>
  <c r="S109" i="22"/>
  <c r="Q109" i="22"/>
  <c r="O109" i="22"/>
  <c r="R109" i="22"/>
  <c r="U111" i="22"/>
  <c r="S111" i="22"/>
  <c r="Q111" i="22"/>
  <c r="O111" i="22"/>
  <c r="R111" i="22"/>
  <c r="U113" i="22"/>
  <c r="S113" i="22"/>
  <c r="Q113" i="22"/>
  <c r="O113" i="22"/>
  <c r="R113" i="22"/>
  <c r="U115" i="22"/>
  <c r="S115" i="22"/>
  <c r="Q115" i="22"/>
  <c r="O115" i="22"/>
  <c r="R115" i="22"/>
  <c r="U117" i="22"/>
  <c r="S117" i="22"/>
  <c r="Q117" i="22"/>
  <c r="O117" i="22"/>
  <c r="T117" i="22"/>
  <c r="P117" i="22"/>
  <c r="U119" i="22"/>
  <c r="S119" i="22"/>
  <c r="Q119" i="22"/>
  <c r="O119" i="22"/>
  <c r="T119" i="22"/>
  <c r="P119" i="22"/>
  <c r="U121" i="22"/>
  <c r="S121" i="22"/>
  <c r="Q121" i="22"/>
  <c r="O121" i="22"/>
  <c r="T121" i="22"/>
  <c r="P121" i="22"/>
  <c r="O8" i="22"/>
  <c r="O7" i="22" s="1"/>
  <c r="Q8" i="22"/>
  <c r="S8" i="22"/>
  <c r="P9" i="22"/>
  <c r="R9" i="22"/>
  <c r="P10" i="22"/>
  <c r="R10" i="22"/>
  <c r="P11" i="22"/>
  <c r="R11" i="22"/>
  <c r="P12" i="22"/>
  <c r="R12" i="22"/>
  <c r="P13" i="22"/>
  <c r="R13" i="22"/>
  <c r="P14" i="22"/>
  <c r="R14" i="22"/>
  <c r="P15" i="22"/>
  <c r="R15" i="22"/>
  <c r="P16" i="22"/>
  <c r="R16" i="22"/>
  <c r="P17" i="22"/>
  <c r="R17" i="22"/>
  <c r="P18" i="22"/>
  <c r="R18" i="22"/>
  <c r="P19" i="22"/>
  <c r="R19" i="22"/>
  <c r="P20" i="22"/>
  <c r="R20" i="22"/>
  <c r="P21" i="22"/>
  <c r="R21" i="22"/>
  <c r="P22" i="22"/>
  <c r="R22" i="22"/>
  <c r="O28" i="22"/>
  <c r="Q28" i="22"/>
  <c r="Q27" i="22" s="1"/>
  <c r="S28" i="22"/>
  <c r="S27" i="22" s="1"/>
  <c r="AI8" i="22" s="1"/>
  <c r="Z42" i="3" s="1"/>
  <c r="P29" i="22"/>
  <c r="R29" i="22"/>
  <c r="P30" i="22"/>
  <c r="R30" i="22"/>
  <c r="P31" i="22"/>
  <c r="R31" i="22"/>
  <c r="P32" i="22"/>
  <c r="R32" i="22"/>
  <c r="P33" i="22"/>
  <c r="R33" i="22"/>
  <c r="P34" i="22"/>
  <c r="R34" i="22"/>
  <c r="P35" i="22"/>
  <c r="R35" i="22"/>
  <c r="P36" i="22"/>
  <c r="R36" i="22"/>
  <c r="P37" i="22"/>
  <c r="R37" i="22"/>
  <c r="P38" i="22"/>
  <c r="R38" i="22"/>
  <c r="P39" i="22"/>
  <c r="R39" i="22"/>
  <c r="P40" i="22"/>
  <c r="R40" i="22"/>
  <c r="P41" i="22"/>
  <c r="R41" i="22"/>
  <c r="P42" i="22"/>
  <c r="R42" i="22"/>
  <c r="O48" i="22"/>
  <c r="Q48" i="22"/>
  <c r="S48" i="22"/>
  <c r="U49" i="22"/>
  <c r="S49" i="22"/>
  <c r="Q49" i="22"/>
  <c r="O49" i="22"/>
  <c r="R49" i="22"/>
  <c r="P50" i="22"/>
  <c r="T50" i="22"/>
  <c r="U51" i="22"/>
  <c r="S51" i="22"/>
  <c r="Q51" i="22"/>
  <c r="O51" i="22"/>
  <c r="R51" i="22"/>
  <c r="P52" i="22"/>
  <c r="T52" i="22"/>
  <c r="U53" i="22"/>
  <c r="S53" i="22"/>
  <c r="Q53" i="22"/>
  <c r="O53" i="22"/>
  <c r="R53" i="22"/>
  <c r="P54" i="22"/>
  <c r="T54" i="22"/>
  <c r="U55" i="22"/>
  <c r="S55" i="22"/>
  <c r="Q55" i="22"/>
  <c r="O55" i="22"/>
  <c r="R55" i="22"/>
  <c r="P56" i="22"/>
  <c r="T56" i="22"/>
  <c r="U57" i="22"/>
  <c r="S57" i="22"/>
  <c r="Q57" i="22"/>
  <c r="O57" i="22"/>
  <c r="R57" i="22"/>
  <c r="P58" i="22"/>
  <c r="T58" i="22"/>
  <c r="U59" i="22"/>
  <c r="S59" i="22"/>
  <c r="Q59" i="22"/>
  <c r="O59" i="22"/>
  <c r="R59" i="22"/>
  <c r="P60" i="22"/>
  <c r="T60" i="22"/>
  <c r="U61" i="22"/>
  <c r="S61" i="22"/>
  <c r="Q61" i="22"/>
  <c r="O61" i="22"/>
  <c r="R61" i="22"/>
  <c r="P62" i="22"/>
  <c r="T62" i="22"/>
  <c r="P69" i="22"/>
  <c r="T69" i="22"/>
  <c r="U70" i="22"/>
  <c r="S70" i="22"/>
  <c r="Q70" i="22"/>
  <c r="O70" i="22"/>
  <c r="R70" i="22"/>
  <c r="P71" i="22"/>
  <c r="T71" i="22"/>
  <c r="U72" i="22"/>
  <c r="S72" i="22"/>
  <c r="Q72" i="22"/>
  <c r="O72" i="22"/>
  <c r="R72" i="22"/>
  <c r="P73" i="22"/>
  <c r="T73" i="22"/>
  <c r="U74" i="22"/>
  <c r="S74" i="22"/>
  <c r="Q74" i="22"/>
  <c r="O74" i="22"/>
  <c r="R74" i="22"/>
  <c r="P75" i="22"/>
  <c r="T75" i="22"/>
  <c r="U76" i="22"/>
  <c r="S76" i="22"/>
  <c r="Q76" i="22"/>
  <c r="O76" i="22"/>
  <c r="R76" i="22"/>
  <c r="P77" i="22"/>
  <c r="T77" i="22"/>
  <c r="U78" i="22"/>
  <c r="S78" i="22"/>
  <c r="Q78" i="22"/>
  <c r="O78" i="22"/>
  <c r="R78" i="22"/>
  <c r="P79" i="22"/>
  <c r="T79" i="22"/>
  <c r="U80" i="22"/>
  <c r="S80" i="22"/>
  <c r="Q80" i="22"/>
  <c r="O80" i="22"/>
  <c r="R80" i="22"/>
  <c r="P81" i="22"/>
  <c r="T81" i="22"/>
  <c r="U82" i="22"/>
  <c r="S82" i="22"/>
  <c r="Q82" i="22"/>
  <c r="O82" i="22"/>
  <c r="R82" i="22"/>
  <c r="U89" i="22"/>
  <c r="S89" i="22"/>
  <c r="Q89" i="22"/>
  <c r="O89" i="22"/>
  <c r="R89" i="22"/>
  <c r="P90" i="22"/>
  <c r="T90" i="22"/>
  <c r="U91" i="22"/>
  <c r="S91" i="22"/>
  <c r="Q91" i="22"/>
  <c r="O91" i="22"/>
  <c r="R91" i="22"/>
  <c r="P92" i="22"/>
  <c r="T92" i="22"/>
  <c r="U93" i="22"/>
  <c r="S93" i="22"/>
  <c r="Q93" i="22"/>
  <c r="O93" i="22"/>
  <c r="R93" i="22"/>
  <c r="P94" i="22"/>
  <c r="T94" i="22"/>
  <c r="U95" i="22"/>
  <c r="S95" i="22"/>
  <c r="Q95" i="22"/>
  <c r="O95" i="22"/>
  <c r="R95" i="22"/>
  <c r="P96" i="22"/>
  <c r="T96" i="22"/>
  <c r="U97" i="22"/>
  <c r="S97" i="22"/>
  <c r="Q97" i="22"/>
  <c r="O97" i="22"/>
  <c r="R97" i="22"/>
  <c r="P98" i="22"/>
  <c r="T98" i="22"/>
  <c r="U99" i="22"/>
  <c r="S99" i="22"/>
  <c r="Q99" i="22"/>
  <c r="O99" i="22"/>
  <c r="R99" i="22"/>
  <c r="P100" i="22"/>
  <c r="T100" i="22"/>
  <c r="U101" i="22"/>
  <c r="S101" i="22"/>
  <c r="Q101" i="22"/>
  <c r="O101" i="22"/>
  <c r="R101" i="22"/>
  <c r="P102" i="22"/>
  <c r="T102" i="22"/>
  <c r="P109" i="22"/>
  <c r="T109" i="22"/>
  <c r="U110" i="22"/>
  <c r="S110" i="22"/>
  <c r="Q110" i="22"/>
  <c r="O110" i="22"/>
  <c r="R110" i="22"/>
  <c r="P111" i="22"/>
  <c r="T111" i="22"/>
  <c r="U112" i="22"/>
  <c r="S112" i="22"/>
  <c r="Q112" i="22"/>
  <c r="O112" i="22"/>
  <c r="R112" i="22"/>
  <c r="P113" i="22"/>
  <c r="T113" i="22"/>
  <c r="U114" i="22"/>
  <c r="S114" i="22"/>
  <c r="Q114" i="22"/>
  <c r="O114" i="22"/>
  <c r="R114" i="22"/>
  <c r="P115" i="22"/>
  <c r="T115" i="22"/>
  <c r="U116" i="22"/>
  <c r="S116" i="22"/>
  <c r="Q116" i="22"/>
  <c r="R116" i="22"/>
  <c r="O116" i="22"/>
  <c r="T116" i="22"/>
  <c r="R117" i="22"/>
  <c r="R119" i="22"/>
  <c r="R121" i="22"/>
  <c r="U130" i="22"/>
  <c r="S130" i="22"/>
  <c r="Q130" i="22"/>
  <c r="O130" i="22"/>
  <c r="T130" i="22"/>
  <c r="P130" i="22"/>
  <c r="U132" i="22"/>
  <c r="S132" i="22"/>
  <c r="Q132" i="22"/>
  <c r="O132" i="22"/>
  <c r="T132" i="22"/>
  <c r="P132" i="22"/>
  <c r="U134" i="22"/>
  <c r="S134" i="22"/>
  <c r="Q134" i="22"/>
  <c r="O134" i="22"/>
  <c r="T134" i="22"/>
  <c r="P134" i="22"/>
  <c r="U136" i="22"/>
  <c r="S136" i="22"/>
  <c r="Q136" i="22"/>
  <c r="O136" i="22"/>
  <c r="T136" i="22"/>
  <c r="P136" i="22"/>
  <c r="U138" i="22"/>
  <c r="S138" i="22"/>
  <c r="Q138" i="22"/>
  <c r="O138" i="22"/>
  <c r="T138" i="22"/>
  <c r="P138" i="22"/>
  <c r="U140" i="22"/>
  <c r="S140" i="22"/>
  <c r="Q140" i="22"/>
  <c r="O140" i="22"/>
  <c r="T140" i="22"/>
  <c r="P140" i="22"/>
  <c r="U142" i="22"/>
  <c r="S142" i="22"/>
  <c r="Q142" i="22"/>
  <c r="O142" i="22"/>
  <c r="T142" i="22"/>
  <c r="P142" i="22"/>
  <c r="U149" i="22"/>
  <c r="S149" i="22"/>
  <c r="Q149" i="22"/>
  <c r="O149" i="22"/>
  <c r="T149" i="22"/>
  <c r="P149" i="22"/>
  <c r="U151" i="22"/>
  <c r="S151" i="22"/>
  <c r="Q151" i="22"/>
  <c r="O151" i="22"/>
  <c r="T151" i="22"/>
  <c r="P151" i="22"/>
  <c r="U153" i="22"/>
  <c r="S153" i="22"/>
  <c r="Q153" i="22"/>
  <c r="O153" i="22"/>
  <c r="T153" i="22"/>
  <c r="P153" i="22"/>
  <c r="U155" i="22"/>
  <c r="S155" i="22"/>
  <c r="Q155" i="22"/>
  <c r="O155" i="22"/>
  <c r="T155" i="22"/>
  <c r="P155" i="22"/>
  <c r="T157" i="22"/>
  <c r="S157" i="22"/>
  <c r="Q157" i="22"/>
  <c r="O157" i="22"/>
  <c r="U157" i="22"/>
  <c r="P157" i="22"/>
  <c r="P68" i="22"/>
  <c r="P67" i="22" s="1"/>
  <c r="AF10" i="22" s="1"/>
  <c r="R68" i="22"/>
  <c r="R67" i="22" s="1"/>
  <c r="AH10" i="22" s="1"/>
  <c r="P88" i="22"/>
  <c r="P87" i="22" s="1"/>
  <c r="AF11" i="22" s="1"/>
  <c r="R88" i="22"/>
  <c r="R87" i="22" s="1"/>
  <c r="AH11" i="22" s="1"/>
  <c r="P108" i="22"/>
  <c r="P107" i="22" s="1"/>
  <c r="AF12" i="22" s="1"/>
  <c r="R108" i="22"/>
  <c r="U118" i="22"/>
  <c r="S118" i="22"/>
  <c r="Q118" i="22"/>
  <c r="O118" i="22"/>
  <c r="R118" i="22"/>
  <c r="U120" i="22"/>
  <c r="S120" i="22"/>
  <c r="Q120" i="22"/>
  <c r="O120" i="22"/>
  <c r="R120" i="22"/>
  <c r="U122" i="22"/>
  <c r="S122" i="22"/>
  <c r="Q122" i="22"/>
  <c r="O122" i="22"/>
  <c r="R122" i="22"/>
  <c r="U129" i="22"/>
  <c r="S129" i="22"/>
  <c r="Q129" i="22"/>
  <c r="O129" i="22"/>
  <c r="R129" i="22"/>
  <c r="U131" i="22"/>
  <c r="S131" i="22"/>
  <c r="Q131" i="22"/>
  <c r="O131" i="22"/>
  <c r="R131" i="22"/>
  <c r="U133" i="22"/>
  <c r="S133" i="22"/>
  <c r="Q133" i="22"/>
  <c r="O133" i="22"/>
  <c r="R133" i="22"/>
  <c r="U135" i="22"/>
  <c r="S135" i="22"/>
  <c r="Q135" i="22"/>
  <c r="O135" i="22"/>
  <c r="R135" i="22"/>
  <c r="U137" i="22"/>
  <c r="S137" i="22"/>
  <c r="Q137" i="22"/>
  <c r="O137" i="22"/>
  <c r="R137" i="22"/>
  <c r="U139" i="22"/>
  <c r="S139" i="22"/>
  <c r="Q139" i="22"/>
  <c r="O139" i="22"/>
  <c r="R139" i="22"/>
  <c r="U141" i="22"/>
  <c r="S141" i="22"/>
  <c r="Q141" i="22"/>
  <c r="O141" i="22"/>
  <c r="R141" i="22"/>
  <c r="U150" i="22"/>
  <c r="S150" i="22"/>
  <c r="Q150" i="22"/>
  <c r="O150" i="22"/>
  <c r="R150" i="22"/>
  <c r="U152" i="22"/>
  <c r="S152" i="22"/>
  <c r="Q152" i="22"/>
  <c r="O152" i="22"/>
  <c r="R152" i="22"/>
  <c r="U154" i="22"/>
  <c r="S154" i="22"/>
  <c r="Q154" i="22"/>
  <c r="O154" i="22"/>
  <c r="R154" i="22"/>
  <c r="U156" i="22"/>
  <c r="S156" i="22"/>
  <c r="Q156" i="22"/>
  <c r="O156" i="22"/>
  <c r="R156" i="22"/>
  <c r="P128" i="22"/>
  <c r="P127" i="22" s="1"/>
  <c r="AF13" i="22" s="1"/>
  <c r="R128" i="22"/>
  <c r="R127" i="22" s="1"/>
  <c r="AH13" i="22" s="1"/>
  <c r="P148" i="22"/>
  <c r="R148" i="22"/>
  <c r="U168" i="22"/>
  <c r="U167" i="22" s="1"/>
  <c r="AK15" i="22" s="1"/>
  <c r="S168" i="22"/>
  <c r="S167" i="22" s="1"/>
  <c r="AI15" i="22" s="1"/>
  <c r="Q168" i="22"/>
  <c r="Q167" i="22" s="1"/>
  <c r="O168" i="22"/>
  <c r="O167" i="22" s="1"/>
  <c r="N167" i="22" s="1"/>
  <c r="R168" i="22"/>
  <c r="P158" i="22"/>
  <c r="R158" i="22"/>
  <c r="P159" i="22"/>
  <c r="R159" i="22"/>
  <c r="P160" i="22"/>
  <c r="R160" i="22"/>
  <c r="P161" i="22"/>
  <c r="R161" i="22"/>
  <c r="P162" i="22"/>
  <c r="R162" i="22"/>
  <c r="P169" i="22"/>
  <c r="R169" i="22"/>
  <c r="P170" i="22"/>
  <c r="R170" i="22"/>
  <c r="P171" i="22"/>
  <c r="R171" i="22"/>
  <c r="P172" i="22"/>
  <c r="R172" i="22"/>
  <c r="P173" i="22"/>
  <c r="R173" i="22"/>
  <c r="P174" i="22"/>
  <c r="R174" i="22"/>
  <c r="P175" i="22"/>
  <c r="R175" i="22"/>
  <c r="P176" i="22"/>
  <c r="R176" i="22"/>
  <c r="P177" i="22"/>
  <c r="R177" i="22"/>
  <c r="P178" i="22"/>
  <c r="R178" i="22"/>
  <c r="P179" i="22"/>
  <c r="R179" i="22"/>
  <c r="P180" i="22"/>
  <c r="R180" i="22"/>
  <c r="P181" i="22"/>
  <c r="R181" i="22"/>
  <c r="P182" i="22"/>
  <c r="R182" i="22"/>
  <c r="Q29" i="21"/>
  <c r="U29" i="21"/>
  <c r="O29" i="21"/>
  <c r="S29" i="21"/>
  <c r="Q9" i="21"/>
  <c r="U9" i="21"/>
  <c r="O10" i="21"/>
  <c r="S10" i="21"/>
  <c r="O11" i="21"/>
  <c r="S11" i="21"/>
  <c r="O12" i="21"/>
  <c r="S12" i="21"/>
  <c r="Q10" i="21"/>
  <c r="U10" i="21"/>
  <c r="Q11" i="21"/>
  <c r="U11" i="21"/>
  <c r="Q12" i="21"/>
  <c r="U12" i="21"/>
  <c r="P8" i="21"/>
  <c r="R8" i="21"/>
  <c r="T8" i="21"/>
  <c r="T7" i="21" s="1"/>
  <c r="AJ7" i="21" s="1"/>
  <c r="P28" i="21"/>
  <c r="R28" i="21"/>
  <c r="T28" i="21"/>
  <c r="T27" i="21" s="1"/>
  <c r="AJ8" i="21" s="1"/>
  <c r="AA40" i="3" s="1"/>
  <c r="P48" i="21"/>
  <c r="R48" i="21"/>
  <c r="T48" i="21"/>
  <c r="U50" i="21"/>
  <c r="S50" i="21"/>
  <c r="Q50" i="21"/>
  <c r="O50" i="21"/>
  <c r="R50" i="21"/>
  <c r="U52" i="21"/>
  <c r="S52" i="21"/>
  <c r="Q52" i="21"/>
  <c r="O52" i="21"/>
  <c r="R52" i="21"/>
  <c r="U54" i="21"/>
  <c r="S54" i="21"/>
  <c r="Q54" i="21"/>
  <c r="O54" i="21"/>
  <c r="R54" i="21"/>
  <c r="U56" i="21"/>
  <c r="S56" i="21"/>
  <c r="Q56" i="21"/>
  <c r="O56" i="21"/>
  <c r="R56" i="21"/>
  <c r="U58" i="21"/>
  <c r="S58" i="21"/>
  <c r="Q58" i="21"/>
  <c r="O58" i="21"/>
  <c r="R58" i="21"/>
  <c r="U60" i="21"/>
  <c r="S60" i="21"/>
  <c r="Q60" i="21"/>
  <c r="O60" i="21"/>
  <c r="R60" i="21"/>
  <c r="U62" i="21"/>
  <c r="S62" i="21"/>
  <c r="Q62" i="21"/>
  <c r="O62" i="21"/>
  <c r="R62" i="21"/>
  <c r="U69" i="21"/>
  <c r="S69" i="21"/>
  <c r="Q69" i="21"/>
  <c r="O69" i="21"/>
  <c r="R69" i="21"/>
  <c r="U71" i="21"/>
  <c r="S71" i="21"/>
  <c r="Q71" i="21"/>
  <c r="O71" i="21"/>
  <c r="R71" i="21"/>
  <c r="U73" i="21"/>
  <c r="S73" i="21"/>
  <c r="Q73" i="21"/>
  <c r="O73" i="21"/>
  <c r="R73" i="21"/>
  <c r="U75" i="21"/>
  <c r="S75" i="21"/>
  <c r="Q75" i="21"/>
  <c r="O75" i="21"/>
  <c r="R75" i="21"/>
  <c r="U77" i="21"/>
  <c r="S77" i="21"/>
  <c r="Q77" i="21"/>
  <c r="O77" i="21"/>
  <c r="R77" i="21"/>
  <c r="U79" i="21"/>
  <c r="S79" i="21"/>
  <c r="Q79" i="21"/>
  <c r="O79" i="21"/>
  <c r="R79" i="21"/>
  <c r="U81" i="21"/>
  <c r="S81" i="21"/>
  <c r="Q81" i="21"/>
  <c r="O81" i="21"/>
  <c r="R81" i="21"/>
  <c r="U90" i="21"/>
  <c r="S90" i="21"/>
  <c r="Q90" i="21"/>
  <c r="O90" i="21"/>
  <c r="R90" i="21"/>
  <c r="U92" i="21"/>
  <c r="S92" i="21"/>
  <c r="Q92" i="21"/>
  <c r="O92" i="21"/>
  <c r="R92" i="21"/>
  <c r="U94" i="21"/>
  <c r="S94" i="21"/>
  <c r="Q94" i="21"/>
  <c r="O94" i="21"/>
  <c r="R94" i="21"/>
  <c r="U96" i="21"/>
  <c r="S96" i="21"/>
  <c r="Q96" i="21"/>
  <c r="O96" i="21"/>
  <c r="R96" i="21"/>
  <c r="U98" i="21"/>
  <c r="S98" i="21"/>
  <c r="Q98" i="21"/>
  <c r="O98" i="21"/>
  <c r="R98" i="21"/>
  <c r="U100" i="21"/>
  <c r="S100" i="21"/>
  <c r="Q100" i="21"/>
  <c r="O100" i="21"/>
  <c r="R100" i="21"/>
  <c r="U102" i="21"/>
  <c r="S102" i="21"/>
  <c r="Q102" i="21"/>
  <c r="O102" i="21"/>
  <c r="R102" i="21"/>
  <c r="U109" i="21"/>
  <c r="S109" i="21"/>
  <c r="Q109" i="21"/>
  <c r="O109" i="21"/>
  <c r="R109" i="21"/>
  <c r="U111" i="21"/>
  <c r="S111" i="21"/>
  <c r="Q111" i="21"/>
  <c r="O111" i="21"/>
  <c r="R111" i="21"/>
  <c r="U113" i="21"/>
  <c r="S113" i="21"/>
  <c r="Q113" i="21"/>
  <c r="O113" i="21"/>
  <c r="R113" i="21"/>
  <c r="U115" i="21"/>
  <c r="S115" i="21"/>
  <c r="Q115" i="21"/>
  <c r="O115" i="21"/>
  <c r="R115" i="21"/>
  <c r="U117" i="21"/>
  <c r="S117" i="21"/>
  <c r="Q117" i="21"/>
  <c r="O117" i="21"/>
  <c r="T117" i="21"/>
  <c r="P117" i="21"/>
  <c r="U119" i="21"/>
  <c r="S119" i="21"/>
  <c r="Q119" i="21"/>
  <c r="O119" i="21"/>
  <c r="T119" i="21"/>
  <c r="P119" i="21"/>
  <c r="U121" i="21"/>
  <c r="S121" i="21"/>
  <c r="Q121" i="21"/>
  <c r="O121" i="21"/>
  <c r="T121" i="21"/>
  <c r="P121" i="21"/>
  <c r="O8" i="21"/>
  <c r="O7" i="21" s="1"/>
  <c r="Q8" i="21"/>
  <c r="S8" i="21"/>
  <c r="P9" i="21"/>
  <c r="R9" i="21"/>
  <c r="P10" i="21"/>
  <c r="R10" i="21"/>
  <c r="P11" i="21"/>
  <c r="R11" i="21"/>
  <c r="P12" i="21"/>
  <c r="R12" i="21"/>
  <c r="P13" i="21"/>
  <c r="R13" i="21"/>
  <c r="P14" i="21"/>
  <c r="R14" i="21"/>
  <c r="P15" i="21"/>
  <c r="R15" i="21"/>
  <c r="P16" i="21"/>
  <c r="R16" i="21"/>
  <c r="P17" i="21"/>
  <c r="R17" i="21"/>
  <c r="P18" i="21"/>
  <c r="R18" i="21"/>
  <c r="P19" i="21"/>
  <c r="R19" i="21"/>
  <c r="P20" i="21"/>
  <c r="R20" i="21"/>
  <c r="P21" i="21"/>
  <c r="R21" i="21"/>
  <c r="P22" i="21"/>
  <c r="R22" i="21"/>
  <c r="O28" i="21"/>
  <c r="Q28" i="21"/>
  <c r="Q27" i="21" s="1"/>
  <c r="S28" i="21"/>
  <c r="P29" i="21"/>
  <c r="R29" i="21"/>
  <c r="P30" i="21"/>
  <c r="R30" i="21"/>
  <c r="P31" i="21"/>
  <c r="R31" i="21"/>
  <c r="P32" i="21"/>
  <c r="R32" i="21"/>
  <c r="P33" i="21"/>
  <c r="R33" i="21"/>
  <c r="P34" i="21"/>
  <c r="R34" i="21"/>
  <c r="P35" i="21"/>
  <c r="R35" i="21"/>
  <c r="P36" i="21"/>
  <c r="R36" i="21"/>
  <c r="P37" i="21"/>
  <c r="R37" i="21"/>
  <c r="P38" i="21"/>
  <c r="R38" i="21"/>
  <c r="P39" i="21"/>
  <c r="R39" i="21"/>
  <c r="P40" i="21"/>
  <c r="R40" i="21"/>
  <c r="P41" i="21"/>
  <c r="R41" i="21"/>
  <c r="P42" i="21"/>
  <c r="R42" i="21"/>
  <c r="O48" i="21"/>
  <c r="Q48" i="21"/>
  <c r="S48" i="21"/>
  <c r="U49" i="21"/>
  <c r="S49" i="21"/>
  <c r="Q49" i="21"/>
  <c r="O49" i="21"/>
  <c r="R49" i="21"/>
  <c r="P50" i="21"/>
  <c r="T50" i="21"/>
  <c r="U51" i="21"/>
  <c r="S51" i="21"/>
  <c r="Q51" i="21"/>
  <c r="O51" i="21"/>
  <c r="R51" i="21"/>
  <c r="P52" i="21"/>
  <c r="T52" i="21"/>
  <c r="U53" i="21"/>
  <c r="S53" i="21"/>
  <c r="Q53" i="21"/>
  <c r="O53" i="21"/>
  <c r="R53" i="21"/>
  <c r="P54" i="21"/>
  <c r="T54" i="21"/>
  <c r="U55" i="21"/>
  <c r="S55" i="21"/>
  <c r="Q55" i="21"/>
  <c r="O55" i="21"/>
  <c r="R55" i="21"/>
  <c r="P56" i="21"/>
  <c r="T56" i="21"/>
  <c r="U57" i="21"/>
  <c r="S57" i="21"/>
  <c r="Q57" i="21"/>
  <c r="O57" i="21"/>
  <c r="R57" i="21"/>
  <c r="P58" i="21"/>
  <c r="T58" i="21"/>
  <c r="U59" i="21"/>
  <c r="S59" i="21"/>
  <c r="Q59" i="21"/>
  <c r="O59" i="21"/>
  <c r="R59" i="21"/>
  <c r="P60" i="21"/>
  <c r="T60" i="21"/>
  <c r="U61" i="21"/>
  <c r="S61" i="21"/>
  <c r="Q61" i="21"/>
  <c r="O61" i="21"/>
  <c r="R61" i="21"/>
  <c r="P62" i="21"/>
  <c r="T62" i="21"/>
  <c r="P69" i="21"/>
  <c r="T69" i="21"/>
  <c r="U70" i="21"/>
  <c r="S70" i="21"/>
  <c r="Q70" i="21"/>
  <c r="O70" i="21"/>
  <c r="R70" i="21"/>
  <c r="P71" i="21"/>
  <c r="T71" i="21"/>
  <c r="U72" i="21"/>
  <c r="S72" i="21"/>
  <c r="Q72" i="21"/>
  <c r="O72" i="21"/>
  <c r="R72" i="21"/>
  <c r="P73" i="21"/>
  <c r="T73" i="21"/>
  <c r="U74" i="21"/>
  <c r="S74" i="21"/>
  <c r="Q74" i="21"/>
  <c r="O74" i="21"/>
  <c r="R74" i="21"/>
  <c r="P75" i="21"/>
  <c r="T75" i="21"/>
  <c r="U76" i="21"/>
  <c r="S76" i="21"/>
  <c r="Q76" i="21"/>
  <c r="O76" i="21"/>
  <c r="R76" i="21"/>
  <c r="P77" i="21"/>
  <c r="T77" i="21"/>
  <c r="U78" i="21"/>
  <c r="S78" i="21"/>
  <c r="Q78" i="21"/>
  <c r="O78" i="21"/>
  <c r="R78" i="21"/>
  <c r="P79" i="21"/>
  <c r="T79" i="21"/>
  <c r="U80" i="21"/>
  <c r="S80" i="21"/>
  <c r="Q80" i="21"/>
  <c r="O80" i="21"/>
  <c r="R80" i="21"/>
  <c r="P81" i="21"/>
  <c r="T81" i="21"/>
  <c r="U82" i="21"/>
  <c r="S82" i="21"/>
  <c r="Q82" i="21"/>
  <c r="O82" i="21"/>
  <c r="R82" i="21"/>
  <c r="U89" i="21"/>
  <c r="S89" i="21"/>
  <c r="Q89" i="21"/>
  <c r="O89" i="21"/>
  <c r="R89" i="21"/>
  <c r="P90" i="21"/>
  <c r="T90" i="21"/>
  <c r="U91" i="21"/>
  <c r="S91" i="21"/>
  <c r="Q91" i="21"/>
  <c r="O91" i="21"/>
  <c r="R91" i="21"/>
  <c r="P92" i="21"/>
  <c r="T92" i="21"/>
  <c r="U93" i="21"/>
  <c r="S93" i="21"/>
  <c r="Q93" i="21"/>
  <c r="O93" i="21"/>
  <c r="R93" i="21"/>
  <c r="P94" i="21"/>
  <c r="T94" i="21"/>
  <c r="U95" i="21"/>
  <c r="S95" i="21"/>
  <c r="Q95" i="21"/>
  <c r="O95" i="21"/>
  <c r="R95" i="21"/>
  <c r="P96" i="21"/>
  <c r="T96" i="21"/>
  <c r="U97" i="21"/>
  <c r="S97" i="21"/>
  <c r="Q97" i="21"/>
  <c r="O97" i="21"/>
  <c r="R97" i="21"/>
  <c r="P98" i="21"/>
  <c r="T98" i="21"/>
  <c r="U99" i="21"/>
  <c r="S99" i="21"/>
  <c r="Q99" i="21"/>
  <c r="O99" i="21"/>
  <c r="R99" i="21"/>
  <c r="P100" i="21"/>
  <c r="T100" i="21"/>
  <c r="U101" i="21"/>
  <c r="S101" i="21"/>
  <c r="Q101" i="21"/>
  <c r="O101" i="21"/>
  <c r="R101" i="21"/>
  <c r="P102" i="21"/>
  <c r="T102" i="21"/>
  <c r="P109" i="21"/>
  <c r="T109" i="21"/>
  <c r="U110" i="21"/>
  <c r="S110" i="21"/>
  <c r="Q110" i="21"/>
  <c r="O110" i="21"/>
  <c r="R110" i="21"/>
  <c r="P111" i="21"/>
  <c r="T111" i="21"/>
  <c r="U112" i="21"/>
  <c r="S112" i="21"/>
  <c r="Q112" i="21"/>
  <c r="O112" i="21"/>
  <c r="R112" i="21"/>
  <c r="P113" i="21"/>
  <c r="T113" i="21"/>
  <c r="U114" i="21"/>
  <c r="S114" i="21"/>
  <c r="Q114" i="21"/>
  <c r="O114" i="21"/>
  <c r="R114" i="21"/>
  <c r="P115" i="21"/>
  <c r="T115" i="21"/>
  <c r="U116" i="21"/>
  <c r="S116" i="21"/>
  <c r="Q116" i="21"/>
  <c r="R116" i="21"/>
  <c r="O116" i="21"/>
  <c r="T116" i="21"/>
  <c r="R117" i="21"/>
  <c r="R119" i="21"/>
  <c r="R121" i="21"/>
  <c r="U130" i="21"/>
  <c r="S130" i="21"/>
  <c r="Q130" i="21"/>
  <c r="O130" i="21"/>
  <c r="T130" i="21"/>
  <c r="P130" i="21"/>
  <c r="U132" i="21"/>
  <c r="S132" i="21"/>
  <c r="Q132" i="21"/>
  <c r="O132" i="21"/>
  <c r="T132" i="21"/>
  <c r="P132" i="21"/>
  <c r="U134" i="21"/>
  <c r="S134" i="21"/>
  <c r="Q134" i="21"/>
  <c r="O134" i="21"/>
  <c r="T134" i="21"/>
  <c r="P134" i="21"/>
  <c r="U136" i="21"/>
  <c r="S136" i="21"/>
  <c r="Q136" i="21"/>
  <c r="O136" i="21"/>
  <c r="T136" i="21"/>
  <c r="P136" i="21"/>
  <c r="U138" i="21"/>
  <c r="S138" i="21"/>
  <c r="Q138" i="21"/>
  <c r="O138" i="21"/>
  <c r="T138" i="21"/>
  <c r="P138" i="21"/>
  <c r="U140" i="21"/>
  <c r="S140" i="21"/>
  <c r="Q140" i="21"/>
  <c r="O140" i="21"/>
  <c r="T140" i="21"/>
  <c r="P140" i="21"/>
  <c r="U142" i="21"/>
  <c r="S142" i="21"/>
  <c r="Q142" i="21"/>
  <c r="O142" i="21"/>
  <c r="T142" i="21"/>
  <c r="P142" i="21"/>
  <c r="U149" i="21"/>
  <c r="S149" i="21"/>
  <c r="Q149" i="21"/>
  <c r="O149" i="21"/>
  <c r="T149" i="21"/>
  <c r="P149" i="21"/>
  <c r="U151" i="21"/>
  <c r="S151" i="21"/>
  <c r="Q151" i="21"/>
  <c r="O151" i="21"/>
  <c r="T151" i="21"/>
  <c r="P151" i="21"/>
  <c r="U153" i="21"/>
  <c r="S153" i="21"/>
  <c r="Q153" i="21"/>
  <c r="O153" i="21"/>
  <c r="T153" i="21"/>
  <c r="P153" i="21"/>
  <c r="U155" i="21"/>
  <c r="S155" i="21"/>
  <c r="Q155" i="21"/>
  <c r="O155" i="21"/>
  <c r="T155" i="21"/>
  <c r="P155" i="21"/>
  <c r="T157" i="21"/>
  <c r="S157" i="21"/>
  <c r="Q157" i="21"/>
  <c r="O157" i="21"/>
  <c r="U157" i="21"/>
  <c r="P157" i="21"/>
  <c r="P68" i="21"/>
  <c r="P67" i="21" s="1"/>
  <c r="AF10" i="21" s="1"/>
  <c r="R68" i="21"/>
  <c r="P88" i="21"/>
  <c r="P87" i="21" s="1"/>
  <c r="AF11" i="21" s="1"/>
  <c r="R88" i="21"/>
  <c r="P108" i="21"/>
  <c r="P107" i="21" s="1"/>
  <c r="AF12" i="21" s="1"/>
  <c r="R108" i="21"/>
  <c r="U118" i="21"/>
  <c r="S118" i="21"/>
  <c r="Q118" i="21"/>
  <c r="O118" i="21"/>
  <c r="R118" i="21"/>
  <c r="U120" i="21"/>
  <c r="S120" i="21"/>
  <c r="Q120" i="21"/>
  <c r="O120" i="21"/>
  <c r="R120" i="21"/>
  <c r="U122" i="21"/>
  <c r="S122" i="21"/>
  <c r="Q122" i="21"/>
  <c r="O122" i="21"/>
  <c r="R122" i="21"/>
  <c r="U129" i="21"/>
  <c r="S129" i="21"/>
  <c r="Q129" i="21"/>
  <c r="O129" i="21"/>
  <c r="R129" i="21"/>
  <c r="U131" i="21"/>
  <c r="S131" i="21"/>
  <c r="Q131" i="21"/>
  <c r="O131" i="21"/>
  <c r="R131" i="21"/>
  <c r="U133" i="21"/>
  <c r="S133" i="21"/>
  <c r="Q133" i="21"/>
  <c r="O133" i="21"/>
  <c r="R133" i="21"/>
  <c r="U135" i="21"/>
  <c r="S135" i="21"/>
  <c r="Q135" i="21"/>
  <c r="O135" i="21"/>
  <c r="R135" i="21"/>
  <c r="U137" i="21"/>
  <c r="S137" i="21"/>
  <c r="Q137" i="21"/>
  <c r="O137" i="21"/>
  <c r="R137" i="21"/>
  <c r="U139" i="21"/>
  <c r="S139" i="21"/>
  <c r="Q139" i="21"/>
  <c r="O139" i="21"/>
  <c r="R139" i="21"/>
  <c r="U141" i="21"/>
  <c r="S141" i="21"/>
  <c r="Q141" i="21"/>
  <c r="O141" i="21"/>
  <c r="R141" i="21"/>
  <c r="U150" i="21"/>
  <c r="S150" i="21"/>
  <c r="Q150" i="21"/>
  <c r="O150" i="21"/>
  <c r="R150" i="21"/>
  <c r="U152" i="21"/>
  <c r="S152" i="21"/>
  <c r="Q152" i="21"/>
  <c r="O152" i="21"/>
  <c r="R152" i="21"/>
  <c r="U154" i="21"/>
  <c r="S154" i="21"/>
  <c r="Q154" i="21"/>
  <c r="O154" i="21"/>
  <c r="R154" i="21"/>
  <c r="U156" i="21"/>
  <c r="S156" i="21"/>
  <c r="Q156" i="21"/>
  <c r="O156" i="21"/>
  <c r="R156" i="21"/>
  <c r="P128" i="21"/>
  <c r="P127" i="21" s="1"/>
  <c r="AF13" i="21" s="1"/>
  <c r="R128" i="21"/>
  <c r="P148" i="21"/>
  <c r="R148" i="21"/>
  <c r="U168" i="21"/>
  <c r="U167" i="21" s="1"/>
  <c r="AK15" i="21" s="1"/>
  <c r="S168" i="21"/>
  <c r="Q168" i="21"/>
  <c r="Q167" i="21" s="1"/>
  <c r="O168" i="21"/>
  <c r="O167" i="21" s="1"/>
  <c r="N167" i="21" s="1"/>
  <c r="R168" i="21"/>
  <c r="P158" i="21"/>
  <c r="R158" i="21"/>
  <c r="P159" i="21"/>
  <c r="R159" i="21"/>
  <c r="P160" i="21"/>
  <c r="R160" i="21"/>
  <c r="P161" i="21"/>
  <c r="R161" i="21"/>
  <c r="P162" i="21"/>
  <c r="R162" i="21"/>
  <c r="P169" i="21"/>
  <c r="R169" i="21"/>
  <c r="P170" i="21"/>
  <c r="R170" i="21"/>
  <c r="P171" i="21"/>
  <c r="R171" i="21"/>
  <c r="P172" i="21"/>
  <c r="R172" i="21"/>
  <c r="P173" i="21"/>
  <c r="R173" i="21"/>
  <c r="P174" i="21"/>
  <c r="R174" i="21"/>
  <c r="P175" i="21"/>
  <c r="R175" i="21"/>
  <c r="P176" i="21"/>
  <c r="R176" i="21"/>
  <c r="P177" i="21"/>
  <c r="R177" i="21"/>
  <c r="P178" i="21"/>
  <c r="R178" i="21"/>
  <c r="P179" i="21"/>
  <c r="R179" i="21"/>
  <c r="P180" i="21"/>
  <c r="R180" i="21"/>
  <c r="P181" i="21"/>
  <c r="R181" i="21"/>
  <c r="P182" i="21"/>
  <c r="R182" i="21"/>
  <c r="O68" i="20"/>
  <c r="S68" i="20"/>
  <c r="Q68" i="20"/>
  <c r="U68" i="20"/>
  <c r="T49" i="20"/>
  <c r="T51" i="20"/>
  <c r="T53" i="20"/>
  <c r="T55" i="20"/>
  <c r="T57" i="20"/>
  <c r="Q29" i="20"/>
  <c r="U29" i="20"/>
  <c r="U27" i="20" s="1"/>
  <c r="AK8" i="20" s="1"/>
  <c r="Q30" i="20"/>
  <c r="U30" i="20"/>
  <c r="Q32" i="20"/>
  <c r="U32" i="20"/>
  <c r="Q34" i="20"/>
  <c r="U34" i="20"/>
  <c r="Q36" i="20"/>
  <c r="U36" i="20"/>
  <c r="Q38" i="20"/>
  <c r="U38" i="20"/>
  <c r="Q40" i="20"/>
  <c r="U40" i="20"/>
  <c r="O29" i="20"/>
  <c r="S29" i="20"/>
  <c r="O30" i="20"/>
  <c r="S30" i="20"/>
  <c r="Q31" i="20"/>
  <c r="U31" i="20"/>
  <c r="O32" i="20"/>
  <c r="S32" i="20"/>
  <c r="Q33" i="20"/>
  <c r="U33" i="20"/>
  <c r="O34" i="20"/>
  <c r="S34" i="20"/>
  <c r="Q35" i="20"/>
  <c r="U35" i="20"/>
  <c r="O36" i="20"/>
  <c r="S36" i="20"/>
  <c r="Q37" i="20"/>
  <c r="U37" i="20"/>
  <c r="O38" i="20"/>
  <c r="S38" i="20"/>
  <c r="Q39" i="20"/>
  <c r="U39" i="20"/>
  <c r="O40" i="20"/>
  <c r="S40" i="20"/>
  <c r="Q9" i="20"/>
  <c r="U9" i="20"/>
  <c r="Q16" i="20"/>
  <c r="U16" i="20"/>
  <c r="Q18" i="20"/>
  <c r="U18" i="20"/>
  <c r="Q20" i="20"/>
  <c r="U20" i="20"/>
  <c r="O9" i="20"/>
  <c r="S9" i="20"/>
  <c r="Q10" i="20"/>
  <c r="U10" i="20"/>
  <c r="Q11" i="20"/>
  <c r="U11" i="20"/>
  <c r="Q12" i="20"/>
  <c r="U12" i="20"/>
  <c r="Q13" i="20"/>
  <c r="U13" i="20"/>
  <c r="Q14" i="20"/>
  <c r="U14" i="20"/>
  <c r="Q15" i="20"/>
  <c r="U15" i="20"/>
  <c r="O16" i="20"/>
  <c r="S16" i="20"/>
  <c r="Q17" i="20"/>
  <c r="U17" i="20"/>
  <c r="O18" i="20"/>
  <c r="S18" i="20"/>
  <c r="Q19" i="20"/>
  <c r="U19" i="20"/>
  <c r="O20" i="20"/>
  <c r="S20" i="20"/>
  <c r="P8" i="20"/>
  <c r="R8" i="20"/>
  <c r="T8" i="20"/>
  <c r="T7" i="20" s="1"/>
  <c r="AJ7" i="20" s="1"/>
  <c r="P28" i="20"/>
  <c r="R28" i="20"/>
  <c r="T28" i="20"/>
  <c r="T27" i="20" s="1"/>
  <c r="AJ8" i="20" s="1"/>
  <c r="P48" i="20"/>
  <c r="R48" i="20"/>
  <c r="T48" i="20"/>
  <c r="U50" i="20"/>
  <c r="S50" i="20"/>
  <c r="Q50" i="20"/>
  <c r="O50" i="20"/>
  <c r="R50" i="20"/>
  <c r="U52" i="20"/>
  <c r="S52" i="20"/>
  <c r="Q52" i="20"/>
  <c r="O52" i="20"/>
  <c r="R52" i="20"/>
  <c r="U54" i="20"/>
  <c r="S54" i="20"/>
  <c r="Q54" i="20"/>
  <c r="O54" i="20"/>
  <c r="R54" i="20"/>
  <c r="U56" i="20"/>
  <c r="S56" i="20"/>
  <c r="Q56" i="20"/>
  <c r="O56" i="20"/>
  <c r="R56" i="20"/>
  <c r="U58" i="20"/>
  <c r="S58" i="20"/>
  <c r="Q58" i="20"/>
  <c r="O58" i="20"/>
  <c r="R58" i="20"/>
  <c r="U60" i="20"/>
  <c r="S60" i="20"/>
  <c r="Q60" i="20"/>
  <c r="O60" i="20"/>
  <c r="R60" i="20"/>
  <c r="U62" i="20"/>
  <c r="S62" i="20"/>
  <c r="Q62" i="20"/>
  <c r="O62" i="20"/>
  <c r="R62" i="20"/>
  <c r="U69" i="20"/>
  <c r="S69" i="20"/>
  <c r="Q69" i="20"/>
  <c r="O69" i="20"/>
  <c r="R69" i="20"/>
  <c r="U71" i="20"/>
  <c r="S71" i="20"/>
  <c r="Q71" i="20"/>
  <c r="O71" i="20"/>
  <c r="R71" i="20"/>
  <c r="U73" i="20"/>
  <c r="S73" i="20"/>
  <c r="Q73" i="20"/>
  <c r="O73" i="20"/>
  <c r="R73" i="20"/>
  <c r="U75" i="20"/>
  <c r="S75" i="20"/>
  <c r="Q75" i="20"/>
  <c r="O75" i="20"/>
  <c r="R75" i="20"/>
  <c r="U77" i="20"/>
  <c r="S77" i="20"/>
  <c r="Q77" i="20"/>
  <c r="O77" i="20"/>
  <c r="R77" i="20"/>
  <c r="U79" i="20"/>
  <c r="S79" i="20"/>
  <c r="Q79" i="20"/>
  <c r="O79" i="20"/>
  <c r="R79" i="20"/>
  <c r="U81" i="20"/>
  <c r="S81" i="20"/>
  <c r="Q81" i="20"/>
  <c r="O81" i="20"/>
  <c r="R81" i="20"/>
  <c r="U90" i="20"/>
  <c r="S90" i="20"/>
  <c r="Q90" i="20"/>
  <c r="O90" i="20"/>
  <c r="R90" i="20"/>
  <c r="U92" i="20"/>
  <c r="S92" i="20"/>
  <c r="Q92" i="20"/>
  <c r="O92" i="20"/>
  <c r="R92" i="20"/>
  <c r="U94" i="20"/>
  <c r="S94" i="20"/>
  <c r="Q94" i="20"/>
  <c r="O94" i="20"/>
  <c r="R94" i="20"/>
  <c r="U96" i="20"/>
  <c r="S96" i="20"/>
  <c r="Q96" i="20"/>
  <c r="O96" i="20"/>
  <c r="R96" i="20"/>
  <c r="U98" i="20"/>
  <c r="S98" i="20"/>
  <c r="Q98" i="20"/>
  <c r="O98" i="20"/>
  <c r="R98" i="20"/>
  <c r="U100" i="20"/>
  <c r="S100" i="20"/>
  <c r="Q100" i="20"/>
  <c r="O100" i="20"/>
  <c r="R100" i="20"/>
  <c r="U102" i="20"/>
  <c r="S102" i="20"/>
  <c r="Q102" i="20"/>
  <c r="O102" i="20"/>
  <c r="R102" i="20"/>
  <c r="U109" i="20"/>
  <c r="S109" i="20"/>
  <c r="Q109" i="20"/>
  <c r="O109" i="20"/>
  <c r="R109" i="20"/>
  <c r="U111" i="20"/>
  <c r="S111" i="20"/>
  <c r="Q111" i="20"/>
  <c r="O111" i="20"/>
  <c r="R111" i="20"/>
  <c r="U113" i="20"/>
  <c r="S113" i="20"/>
  <c r="Q113" i="20"/>
  <c r="O113" i="20"/>
  <c r="R113" i="20"/>
  <c r="U115" i="20"/>
  <c r="S115" i="20"/>
  <c r="Q115" i="20"/>
  <c r="O115" i="20"/>
  <c r="R115" i="20"/>
  <c r="U117" i="20"/>
  <c r="S117" i="20"/>
  <c r="Q117" i="20"/>
  <c r="O117" i="20"/>
  <c r="T117" i="20"/>
  <c r="P117" i="20"/>
  <c r="U119" i="20"/>
  <c r="S119" i="20"/>
  <c r="Q119" i="20"/>
  <c r="O119" i="20"/>
  <c r="T119" i="20"/>
  <c r="P119" i="20"/>
  <c r="U121" i="20"/>
  <c r="S121" i="20"/>
  <c r="Q121" i="20"/>
  <c r="O121" i="20"/>
  <c r="T121" i="20"/>
  <c r="P121" i="20"/>
  <c r="O8" i="20"/>
  <c r="O7" i="20" s="1"/>
  <c r="Q8" i="20"/>
  <c r="S8" i="20"/>
  <c r="P9" i="20"/>
  <c r="R9" i="20"/>
  <c r="P10" i="20"/>
  <c r="R10" i="20"/>
  <c r="P11" i="20"/>
  <c r="R11" i="20"/>
  <c r="P12" i="20"/>
  <c r="R12" i="20"/>
  <c r="P13" i="20"/>
  <c r="R13" i="20"/>
  <c r="P14" i="20"/>
  <c r="R14" i="20"/>
  <c r="P15" i="20"/>
  <c r="R15" i="20"/>
  <c r="P16" i="20"/>
  <c r="R16" i="20"/>
  <c r="P17" i="20"/>
  <c r="R17" i="20"/>
  <c r="P18" i="20"/>
  <c r="R18" i="20"/>
  <c r="P19" i="20"/>
  <c r="R19" i="20"/>
  <c r="P20" i="20"/>
  <c r="R20" i="20"/>
  <c r="P21" i="20"/>
  <c r="R21" i="20"/>
  <c r="P22" i="20"/>
  <c r="R22" i="20"/>
  <c r="O28" i="20"/>
  <c r="O27" i="20" s="1"/>
  <c r="Q28" i="20"/>
  <c r="Q27" i="20" s="1"/>
  <c r="AG8" i="20" s="1"/>
  <c r="S28" i="20"/>
  <c r="S27" i="20" s="1"/>
  <c r="AI8" i="20" s="1"/>
  <c r="P29" i="20"/>
  <c r="R29" i="20"/>
  <c r="P30" i="20"/>
  <c r="R30" i="20"/>
  <c r="P31" i="20"/>
  <c r="R31" i="20"/>
  <c r="P32" i="20"/>
  <c r="R32" i="20"/>
  <c r="P33" i="20"/>
  <c r="R33" i="20"/>
  <c r="P34" i="20"/>
  <c r="R34" i="20"/>
  <c r="P35" i="20"/>
  <c r="R35" i="20"/>
  <c r="P36" i="20"/>
  <c r="R36" i="20"/>
  <c r="P37" i="20"/>
  <c r="R37" i="20"/>
  <c r="P38" i="20"/>
  <c r="R38" i="20"/>
  <c r="P39" i="20"/>
  <c r="R39" i="20"/>
  <c r="P40" i="20"/>
  <c r="R40" i="20"/>
  <c r="P41" i="20"/>
  <c r="R41" i="20"/>
  <c r="P42" i="20"/>
  <c r="R42" i="20"/>
  <c r="O48" i="20"/>
  <c r="Q48" i="20"/>
  <c r="S48" i="20"/>
  <c r="U49" i="20"/>
  <c r="S49" i="20"/>
  <c r="Q49" i="20"/>
  <c r="O49" i="20"/>
  <c r="R49" i="20"/>
  <c r="P50" i="20"/>
  <c r="T50" i="20"/>
  <c r="U51" i="20"/>
  <c r="S51" i="20"/>
  <c r="Q51" i="20"/>
  <c r="O51" i="20"/>
  <c r="R51" i="20"/>
  <c r="P52" i="20"/>
  <c r="T52" i="20"/>
  <c r="U53" i="20"/>
  <c r="S53" i="20"/>
  <c r="Q53" i="20"/>
  <c r="O53" i="20"/>
  <c r="R53" i="20"/>
  <c r="P54" i="20"/>
  <c r="T54" i="20"/>
  <c r="U55" i="20"/>
  <c r="S55" i="20"/>
  <c r="Q55" i="20"/>
  <c r="O55" i="20"/>
  <c r="R55" i="20"/>
  <c r="P56" i="20"/>
  <c r="T56" i="20"/>
  <c r="U57" i="20"/>
  <c r="S57" i="20"/>
  <c r="Q57" i="20"/>
  <c r="O57" i="20"/>
  <c r="R57" i="20"/>
  <c r="P58" i="20"/>
  <c r="T58" i="20"/>
  <c r="U59" i="20"/>
  <c r="S59" i="20"/>
  <c r="Q59" i="20"/>
  <c r="O59" i="20"/>
  <c r="R59" i="20"/>
  <c r="P60" i="20"/>
  <c r="T60" i="20"/>
  <c r="U61" i="20"/>
  <c r="S61" i="20"/>
  <c r="Q61" i="20"/>
  <c r="O61" i="20"/>
  <c r="R61" i="20"/>
  <c r="P62" i="20"/>
  <c r="T62" i="20"/>
  <c r="P69" i="20"/>
  <c r="T69" i="20"/>
  <c r="U70" i="20"/>
  <c r="S70" i="20"/>
  <c r="Q70" i="20"/>
  <c r="O70" i="20"/>
  <c r="R70" i="20"/>
  <c r="P71" i="20"/>
  <c r="T71" i="20"/>
  <c r="U72" i="20"/>
  <c r="S72" i="20"/>
  <c r="Q72" i="20"/>
  <c r="O72" i="20"/>
  <c r="R72" i="20"/>
  <c r="P73" i="20"/>
  <c r="T73" i="20"/>
  <c r="U74" i="20"/>
  <c r="S74" i="20"/>
  <c r="Q74" i="20"/>
  <c r="O74" i="20"/>
  <c r="R74" i="20"/>
  <c r="P75" i="20"/>
  <c r="T75" i="20"/>
  <c r="U76" i="20"/>
  <c r="S76" i="20"/>
  <c r="Q76" i="20"/>
  <c r="O76" i="20"/>
  <c r="R76" i="20"/>
  <c r="P77" i="20"/>
  <c r="T77" i="20"/>
  <c r="U78" i="20"/>
  <c r="S78" i="20"/>
  <c r="Q78" i="20"/>
  <c r="O78" i="20"/>
  <c r="R78" i="20"/>
  <c r="P79" i="20"/>
  <c r="T79" i="20"/>
  <c r="U80" i="20"/>
  <c r="S80" i="20"/>
  <c r="Q80" i="20"/>
  <c r="O80" i="20"/>
  <c r="R80" i="20"/>
  <c r="P81" i="20"/>
  <c r="T81" i="20"/>
  <c r="U82" i="20"/>
  <c r="S82" i="20"/>
  <c r="Q82" i="20"/>
  <c r="O82" i="20"/>
  <c r="R82" i="20"/>
  <c r="U89" i="20"/>
  <c r="S89" i="20"/>
  <c r="Q89" i="20"/>
  <c r="O89" i="20"/>
  <c r="R89" i="20"/>
  <c r="P90" i="20"/>
  <c r="T90" i="20"/>
  <c r="U91" i="20"/>
  <c r="S91" i="20"/>
  <c r="Q91" i="20"/>
  <c r="O91" i="20"/>
  <c r="R91" i="20"/>
  <c r="P92" i="20"/>
  <c r="T92" i="20"/>
  <c r="U93" i="20"/>
  <c r="S93" i="20"/>
  <c r="Q93" i="20"/>
  <c r="O93" i="20"/>
  <c r="R93" i="20"/>
  <c r="P94" i="20"/>
  <c r="T94" i="20"/>
  <c r="U95" i="20"/>
  <c r="S95" i="20"/>
  <c r="Q95" i="20"/>
  <c r="O95" i="20"/>
  <c r="R95" i="20"/>
  <c r="P96" i="20"/>
  <c r="T96" i="20"/>
  <c r="U97" i="20"/>
  <c r="S97" i="20"/>
  <c r="Q97" i="20"/>
  <c r="O97" i="20"/>
  <c r="R97" i="20"/>
  <c r="P98" i="20"/>
  <c r="T98" i="20"/>
  <c r="U99" i="20"/>
  <c r="S99" i="20"/>
  <c r="Q99" i="20"/>
  <c r="O99" i="20"/>
  <c r="R99" i="20"/>
  <c r="P100" i="20"/>
  <c r="T100" i="20"/>
  <c r="U101" i="20"/>
  <c r="S101" i="20"/>
  <c r="Q101" i="20"/>
  <c r="O101" i="20"/>
  <c r="R101" i="20"/>
  <c r="P102" i="20"/>
  <c r="T102" i="20"/>
  <c r="P109" i="20"/>
  <c r="T109" i="20"/>
  <c r="U110" i="20"/>
  <c r="S110" i="20"/>
  <c r="Q110" i="20"/>
  <c r="O110" i="20"/>
  <c r="R110" i="20"/>
  <c r="P111" i="20"/>
  <c r="T111" i="20"/>
  <c r="U112" i="20"/>
  <c r="S112" i="20"/>
  <c r="Q112" i="20"/>
  <c r="O112" i="20"/>
  <c r="R112" i="20"/>
  <c r="P113" i="20"/>
  <c r="T113" i="20"/>
  <c r="U114" i="20"/>
  <c r="S114" i="20"/>
  <c r="Q114" i="20"/>
  <c r="O114" i="20"/>
  <c r="R114" i="20"/>
  <c r="P115" i="20"/>
  <c r="T115" i="20"/>
  <c r="U116" i="20"/>
  <c r="S116" i="20"/>
  <c r="Q116" i="20"/>
  <c r="R116" i="20"/>
  <c r="O116" i="20"/>
  <c r="T116" i="20"/>
  <c r="R117" i="20"/>
  <c r="R119" i="20"/>
  <c r="R121" i="20"/>
  <c r="U130" i="20"/>
  <c r="S130" i="20"/>
  <c r="Q130" i="20"/>
  <c r="O130" i="20"/>
  <c r="T130" i="20"/>
  <c r="P130" i="20"/>
  <c r="U132" i="20"/>
  <c r="S132" i="20"/>
  <c r="Q132" i="20"/>
  <c r="O132" i="20"/>
  <c r="T132" i="20"/>
  <c r="P132" i="20"/>
  <c r="U134" i="20"/>
  <c r="S134" i="20"/>
  <c r="Q134" i="20"/>
  <c r="O134" i="20"/>
  <c r="T134" i="20"/>
  <c r="P134" i="20"/>
  <c r="U136" i="20"/>
  <c r="S136" i="20"/>
  <c r="Q136" i="20"/>
  <c r="O136" i="20"/>
  <c r="T136" i="20"/>
  <c r="P136" i="20"/>
  <c r="U138" i="20"/>
  <c r="S138" i="20"/>
  <c r="Q138" i="20"/>
  <c r="O138" i="20"/>
  <c r="T138" i="20"/>
  <c r="P138" i="20"/>
  <c r="U140" i="20"/>
  <c r="S140" i="20"/>
  <c r="Q140" i="20"/>
  <c r="O140" i="20"/>
  <c r="T140" i="20"/>
  <c r="P140" i="20"/>
  <c r="U142" i="20"/>
  <c r="S142" i="20"/>
  <c r="Q142" i="20"/>
  <c r="O142" i="20"/>
  <c r="T142" i="20"/>
  <c r="P142" i="20"/>
  <c r="U149" i="20"/>
  <c r="S149" i="20"/>
  <c r="Q149" i="20"/>
  <c r="O149" i="20"/>
  <c r="T149" i="20"/>
  <c r="P149" i="20"/>
  <c r="U151" i="20"/>
  <c r="S151" i="20"/>
  <c r="Q151" i="20"/>
  <c r="O151" i="20"/>
  <c r="T151" i="20"/>
  <c r="P151" i="20"/>
  <c r="U153" i="20"/>
  <c r="S153" i="20"/>
  <c r="Q153" i="20"/>
  <c r="O153" i="20"/>
  <c r="T153" i="20"/>
  <c r="P153" i="20"/>
  <c r="U155" i="20"/>
  <c r="S155" i="20"/>
  <c r="Q155" i="20"/>
  <c r="O155" i="20"/>
  <c r="T155" i="20"/>
  <c r="P155" i="20"/>
  <c r="T157" i="20"/>
  <c r="S157" i="20"/>
  <c r="Q157" i="20"/>
  <c r="O157" i="20"/>
  <c r="U157" i="20"/>
  <c r="P157" i="20"/>
  <c r="P68" i="20"/>
  <c r="P67" i="20" s="1"/>
  <c r="AF10" i="20" s="1"/>
  <c r="W34" i="3" s="1"/>
  <c r="R68" i="20"/>
  <c r="P88" i="20"/>
  <c r="P87" i="20" s="1"/>
  <c r="AF11" i="20" s="1"/>
  <c r="R88" i="20"/>
  <c r="P108" i="20"/>
  <c r="P107" i="20" s="1"/>
  <c r="AF12" i="20" s="1"/>
  <c r="R108" i="20"/>
  <c r="U118" i="20"/>
  <c r="S118" i="20"/>
  <c r="Q118" i="20"/>
  <c r="O118" i="20"/>
  <c r="R118" i="20"/>
  <c r="U120" i="20"/>
  <c r="S120" i="20"/>
  <c r="Q120" i="20"/>
  <c r="O120" i="20"/>
  <c r="R120" i="20"/>
  <c r="U122" i="20"/>
  <c r="S122" i="20"/>
  <c r="Q122" i="20"/>
  <c r="O122" i="20"/>
  <c r="R122" i="20"/>
  <c r="U129" i="20"/>
  <c r="S129" i="20"/>
  <c r="Q129" i="20"/>
  <c r="O129" i="20"/>
  <c r="R129" i="20"/>
  <c r="U131" i="20"/>
  <c r="S131" i="20"/>
  <c r="Q131" i="20"/>
  <c r="O131" i="20"/>
  <c r="R131" i="20"/>
  <c r="U133" i="20"/>
  <c r="S133" i="20"/>
  <c r="Q133" i="20"/>
  <c r="O133" i="20"/>
  <c r="R133" i="20"/>
  <c r="U135" i="20"/>
  <c r="S135" i="20"/>
  <c r="Q135" i="20"/>
  <c r="O135" i="20"/>
  <c r="R135" i="20"/>
  <c r="U137" i="20"/>
  <c r="S137" i="20"/>
  <c r="Q137" i="20"/>
  <c r="O137" i="20"/>
  <c r="R137" i="20"/>
  <c r="U139" i="20"/>
  <c r="S139" i="20"/>
  <c r="Q139" i="20"/>
  <c r="O139" i="20"/>
  <c r="R139" i="20"/>
  <c r="U141" i="20"/>
  <c r="S141" i="20"/>
  <c r="Q141" i="20"/>
  <c r="O141" i="20"/>
  <c r="R141" i="20"/>
  <c r="U150" i="20"/>
  <c r="S150" i="20"/>
  <c r="Q150" i="20"/>
  <c r="O150" i="20"/>
  <c r="R150" i="20"/>
  <c r="U152" i="20"/>
  <c r="S152" i="20"/>
  <c r="Q152" i="20"/>
  <c r="O152" i="20"/>
  <c r="R152" i="20"/>
  <c r="U154" i="20"/>
  <c r="S154" i="20"/>
  <c r="Q154" i="20"/>
  <c r="O154" i="20"/>
  <c r="R154" i="20"/>
  <c r="U156" i="20"/>
  <c r="S156" i="20"/>
  <c r="Q156" i="20"/>
  <c r="O156" i="20"/>
  <c r="R156" i="20"/>
  <c r="P128" i="20"/>
  <c r="P127" i="20" s="1"/>
  <c r="AF13" i="20" s="1"/>
  <c r="R128" i="20"/>
  <c r="P148" i="20"/>
  <c r="R148" i="20"/>
  <c r="U168" i="20"/>
  <c r="U167" i="20" s="1"/>
  <c r="AK15" i="20" s="1"/>
  <c r="S168" i="20"/>
  <c r="S167" i="20" s="1"/>
  <c r="AI15" i="20" s="1"/>
  <c r="Q168" i="20"/>
  <c r="Q167" i="20" s="1"/>
  <c r="O168" i="20"/>
  <c r="O167" i="20" s="1"/>
  <c r="R168" i="20"/>
  <c r="P158" i="20"/>
  <c r="R158" i="20"/>
  <c r="P159" i="20"/>
  <c r="R159" i="20"/>
  <c r="P160" i="20"/>
  <c r="R160" i="20"/>
  <c r="P161" i="20"/>
  <c r="R161" i="20"/>
  <c r="P162" i="20"/>
  <c r="R162" i="20"/>
  <c r="P169" i="20"/>
  <c r="R169" i="20"/>
  <c r="P170" i="20"/>
  <c r="R170" i="20"/>
  <c r="P171" i="20"/>
  <c r="R171" i="20"/>
  <c r="P172" i="20"/>
  <c r="R172" i="20"/>
  <c r="P173" i="20"/>
  <c r="R173" i="20"/>
  <c r="P174" i="20"/>
  <c r="R174" i="20"/>
  <c r="P175" i="20"/>
  <c r="R175" i="20"/>
  <c r="P176" i="20"/>
  <c r="R176" i="20"/>
  <c r="P177" i="20"/>
  <c r="R177" i="20"/>
  <c r="P178" i="20"/>
  <c r="R178" i="20"/>
  <c r="P179" i="20"/>
  <c r="R179" i="20"/>
  <c r="P180" i="20"/>
  <c r="R180" i="20"/>
  <c r="P181" i="20"/>
  <c r="R181" i="20"/>
  <c r="P182" i="20"/>
  <c r="R182" i="20"/>
  <c r="Q31" i="19"/>
  <c r="S29" i="19"/>
  <c r="S169" i="2"/>
  <c r="S137" i="2"/>
  <c r="S139" i="2"/>
  <c r="S141" i="2"/>
  <c r="S89" i="2"/>
  <c r="S91" i="2"/>
  <c r="S93" i="2"/>
  <c r="S95" i="2"/>
  <c r="S97" i="2"/>
  <c r="S99" i="2"/>
  <c r="S101" i="2"/>
  <c r="T69" i="2"/>
  <c r="T71" i="2"/>
  <c r="S73" i="2"/>
  <c r="S75" i="2"/>
  <c r="S77" i="2"/>
  <c r="S79" i="2"/>
  <c r="S81" i="2"/>
  <c r="T49" i="2"/>
  <c r="T51" i="2"/>
  <c r="T53" i="2"/>
  <c r="T55" i="2"/>
  <c r="T169" i="13"/>
  <c r="Q169" i="13"/>
  <c r="T171" i="13"/>
  <c r="Q171" i="13"/>
  <c r="T173" i="13"/>
  <c r="Q173" i="13"/>
  <c r="T175" i="13"/>
  <c r="Q175" i="13"/>
  <c r="T177" i="13"/>
  <c r="Q177" i="13"/>
  <c r="T179" i="13"/>
  <c r="Q179" i="13"/>
  <c r="T181" i="13"/>
  <c r="Q181" i="13"/>
  <c r="R153" i="13"/>
  <c r="R157" i="13"/>
  <c r="O159" i="13"/>
  <c r="S159" i="13"/>
  <c r="O161" i="13"/>
  <c r="S161" i="13"/>
  <c r="T129" i="13"/>
  <c r="P131" i="13"/>
  <c r="T133" i="13"/>
  <c r="P135" i="13"/>
  <c r="T137" i="13"/>
  <c r="P139" i="13"/>
  <c r="T141" i="13"/>
  <c r="T89" i="13"/>
  <c r="T91" i="13"/>
  <c r="T93" i="13"/>
  <c r="T95" i="13"/>
  <c r="T97" i="13"/>
  <c r="T99" i="13"/>
  <c r="T101" i="13"/>
  <c r="P49" i="13"/>
  <c r="O51" i="13"/>
  <c r="S51" i="13"/>
  <c r="O55" i="13"/>
  <c r="S55" i="13"/>
  <c r="P59" i="13"/>
  <c r="O35" i="13"/>
  <c r="O37" i="13"/>
  <c r="O39" i="13"/>
  <c r="O41" i="13"/>
  <c r="R51" i="11"/>
  <c r="P53" i="11"/>
  <c r="R55" i="11"/>
  <c r="P57" i="11"/>
  <c r="T33" i="11"/>
  <c r="T35" i="11"/>
  <c r="T37" i="11"/>
  <c r="T39" i="11"/>
  <c r="T41" i="11"/>
  <c r="Q53" i="8"/>
  <c r="T11" i="8"/>
  <c r="S71" i="7"/>
  <c r="P73" i="7"/>
  <c r="P69" i="7"/>
  <c r="O49" i="7"/>
  <c r="S33" i="7"/>
  <c r="S35" i="7"/>
  <c r="S37" i="7"/>
  <c r="S39" i="7"/>
  <c r="S41" i="7"/>
  <c r="O169" i="15"/>
  <c r="O173" i="15"/>
  <c r="O177" i="15"/>
  <c r="O181" i="15"/>
  <c r="O159" i="15"/>
  <c r="P89" i="15"/>
  <c r="P93" i="15"/>
  <c r="P97" i="15"/>
  <c r="Q49" i="15"/>
  <c r="R51" i="15"/>
  <c r="R55" i="15"/>
  <c r="O35" i="15"/>
  <c r="O37" i="15"/>
  <c r="O39" i="15"/>
  <c r="O41" i="15"/>
  <c r="O169" i="16"/>
  <c r="O171" i="16"/>
  <c r="O173" i="16"/>
  <c r="O175" i="16"/>
  <c r="O177" i="16"/>
  <c r="O179" i="16"/>
  <c r="O181" i="16"/>
  <c r="T159" i="16"/>
  <c r="Q159" i="16"/>
  <c r="U159" i="16"/>
  <c r="O159" i="16"/>
  <c r="O161" i="16"/>
  <c r="O19" i="16"/>
  <c r="O169" i="17"/>
  <c r="O171" i="17"/>
  <c r="O173" i="17"/>
  <c r="O175" i="17"/>
  <c r="O177" i="17"/>
  <c r="O179" i="17"/>
  <c r="O181" i="17"/>
  <c r="O159" i="17"/>
  <c r="O161" i="17"/>
  <c r="U27" i="17"/>
  <c r="AK8" i="17" s="1"/>
  <c r="T29" i="17"/>
  <c r="Q29" i="17"/>
  <c r="O31" i="17"/>
  <c r="O33" i="17"/>
  <c r="O35" i="17"/>
  <c r="O37" i="17"/>
  <c r="O39" i="17"/>
  <c r="O41" i="17"/>
  <c r="O13" i="17"/>
  <c r="O15" i="17"/>
  <c r="O17" i="17"/>
  <c r="O19" i="17"/>
  <c r="O21" i="17"/>
  <c r="T167" i="18"/>
  <c r="AJ15" i="18" s="1"/>
  <c r="T17" i="18"/>
  <c r="Q17" i="18"/>
  <c r="T19" i="18"/>
  <c r="Q19" i="18"/>
  <c r="T21" i="18"/>
  <c r="Q21" i="18"/>
  <c r="O169" i="19"/>
  <c r="O171" i="19"/>
  <c r="O173" i="19"/>
  <c r="O175" i="19"/>
  <c r="O177" i="19"/>
  <c r="O179" i="19"/>
  <c r="O181" i="19"/>
  <c r="O159" i="19"/>
  <c r="O161" i="19"/>
  <c r="T39" i="19"/>
  <c r="Q39" i="19"/>
  <c r="U39" i="19"/>
  <c r="T29" i="19"/>
  <c r="Q29" i="19"/>
  <c r="O31" i="19"/>
  <c r="O33" i="19"/>
  <c r="O35" i="19"/>
  <c r="O37" i="19"/>
  <c r="O39" i="19"/>
  <c r="O41" i="19"/>
  <c r="T13" i="19"/>
  <c r="Q13" i="19"/>
  <c r="T15" i="19"/>
  <c r="Q15" i="19"/>
  <c r="T17" i="19"/>
  <c r="Q17" i="19"/>
  <c r="T19" i="19"/>
  <c r="Q19" i="19"/>
  <c r="T21" i="19"/>
  <c r="Q21" i="19"/>
  <c r="Q12" i="19"/>
  <c r="U12" i="19"/>
  <c r="Q10" i="19"/>
  <c r="U10" i="19"/>
  <c r="Q9" i="19"/>
  <c r="U9" i="19"/>
  <c r="O9" i="19"/>
  <c r="S9" i="19"/>
  <c r="O11" i="19"/>
  <c r="S11" i="19"/>
  <c r="Q11" i="19"/>
  <c r="U11" i="19"/>
  <c r="T7" i="19"/>
  <c r="AJ7" i="19" s="1"/>
  <c r="U28" i="19"/>
  <c r="U27" i="19" s="1"/>
  <c r="AK8" i="19" s="1"/>
  <c r="AB26" i="3" s="1"/>
  <c r="S28" i="19"/>
  <c r="S27" i="19" s="1"/>
  <c r="AI8" i="19" s="1"/>
  <c r="Z26" i="3" s="1"/>
  <c r="Q28" i="19"/>
  <c r="Q27" i="19" s="1"/>
  <c r="O28" i="19"/>
  <c r="R28" i="19"/>
  <c r="U50" i="19"/>
  <c r="S50" i="19"/>
  <c r="Q50" i="19"/>
  <c r="O50" i="19"/>
  <c r="T50" i="19"/>
  <c r="P50" i="19"/>
  <c r="U52" i="19"/>
  <c r="S52" i="19"/>
  <c r="Q52" i="19"/>
  <c r="O52" i="19"/>
  <c r="T52" i="19"/>
  <c r="P52" i="19"/>
  <c r="U8" i="19"/>
  <c r="S8" i="19"/>
  <c r="S7" i="19" s="1"/>
  <c r="AI7" i="19" s="1"/>
  <c r="Q8" i="19"/>
  <c r="Q7" i="19" s="1"/>
  <c r="AG7" i="19" s="1"/>
  <c r="O8" i="19"/>
  <c r="R8" i="19"/>
  <c r="P28" i="19"/>
  <c r="T28" i="19"/>
  <c r="U48" i="19"/>
  <c r="S48" i="19"/>
  <c r="Q48" i="19"/>
  <c r="O48" i="19"/>
  <c r="R48" i="19"/>
  <c r="R50" i="19"/>
  <c r="R52" i="19"/>
  <c r="U54" i="19"/>
  <c r="S54" i="19"/>
  <c r="Q54" i="19"/>
  <c r="O54" i="19"/>
  <c r="R54" i="19"/>
  <c r="U56" i="19"/>
  <c r="S56" i="19"/>
  <c r="Q56" i="19"/>
  <c r="O56" i="19"/>
  <c r="R56" i="19"/>
  <c r="U58" i="19"/>
  <c r="S58" i="19"/>
  <c r="Q58" i="19"/>
  <c r="O58" i="19"/>
  <c r="R58" i="19"/>
  <c r="U60" i="19"/>
  <c r="S60" i="19"/>
  <c r="Q60" i="19"/>
  <c r="O60" i="19"/>
  <c r="R60" i="19"/>
  <c r="U62" i="19"/>
  <c r="S62" i="19"/>
  <c r="Q62" i="19"/>
  <c r="O62" i="19"/>
  <c r="R62" i="19"/>
  <c r="U69" i="19"/>
  <c r="S69" i="19"/>
  <c r="Q69" i="19"/>
  <c r="O69" i="19"/>
  <c r="R69" i="19"/>
  <c r="U71" i="19"/>
  <c r="S71" i="19"/>
  <c r="Q71" i="19"/>
  <c r="O71" i="19"/>
  <c r="R71" i="19"/>
  <c r="U73" i="19"/>
  <c r="S73" i="19"/>
  <c r="Q73" i="19"/>
  <c r="O73" i="19"/>
  <c r="R73" i="19"/>
  <c r="U75" i="19"/>
  <c r="S75" i="19"/>
  <c r="Q75" i="19"/>
  <c r="O75" i="19"/>
  <c r="R75" i="19"/>
  <c r="U77" i="19"/>
  <c r="S77" i="19"/>
  <c r="Q77" i="19"/>
  <c r="O77" i="19"/>
  <c r="R77" i="19"/>
  <c r="U79" i="19"/>
  <c r="S79" i="19"/>
  <c r="Q79" i="19"/>
  <c r="O79" i="19"/>
  <c r="R79" i="19"/>
  <c r="U81" i="19"/>
  <c r="S81" i="19"/>
  <c r="Q81" i="19"/>
  <c r="O81" i="19"/>
  <c r="R81" i="19"/>
  <c r="U90" i="19"/>
  <c r="S90" i="19"/>
  <c r="Q90" i="19"/>
  <c r="O90" i="19"/>
  <c r="R90" i="19"/>
  <c r="U92" i="19"/>
  <c r="S92" i="19"/>
  <c r="Q92" i="19"/>
  <c r="O92" i="19"/>
  <c r="R92" i="19"/>
  <c r="U94" i="19"/>
  <c r="S94" i="19"/>
  <c r="Q94" i="19"/>
  <c r="O94" i="19"/>
  <c r="R94" i="19"/>
  <c r="U96" i="19"/>
  <c r="S96" i="19"/>
  <c r="Q96" i="19"/>
  <c r="O96" i="19"/>
  <c r="R96" i="19"/>
  <c r="U98" i="19"/>
  <c r="S98" i="19"/>
  <c r="Q98" i="19"/>
  <c r="O98" i="19"/>
  <c r="R98" i="19"/>
  <c r="U100" i="19"/>
  <c r="S100" i="19"/>
  <c r="Q100" i="19"/>
  <c r="O100" i="19"/>
  <c r="R100" i="19"/>
  <c r="U102" i="19"/>
  <c r="S102" i="19"/>
  <c r="Q102" i="19"/>
  <c r="O102" i="19"/>
  <c r="R102" i="19"/>
  <c r="U109" i="19"/>
  <c r="S109" i="19"/>
  <c r="Q109" i="19"/>
  <c r="O109" i="19"/>
  <c r="R109" i="19"/>
  <c r="U111" i="19"/>
  <c r="S111" i="19"/>
  <c r="Q111" i="19"/>
  <c r="O111" i="19"/>
  <c r="R111" i="19"/>
  <c r="U113" i="19"/>
  <c r="S113" i="19"/>
  <c r="Q113" i="19"/>
  <c r="O113" i="19"/>
  <c r="R113" i="19"/>
  <c r="U115" i="19"/>
  <c r="S115" i="19"/>
  <c r="Q115" i="19"/>
  <c r="O115" i="19"/>
  <c r="R115" i="19"/>
  <c r="U117" i="19"/>
  <c r="S117" i="19"/>
  <c r="Q117" i="19"/>
  <c r="O117" i="19"/>
  <c r="T117" i="19"/>
  <c r="P117" i="19"/>
  <c r="U119" i="19"/>
  <c r="S119" i="19"/>
  <c r="Q119" i="19"/>
  <c r="O119" i="19"/>
  <c r="T119" i="19"/>
  <c r="P119" i="19"/>
  <c r="U121" i="19"/>
  <c r="S121" i="19"/>
  <c r="Q121" i="19"/>
  <c r="O121" i="19"/>
  <c r="T121" i="19"/>
  <c r="P121" i="19"/>
  <c r="P9" i="19"/>
  <c r="R9" i="19"/>
  <c r="P10" i="19"/>
  <c r="R10" i="19"/>
  <c r="P11" i="19"/>
  <c r="R11" i="19"/>
  <c r="P12" i="19"/>
  <c r="R12" i="19"/>
  <c r="P13" i="19"/>
  <c r="R13" i="19"/>
  <c r="P14" i="19"/>
  <c r="R14" i="19"/>
  <c r="P15" i="19"/>
  <c r="R15" i="19"/>
  <c r="P16" i="19"/>
  <c r="R16" i="19"/>
  <c r="P17" i="19"/>
  <c r="R17" i="19"/>
  <c r="P18" i="19"/>
  <c r="R18" i="19"/>
  <c r="P19" i="19"/>
  <c r="R19" i="19"/>
  <c r="P20" i="19"/>
  <c r="R20" i="19"/>
  <c r="P21" i="19"/>
  <c r="R21" i="19"/>
  <c r="P22" i="19"/>
  <c r="R22" i="19"/>
  <c r="P29" i="19"/>
  <c r="R29" i="19"/>
  <c r="P30" i="19"/>
  <c r="R30" i="19"/>
  <c r="P31" i="19"/>
  <c r="R31" i="19"/>
  <c r="P32" i="19"/>
  <c r="R32" i="19"/>
  <c r="P33" i="19"/>
  <c r="R33" i="19"/>
  <c r="P34" i="19"/>
  <c r="R34" i="19"/>
  <c r="P35" i="19"/>
  <c r="R35" i="19"/>
  <c r="P36" i="19"/>
  <c r="R36" i="19"/>
  <c r="P37" i="19"/>
  <c r="R37" i="19"/>
  <c r="P38" i="19"/>
  <c r="R38" i="19"/>
  <c r="P39" i="19"/>
  <c r="R39" i="19"/>
  <c r="P40" i="19"/>
  <c r="R40" i="19"/>
  <c r="P41" i="19"/>
  <c r="R41" i="19"/>
  <c r="P42" i="19"/>
  <c r="R42" i="19"/>
  <c r="U49" i="19"/>
  <c r="S49" i="19"/>
  <c r="Q49" i="19"/>
  <c r="O49" i="19"/>
  <c r="R49" i="19"/>
  <c r="U51" i="19"/>
  <c r="S51" i="19"/>
  <c r="Q51" i="19"/>
  <c r="O51" i="19"/>
  <c r="R51" i="19"/>
  <c r="U53" i="19"/>
  <c r="S53" i="19"/>
  <c r="Q53" i="19"/>
  <c r="O53" i="19"/>
  <c r="R53" i="19"/>
  <c r="P54" i="19"/>
  <c r="T54" i="19"/>
  <c r="U55" i="19"/>
  <c r="S55" i="19"/>
  <c r="Q55" i="19"/>
  <c r="O55" i="19"/>
  <c r="R55" i="19"/>
  <c r="P56" i="19"/>
  <c r="T56" i="19"/>
  <c r="U57" i="19"/>
  <c r="S57" i="19"/>
  <c r="Q57" i="19"/>
  <c r="O57" i="19"/>
  <c r="R57" i="19"/>
  <c r="P58" i="19"/>
  <c r="T58" i="19"/>
  <c r="U59" i="19"/>
  <c r="S59" i="19"/>
  <c r="Q59" i="19"/>
  <c r="O59" i="19"/>
  <c r="R59" i="19"/>
  <c r="P60" i="19"/>
  <c r="T60" i="19"/>
  <c r="U61" i="19"/>
  <c r="S61" i="19"/>
  <c r="Q61" i="19"/>
  <c r="O61" i="19"/>
  <c r="R61" i="19"/>
  <c r="P62" i="19"/>
  <c r="T62" i="19"/>
  <c r="P69" i="19"/>
  <c r="T69" i="19"/>
  <c r="U70" i="19"/>
  <c r="S70" i="19"/>
  <c r="Q70" i="19"/>
  <c r="O70" i="19"/>
  <c r="R70" i="19"/>
  <c r="P71" i="19"/>
  <c r="T71" i="19"/>
  <c r="U72" i="19"/>
  <c r="S72" i="19"/>
  <c r="Q72" i="19"/>
  <c r="O72" i="19"/>
  <c r="R72" i="19"/>
  <c r="P73" i="19"/>
  <c r="T73" i="19"/>
  <c r="U74" i="19"/>
  <c r="S74" i="19"/>
  <c r="Q74" i="19"/>
  <c r="O74" i="19"/>
  <c r="R74" i="19"/>
  <c r="P75" i="19"/>
  <c r="T75" i="19"/>
  <c r="U76" i="19"/>
  <c r="S76" i="19"/>
  <c r="Q76" i="19"/>
  <c r="O76" i="19"/>
  <c r="R76" i="19"/>
  <c r="P77" i="19"/>
  <c r="T77" i="19"/>
  <c r="U78" i="19"/>
  <c r="S78" i="19"/>
  <c r="Q78" i="19"/>
  <c r="O78" i="19"/>
  <c r="R78" i="19"/>
  <c r="P79" i="19"/>
  <c r="T79" i="19"/>
  <c r="U80" i="19"/>
  <c r="S80" i="19"/>
  <c r="Q80" i="19"/>
  <c r="O80" i="19"/>
  <c r="R80" i="19"/>
  <c r="P81" i="19"/>
  <c r="T81" i="19"/>
  <c r="U82" i="19"/>
  <c r="S82" i="19"/>
  <c r="Q82" i="19"/>
  <c r="O82" i="19"/>
  <c r="R82" i="19"/>
  <c r="U89" i="19"/>
  <c r="S89" i="19"/>
  <c r="Q89" i="19"/>
  <c r="O89" i="19"/>
  <c r="R89" i="19"/>
  <c r="P90" i="19"/>
  <c r="T90" i="19"/>
  <c r="U91" i="19"/>
  <c r="S91" i="19"/>
  <c r="Q91" i="19"/>
  <c r="O91" i="19"/>
  <c r="R91" i="19"/>
  <c r="P92" i="19"/>
  <c r="T92" i="19"/>
  <c r="U93" i="19"/>
  <c r="S93" i="19"/>
  <c r="Q93" i="19"/>
  <c r="O93" i="19"/>
  <c r="R93" i="19"/>
  <c r="P94" i="19"/>
  <c r="T94" i="19"/>
  <c r="U95" i="19"/>
  <c r="S95" i="19"/>
  <c r="Q95" i="19"/>
  <c r="O95" i="19"/>
  <c r="R95" i="19"/>
  <c r="P96" i="19"/>
  <c r="T96" i="19"/>
  <c r="U97" i="19"/>
  <c r="S97" i="19"/>
  <c r="Q97" i="19"/>
  <c r="O97" i="19"/>
  <c r="R97" i="19"/>
  <c r="P98" i="19"/>
  <c r="T98" i="19"/>
  <c r="U99" i="19"/>
  <c r="S99" i="19"/>
  <c r="Q99" i="19"/>
  <c r="O99" i="19"/>
  <c r="R99" i="19"/>
  <c r="P100" i="19"/>
  <c r="T100" i="19"/>
  <c r="U101" i="19"/>
  <c r="S101" i="19"/>
  <c r="Q101" i="19"/>
  <c r="O101" i="19"/>
  <c r="R101" i="19"/>
  <c r="P102" i="19"/>
  <c r="T102" i="19"/>
  <c r="P109" i="19"/>
  <c r="T109" i="19"/>
  <c r="U110" i="19"/>
  <c r="S110" i="19"/>
  <c r="Q110" i="19"/>
  <c r="O110" i="19"/>
  <c r="R110" i="19"/>
  <c r="P111" i="19"/>
  <c r="T111" i="19"/>
  <c r="U112" i="19"/>
  <c r="S112" i="19"/>
  <c r="Q112" i="19"/>
  <c r="O112" i="19"/>
  <c r="R112" i="19"/>
  <c r="P113" i="19"/>
  <c r="T113" i="19"/>
  <c r="U114" i="19"/>
  <c r="S114" i="19"/>
  <c r="Q114" i="19"/>
  <c r="O114" i="19"/>
  <c r="R114" i="19"/>
  <c r="P115" i="19"/>
  <c r="T115" i="19"/>
  <c r="U116" i="19"/>
  <c r="S116" i="19"/>
  <c r="Q116" i="19"/>
  <c r="R116" i="19"/>
  <c r="O116" i="19"/>
  <c r="T116" i="19"/>
  <c r="R117" i="19"/>
  <c r="R119" i="19"/>
  <c r="R121" i="19"/>
  <c r="U130" i="19"/>
  <c r="S130" i="19"/>
  <c r="Q130" i="19"/>
  <c r="O130" i="19"/>
  <c r="T130" i="19"/>
  <c r="P130" i="19"/>
  <c r="U132" i="19"/>
  <c r="S132" i="19"/>
  <c r="Q132" i="19"/>
  <c r="O132" i="19"/>
  <c r="T132" i="19"/>
  <c r="P132" i="19"/>
  <c r="U134" i="19"/>
  <c r="S134" i="19"/>
  <c r="Q134" i="19"/>
  <c r="O134" i="19"/>
  <c r="T134" i="19"/>
  <c r="P134" i="19"/>
  <c r="U136" i="19"/>
  <c r="S136" i="19"/>
  <c r="Q136" i="19"/>
  <c r="O136" i="19"/>
  <c r="T136" i="19"/>
  <c r="P136" i="19"/>
  <c r="U138" i="19"/>
  <c r="S138" i="19"/>
  <c r="Q138" i="19"/>
  <c r="O138" i="19"/>
  <c r="T138" i="19"/>
  <c r="P138" i="19"/>
  <c r="U140" i="19"/>
  <c r="S140" i="19"/>
  <c r="Q140" i="19"/>
  <c r="O140" i="19"/>
  <c r="T140" i="19"/>
  <c r="P140" i="19"/>
  <c r="U142" i="19"/>
  <c r="S142" i="19"/>
  <c r="Q142" i="19"/>
  <c r="O142" i="19"/>
  <c r="T142" i="19"/>
  <c r="P142" i="19"/>
  <c r="U149" i="19"/>
  <c r="S149" i="19"/>
  <c r="Q149" i="19"/>
  <c r="O149" i="19"/>
  <c r="T149" i="19"/>
  <c r="P149" i="19"/>
  <c r="U151" i="19"/>
  <c r="S151" i="19"/>
  <c r="Q151" i="19"/>
  <c r="O151" i="19"/>
  <c r="T151" i="19"/>
  <c r="P151" i="19"/>
  <c r="U153" i="19"/>
  <c r="S153" i="19"/>
  <c r="Q153" i="19"/>
  <c r="O153" i="19"/>
  <c r="T153" i="19"/>
  <c r="P153" i="19"/>
  <c r="U155" i="19"/>
  <c r="S155" i="19"/>
  <c r="Q155" i="19"/>
  <c r="O155" i="19"/>
  <c r="T155" i="19"/>
  <c r="P155" i="19"/>
  <c r="T157" i="19"/>
  <c r="S157" i="19"/>
  <c r="Q157" i="19"/>
  <c r="O157" i="19"/>
  <c r="U157" i="19"/>
  <c r="P157" i="19"/>
  <c r="P68" i="19"/>
  <c r="P67" i="19" s="1"/>
  <c r="AF10" i="19" s="1"/>
  <c r="R68" i="19"/>
  <c r="P88" i="19"/>
  <c r="P87" i="19" s="1"/>
  <c r="AF11" i="19" s="1"/>
  <c r="R88" i="19"/>
  <c r="P108" i="19"/>
  <c r="P107" i="19" s="1"/>
  <c r="AF12" i="19" s="1"/>
  <c r="R108" i="19"/>
  <c r="U118" i="19"/>
  <c r="S118" i="19"/>
  <c r="Q118" i="19"/>
  <c r="O118" i="19"/>
  <c r="R118" i="19"/>
  <c r="U120" i="19"/>
  <c r="S120" i="19"/>
  <c r="Q120" i="19"/>
  <c r="O120" i="19"/>
  <c r="R120" i="19"/>
  <c r="U122" i="19"/>
  <c r="S122" i="19"/>
  <c r="Q122" i="19"/>
  <c r="O122" i="19"/>
  <c r="R122" i="19"/>
  <c r="U129" i="19"/>
  <c r="S129" i="19"/>
  <c r="Q129" i="19"/>
  <c r="O129" i="19"/>
  <c r="R129" i="19"/>
  <c r="U131" i="19"/>
  <c r="S131" i="19"/>
  <c r="Q131" i="19"/>
  <c r="O131" i="19"/>
  <c r="R131" i="19"/>
  <c r="U133" i="19"/>
  <c r="S133" i="19"/>
  <c r="Q133" i="19"/>
  <c r="O133" i="19"/>
  <c r="R133" i="19"/>
  <c r="U135" i="19"/>
  <c r="S135" i="19"/>
  <c r="Q135" i="19"/>
  <c r="O135" i="19"/>
  <c r="R135" i="19"/>
  <c r="U137" i="19"/>
  <c r="S137" i="19"/>
  <c r="Q137" i="19"/>
  <c r="O137" i="19"/>
  <c r="R137" i="19"/>
  <c r="U139" i="19"/>
  <c r="S139" i="19"/>
  <c r="Q139" i="19"/>
  <c r="O139" i="19"/>
  <c r="R139" i="19"/>
  <c r="U141" i="19"/>
  <c r="S141" i="19"/>
  <c r="Q141" i="19"/>
  <c r="O141" i="19"/>
  <c r="R141" i="19"/>
  <c r="U150" i="19"/>
  <c r="S150" i="19"/>
  <c r="Q150" i="19"/>
  <c r="O150" i="19"/>
  <c r="R150" i="19"/>
  <c r="U152" i="19"/>
  <c r="S152" i="19"/>
  <c r="Q152" i="19"/>
  <c r="O152" i="19"/>
  <c r="R152" i="19"/>
  <c r="U154" i="19"/>
  <c r="S154" i="19"/>
  <c r="Q154" i="19"/>
  <c r="O154" i="19"/>
  <c r="R154" i="19"/>
  <c r="U156" i="19"/>
  <c r="S156" i="19"/>
  <c r="Q156" i="19"/>
  <c r="O156" i="19"/>
  <c r="R156" i="19"/>
  <c r="P128" i="19"/>
  <c r="P127" i="19" s="1"/>
  <c r="AF13" i="19" s="1"/>
  <c r="R128" i="19"/>
  <c r="P148" i="19"/>
  <c r="P147" i="19" s="1"/>
  <c r="AF14" i="19" s="1"/>
  <c r="R148" i="19"/>
  <c r="U168" i="19"/>
  <c r="U167" i="19" s="1"/>
  <c r="AK15" i="19" s="1"/>
  <c r="S168" i="19"/>
  <c r="S167" i="19" s="1"/>
  <c r="AI15" i="19" s="1"/>
  <c r="Q168" i="19"/>
  <c r="Q167" i="19" s="1"/>
  <c r="O168" i="19"/>
  <c r="R168" i="19"/>
  <c r="P158" i="19"/>
  <c r="R158" i="19"/>
  <c r="P159" i="19"/>
  <c r="R159" i="19"/>
  <c r="P160" i="19"/>
  <c r="R160" i="19"/>
  <c r="P161" i="19"/>
  <c r="R161" i="19"/>
  <c r="P162" i="19"/>
  <c r="R162" i="19"/>
  <c r="P169" i="19"/>
  <c r="R169" i="19"/>
  <c r="P170" i="19"/>
  <c r="R170" i="19"/>
  <c r="P171" i="19"/>
  <c r="R171" i="19"/>
  <c r="P172" i="19"/>
  <c r="R172" i="19"/>
  <c r="P173" i="19"/>
  <c r="R173" i="19"/>
  <c r="P174" i="19"/>
  <c r="R174" i="19"/>
  <c r="P175" i="19"/>
  <c r="R175" i="19"/>
  <c r="P176" i="19"/>
  <c r="R176" i="19"/>
  <c r="P177" i="19"/>
  <c r="R177" i="19"/>
  <c r="P178" i="19"/>
  <c r="R178" i="19"/>
  <c r="P179" i="19"/>
  <c r="R179" i="19"/>
  <c r="P180" i="19"/>
  <c r="R180" i="19"/>
  <c r="P181" i="19"/>
  <c r="R181" i="19"/>
  <c r="P182" i="19"/>
  <c r="R182" i="19"/>
  <c r="Q48" i="18"/>
  <c r="U48" i="18"/>
  <c r="O48" i="18"/>
  <c r="S48" i="18"/>
  <c r="T47" i="18"/>
  <c r="AJ9" i="18" s="1"/>
  <c r="AA30" i="3" s="1"/>
  <c r="Q16" i="18"/>
  <c r="U16" i="18"/>
  <c r="Q15" i="18"/>
  <c r="U15" i="18"/>
  <c r="O15" i="18"/>
  <c r="S15" i="18"/>
  <c r="Q14" i="18"/>
  <c r="U14" i="18"/>
  <c r="O14" i="18"/>
  <c r="S14" i="18"/>
  <c r="Q13" i="18"/>
  <c r="U13" i="18"/>
  <c r="O13" i="18"/>
  <c r="S13" i="18"/>
  <c r="Q12" i="18"/>
  <c r="U12" i="18"/>
  <c r="O12" i="18"/>
  <c r="S12" i="18"/>
  <c r="Q11" i="18"/>
  <c r="U11" i="18"/>
  <c r="O11" i="18"/>
  <c r="S11" i="18"/>
  <c r="Q10" i="18"/>
  <c r="U10" i="18"/>
  <c r="O10" i="18"/>
  <c r="S10" i="18"/>
  <c r="Q9" i="18"/>
  <c r="U9" i="18"/>
  <c r="Q29" i="18"/>
  <c r="O29" i="18"/>
  <c r="S29" i="18"/>
  <c r="T7" i="18"/>
  <c r="AJ7" i="18" s="1"/>
  <c r="AA28" i="3" s="1"/>
  <c r="T67" i="18"/>
  <c r="AJ10" i="18" s="1"/>
  <c r="O8" i="18"/>
  <c r="Q8" i="18"/>
  <c r="S8" i="18"/>
  <c r="S7" i="18" s="1"/>
  <c r="AI7" i="18" s="1"/>
  <c r="Z28" i="3" s="1"/>
  <c r="U8" i="18"/>
  <c r="P9" i="18"/>
  <c r="R9" i="18"/>
  <c r="P10" i="18"/>
  <c r="R10" i="18"/>
  <c r="P11" i="18"/>
  <c r="R11" i="18"/>
  <c r="P12" i="18"/>
  <c r="R12" i="18"/>
  <c r="P13" i="18"/>
  <c r="R13" i="18"/>
  <c r="P14" i="18"/>
  <c r="R14" i="18"/>
  <c r="P15" i="18"/>
  <c r="R15" i="18"/>
  <c r="P16" i="18"/>
  <c r="R16" i="18"/>
  <c r="P17" i="18"/>
  <c r="R17" i="18"/>
  <c r="P18" i="18"/>
  <c r="R18" i="18"/>
  <c r="P19" i="18"/>
  <c r="R19" i="18"/>
  <c r="P20" i="18"/>
  <c r="R20" i="18"/>
  <c r="P21" i="18"/>
  <c r="R21" i="18"/>
  <c r="P22" i="18"/>
  <c r="R22" i="18"/>
  <c r="O28" i="18"/>
  <c r="Q28" i="18"/>
  <c r="S28" i="18"/>
  <c r="U28" i="18"/>
  <c r="P29" i="18"/>
  <c r="R29" i="18"/>
  <c r="T29" i="18"/>
  <c r="T27" i="18" s="1"/>
  <c r="AJ8" i="18" s="1"/>
  <c r="AA29" i="3" s="1"/>
  <c r="U30" i="18"/>
  <c r="S30" i="18"/>
  <c r="Q30" i="18"/>
  <c r="O30" i="18"/>
  <c r="R30" i="18"/>
  <c r="P31" i="18"/>
  <c r="U32" i="18"/>
  <c r="S32" i="18"/>
  <c r="Q32" i="18"/>
  <c r="O32" i="18"/>
  <c r="R32" i="18"/>
  <c r="P33" i="18"/>
  <c r="U34" i="18"/>
  <c r="S34" i="18"/>
  <c r="Q34" i="18"/>
  <c r="O34" i="18"/>
  <c r="R34" i="18"/>
  <c r="P35" i="18"/>
  <c r="U36" i="18"/>
  <c r="S36" i="18"/>
  <c r="Q36" i="18"/>
  <c r="O36" i="18"/>
  <c r="R36" i="18"/>
  <c r="P37" i="18"/>
  <c r="U38" i="18"/>
  <c r="S38" i="18"/>
  <c r="Q38" i="18"/>
  <c r="O38" i="18"/>
  <c r="R38" i="18"/>
  <c r="P39" i="18"/>
  <c r="U40" i="18"/>
  <c r="S40" i="18"/>
  <c r="Q40" i="18"/>
  <c r="O40" i="18"/>
  <c r="R40" i="18"/>
  <c r="P41" i="18"/>
  <c r="U42" i="18"/>
  <c r="S42" i="18"/>
  <c r="Q42" i="18"/>
  <c r="O42" i="18"/>
  <c r="R42" i="18"/>
  <c r="U49" i="18"/>
  <c r="S49" i="18"/>
  <c r="Q49" i="18"/>
  <c r="O49" i="18"/>
  <c r="R49" i="18"/>
  <c r="P50" i="18"/>
  <c r="U51" i="18"/>
  <c r="S51" i="18"/>
  <c r="Q51" i="18"/>
  <c r="O51" i="18"/>
  <c r="R51" i="18"/>
  <c r="P52" i="18"/>
  <c r="U53" i="18"/>
  <c r="S53" i="18"/>
  <c r="Q53" i="18"/>
  <c r="O53" i="18"/>
  <c r="R53" i="18"/>
  <c r="P54" i="18"/>
  <c r="U55" i="18"/>
  <c r="S55" i="18"/>
  <c r="Q55" i="18"/>
  <c r="O55" i="18"/>
  <c r="R55" i="18"/>
  <c r="P56" i="18"/>
  <c r="U57" i="18"/>
  <c r="S57" i="18"/>
  <c r="Q57" i="18"/>
  <c r="O57" i="18"/>
  <c r="R57" i="18"/>
  <c r="P58" i="18"/>
  <c r="U59" i="18"/>
  <c r="S59" i="18"/>
  <c r="Q59" i="18"/>
  <c r="O59" i="18"/>
  <c r="R59" i="18"/>
  <c r="P60" i="18"/>
  <c r="U61" i="18"/>
  <c r="S61" i="18"/>
  <c r="Q61" i="18"/>
  <c r="O61" i="18"/>
  <c r="R61" i="18"/>
  <c r="P62" i="18"/>
  <c r="P69" i="18"/>
  <c r="U70" i="18"/>
  <c r="S70" i="18"/>
  <c r="Q70" i="18"/>
  <c r="O70" i="18"/>
  <c r="R70" i="18"/>
  <c r="P71" i="18"/>
  <c r="U72" i="18"/>
  <c r="S72" i="18"/>
  <c r="Q72" i="18"/>
  <c r="O72" i="18"/>
  <c r="R72" i="18"/>
  <c r="P73" i="18"/>
  <c r="U74" i="18"/>
  <c r="S74" i="18"/>
  <c r="Q74" i="18"/>
  <c r="O74" i="18"/>
  <c r="R74" i="18"/>
  <c r="P75" i="18"/>
  <c r="U76" i="18"/>
  <c r="S76" i="18"/>
  <c r="Q76" i="18"/>
  <c r="O76" i="18"/>
  <c r="R76" i="18"/>
  <c r="P77" i="18"/>
  <c r="U78" i="18"/>
  <c r="S78" i="18"/>
  <c r="Q78" i="18"/>
  <c r="O78" i="18"/>
  <c r="R78" i="18"/>
  <c r="P79" i="18"/>
  <c r="U80" i="18"/>
  <c r="S80" i="18"/>
  <c r="Q80" i="18"/>
  <c r="O80" i="18"/>
  <c r="R80" i="18"/>
  <c r="P81" i="18"/>
  <c r="T87" i="18"/>
  <c r="AJ11" i="18" s="1"/>
  <c r="P8" i="18"/>
  <c r="P7" i="18" s="1"/>
  <c r="AF7" i="18" s="1"/>
  <c r="W28" i="3" s="1"/>
  <c r="R8" i="18"/>
  <c r="R7" i="18" s="1"/>
  <c r="AH7" i="18" s="1"/>
  <c r="Y28" i="3" s="1"/>
  <c r="P28" i="18"/>
  <c r="P27" i="18" s="1"/>
  <c r="AF8" i="18" s="1"/>
  <c r="W29" i="3" s="1"/>
  <c r="R28" i="18"/>
  <c r="U31" i="18"/>
  <c r="S31" i="18"/>
  <c r="Q31" i="18"/>
  <c r="O31" i="18"/>
  <c r="R31" i="18"/>
  <c r="U33" i="18"/>
  <c r="S33" i="18"/>
  <c r="Q33" i="18"/>
  <c r="O33" i="18"/>
  <c r="R33" i="18"/>
  <c r="U35" i="18"/>
  <c r="S35" i="18"/>
  <c r="Q35" i="18"/>
  <c r="O35" i="18"/>
  <c r="R35" i="18"/>
  <c r="U37" i="18"/>
  <c r="S37" i="18"/>
  <c r="Q37" i="18"/>
  <c r="O37" i="18"/>
  <c r="R37" i="18"/>
  <c r="U39" i="18"/>
  <c r="S39" i="18"/>
  <c r="Q39" i="18"/>
  <c r="O39" i="18"/>
  <c r="R39" i="18"/>
  <c r="U41" i="18"/>
  <c r="S41" i="18"/>
  <c r="Q41" i="18"/>
  <c r="O41" i="18"/>
  <c r="R41" i="18"/>
  <c r="U50" i="18"/>
  <c r="S50" i="18"/>
  <c r="Q50" i="18"/>
  <c r="O50" i="18"/>
  <c r="R50" i="18"/>
  <c r="U52" i="18"/>
  <c r="S52" i="18"/>
  <c r="Q52" i="18"/>
  <c r="O52" i="18"/>
  <c r="R52" i="18"/>
  <c r="U54" i="18"/>
  <c r="S54" i="18"/>
  <c r="Q54" i="18"/>
  <c r="O54" i="18"/>
  <c r="R54" i="18"/>
  <c r="U56" i="18"/>
  <c r="S56" i="18"/>
  <c r="Q56" i="18"/>
  <c r="O56" i="18"/>
  <c r="R56" i="18"/>
  <c r="U58" i="18"/>
  <c r="S58" i="18"/>
  <c r="Q58" i="18"/>
  <c r="O58" i="18"/>
  <c r="R58" i="18"/>
  <c r="U60" i="18"/>
  <c r="S60" i="18"/>
  <c r="Q60" i="18"/>
  <c r="O60" i="18"/>
  <c r="R60" i="18"/>
  <c r="U62" i="18"/>
  <c r="S62" i="18"/>
  <c r="Q62" i="18"/>
  <c r="O62" i="18"/>
  <c r="R62" i="18"/>
  <c r="U69" i="18"/>
  <c r="S69" i="18"/>
  <c r="Q69" i="18"/>
  <c r="O69" i="18"/>
  <c r="R69" i="18"/>
  <c r="U71" i="18"/>
  <c r="S71" i="18"/>
  <c r="Q71" i="18"/>
  <c r="O71" i="18"/>
  <c r="R71" i="18"/>
  <c r="U73" i="18"/>
  <c r="S73" i="18"/>
  <c r="Q73" i="18"/>
  <c r="O73" i="18"/>
  <c r="R73" i="18"/>
  <c r="U75" i="18"/>
  <c r="S75" i="18"/>
  <c r="Q75" i="18"/>
  <c r="O75" i="18"/>
  <c r="R75" i="18"/>
  <c r="U77" i="18"/>
  <c r="S77" i="18"/>
  <c r="Q77" i="18"/>
  <c r="O77" i="18"/>
  <c r="R77" i="18"/>
  <c r="U79" i="18"/>
  <c r="S79" i="18"/>
  <c r="Q79" i="18"/>
  <c r="O79" i="18"/>
  <c r="R79" i="18"/>
  <c r="U81" i="18"/>
  <c r="S81" i="18"/>
  <c r="Q81" i="18"/>
  <c r="O81" i="18"/>
  <c r="R81" i="18"/>
  <c r="P48" i="18"/>
  <c r="P47" i="18" s="1"/>
  <c r="AF9" i="18" s="1"/>
  <c r="W30" i="3" s="1"/>
  <c r="R48" i="18"/>
  <c r="P68" i="18"/>
  <c r="R68" i="18"/>
  <c r="O82" i="18"/>
  <c r="Q82" i="18"/>
  <c r="S82" i="18"/>
  <c r="U82" i="18"/>
  <c r="P88" i="18"/>
  <c r="R88" i="18"/>
  <c r="O89" i="18"/>
  <c r="Q89" i="18"/>
  <c r="S89" i="18"/>
  <c r="U89" i="18"/>
  <c r="O90" i="18"/>
  <c r="Q90" i="18"/>
  <c r="S90" i="18"/>
  <c r="U90" i="18"/>
  <c r="O91" i="18"/>
  <c r="Q91" i="18"/>
  <c r="S91" i="18"/>
  <c r="U91" i="18"/>
  <c r="O92" i="18"/>
  <c r="Q92" i="18"/>
  <c r="S92" i="18"/>
  <c r="U92" i="18"/>
  <c r="O93" i="18"/>
  <c r="Q93" i="18"/>
  <c r="S93" i="18"/>
  <c r="U93" i="18"/>
  <c r="O94" i="18"/>
  <c r="Q94" i="18"/>
  <c r="S94" i="18"/>
  <c r="U94" i="18"/>
  <c r="O95" i="18"/>
  <c r="Q95" i="18"/>
  <c r="S95" i="18"/>
  <c r="U95" i="18"/>
  <c r="O96" i="18"/>
  <c r="Q96" i="18"/>
  <c r="S96" i="18"/>
  <c r="U96" i="18"/>
  <c r="O97" i="18"/>
  <c r="Q97" i="18"/>
  <c r="S97" i="18"/>
  <c r="U97" i="18"/>
  <c r="O98" i="18"/>
  <c r="Q98" i="18"/>
  <c r="S98" i="18"/>
  <c r="U98" i="18"/>
  <c r="O99" i="18"/>
  <c r="Q99" i="18"/>
  <c r="S99" i="18"/>
  <c r="U99" i="18"/>
  <c r="O100" i="18"/>
  <c r="Q100" i="18"/>
  <c r="S100" i="18"/>
  <c r="U100" i="18"/>
  <c r="O101" i="18"/>
  <c r="Q101" i="18"/>
  <c r="S101" i="18"/>
  <c r="U101" i="18"/>
  <c r="O102" i="18"/>
  <c r="Q102" i="18"/>
  <c r="S102" i="18"/>
  <c r="U102" i="18"/>
  <c r="P109" i="18"/>
  <c r="U110" i="18"/>
  <c r="S110" i="18"/>
  <c r="Q110" i="18"/>
  <c r="O110" i="18"/>
  <c r="R110" i="18"/>
  <c r="P111" i="18"/>
  <c r="U112" i="18"/>
  <c r="S112" i="18"/>
  <c r="Q112" i="18"/>
  <c r="O112" i="18"/>
  <c r="R112" i="18"/>
  <c r="P113" i="18"/>
  <c r="U114" i="18"/>
  <c r="S114" i="18"/>
  <c r="Q114" i="18"/>
  <c r="O114" i="18"/>
  <c r="R114" i="18"/>
  <c r="P115" i="18"/>
  <c r="U116" i="18"/>
  <c r="S116" i="18"/>
  <c r="Q116" i="18"/>
  <c r="O116" i="18"/>
  <c r="R116" i="18"/>
  <c r="P117" i="18"/>
  <c r="U118" i="18"/>
  <c r="S118" i="18"/>
  <c r="Q118" i="18"/>
  <c r="O118" i="18"/>
  <c r="R118" i="18"/>
  <c r="P119" i="18"/>
  <c r="U120" i="18"/>
  <c r="S120" i="18"/>
  <c r="Q120" i="18"/>
  <c r="O120" i="18"/>
  <c r="R120" i="18"/>
  <c r="P121" i="18"/>
  <c r="U122" i="18"/>
  <c r="S122" i="18"/>
  <c r="Q122" i="18"/>
  <c r="O122" i="18"/>
  <c r="R122" i="18"/>
  <c r="U129" i="18"/>
  <c r="S129" i="18"/>
  <c r="Q129" i="18"/>
  <c r="O129" i="18"/>
  <c r="R129" i="18"/>
  <c r="P130" i="18"/>
  <c r="U131" i="18"/>
  <c r="S131" i="18"/>
  <c r="Q131" i="18"/>
  <c r="O131" i="18"/>
  <c r="R131" i="18"/>
  <c r="P82" i="18"/>
  <c r="R82" i="18"/>
  <c r="P89" i="18"/>
  <c r="R89" i="18"/>
  <c r="P90" i="18"/>
  <c r="R90" i="18"/>
  <c r="P91" i="18"/>
  <c r="R91" i="18"/>
  <c r="P92" i="18"/>
  <c r="R92" i="18"/>
  <c r="P93" i="18"/>
  <c r="R93" i="18"/>
  <c r="P94" i="18"/>
  <c r="R94" i="18"/>
  <c r="P95" i="18"/>
  <c r="R95" i="18"/>
  <c r="P96" i="18"/>
  <c r="R96" i="18"/>
  <c r="P97" i="18"/>
  <c r="R97" i="18"/>
  <c r="P98" i="18"/>
  <c r="R98" i="18"/>
  <c r="P99" i="18"/>
  <c r="R99" i="18"/>
  <c r="P100" i="18"/>
  <c r="R100" i="18"/>
  <c r="P101" i="18"/>
  <c r="R101" i="18"/>
  <c r="P102" i="18"/>
  <c r="R102" i="18"/>
  <c r="U109" i="18"/>
  <c r="S109" i="18"/>
  <c r="Q109" i="18"/>
  <c r="O109" i="18"/>
  <c r="R109" i="18"/>
  <c r="P110" i="18"/>
  <c r="T110" i="18"/>
  <c r="U111" i="18"/>
  <c r="S111" i="18"/>
  <c r="Q111" i="18"/>
  <c r="O111" i="18"/>
  <c r="R111" i="18"/>
  <c r="P112" i="18"/>
  <c r="T112" i="18"/>
  <c r="U113" i="18"/>
  <c r="S113" i="18"/>
  <c r="Q113" i="18"/>
  <c r="O113" i="18"/>
  <c r="R113" i="18"/>
  <c r="P114" i="18"/>
  <c r="T114" i="18"/>
  <c r="U115" i="18"/>
  <c r="S115" i="18"/>
  <c r="Q115" i="18"/>
  <c r="O115" i="18"/>
  <c r="R115" i="18"/>
  <c r="P116" i="18"/>
  <c r="T116" i="18"/>
  <c r="U117" i="18"/>
  <c r="S117" i="18"/>
  <c r="Q117" i="18"/>
  <c r="O117" i="18"/>
  <c r="R117" i="18"/>
  <c r="P118" i="18"/>
  <c r="T118" i="18"/>
  <c r="U119" i="18"/>
  <c r="S119" i="18"/>
  <c r="Q119" i="18"/>
  <c r="O119" i="18"/>
  <c r="R119" i="18"/>
  <c r="P120" i="18"/>
  <c r="T120" i="18"/>
  <c r="U121" i="18"/>
  <c r="S121" i="18"/>
  <c r="Q121" i="18"/>
  <c r="O121" i="18"/>
  <c r="R121" i="18"/>
  <c r="P122" i="18"/>
  <c r="T122" i="18"/>
  <c r="P129" i="18"/>
  <c r="T129" i="18"/>
  <c r="U130" i="18"/>
  <c r="S130" i="18"/>
  <c r="Q130" i="18"/>
  <c r="O130" i="18"/>
  <c r="R130" i="18"/>
  <c r="P131" i="18"/>
  <c r="T131" i="18"/>
  <c r="P108" i="18"/>
  <c r="R108" i="18"/>
  <c r="R107" i="18" s="1"/>
  <c r="AH12" i="18" s="1"/>
  <c r="P128" i="18"/>
  <c r="R128" i="18"/>
  <c r="O132" i="18"/>
  <c r="Q132" i="18"/>
  <c r="S132" i="18"/>
  <c r="U132" i="18"/>
  <c r="O133" i="18"/>
  <c r="Q133" i="18"/>
  <c r="S133" i="18"/>
  <c r="U133" i="18"/>
  <c r="O134" i="18"/>
  <c r="Q134" i="18"/>
  <c r="S134" i="18"/>
  <c r="U134" i="18"/>
  <c r="O135" i="18"/>
  <c r="Q135" i="18"/>
  <c r="S135" i="18"/>
  <c r="U135" i="18"/>
  <c r="O136" i="18"/>
  <c r="Q136" i="18"/>
  <c r="S136" i="18"/>
  <c r="U136" i="18"/>
  <c r="O137" i="18"/>
  <c r="Q137" i="18"/>
  <c r="S137" i="18"/>
  <c r="U137" i="18"/>
  <c r="O138" i="18"/>
  <c r="Q138" i="18"/>
  <c r="S138" i="18"/>
  <c r="U138" i="18"/>
  <c r="O139" i="18"/>
  <c r="Q139" i="18"/>
  <c r="S139" i="18"/>
  <c r="U139" i="18"/>
  <c r="O140" i="18"/>
  <c r="Q140" i="18"/>
  <c r="S140" i="18"/>
  <c r="U140" i="18"/>
  <c r="O141" i="18"/>
  <c r="Q141" i="18"/>
  <c r="S141" i="18"/>
  <c r="U141" i="18"/>
  <c r="O142" i="18"/>
  <c r="Q142" i="18"/>
  <c r="P149" i="18"/>
  <c r="U150" i="18"/>
  <c r="S150" i="18"/>
  <c r="Q150" i="18"/>
  <c r="O150" i="18"/>
  <c r="R150" i="18"/>
  <c r="P151" i="18"/>
  <c r="U152" i="18"/>
  <c r="S152" i="18"/>
  <c r="Q152" i="18"/>
  <c r="O152" i="18"/>
  <c r="R152" i="18"/>
  <c r="P153" i="18"/>
  <c r="U154" i="18"/>
  <c r="S154" i="18"/>
  <c r="Q154" i="18"/>
  <c r="O154" i="18"/>
  <c r="R154" i="18"/>
  <c r="P132" i="18"/>
  <c r="R132" i="18"/>
  <c r="P133" i="18"/>
  <c r="R133" i="18"/>
  <c r="P134" i="18"/>
  <c r="R134" i="18"/>
  <c r="P135" i="18"/>
  <c r="R135" i="18"/>
  <c r="P136" i="18"/>
  <c r="R136" i="18"/>
  <c r="P137" i="18"/>
  <c r="R137" i="18"/>
  <c r="P138" i="18"/>
  <c r="R138" i="18"/>
  <c r="P139" i="18"/>
  <c r="R139" i="18"/>
  <c r="P140" i="18"/>
  <c r="R140" i="18"/>
  <c r="P141" i="18"/>
  <c r="R141" i="18"/>
  <c r="U142" i="18"/>
  <c r="S142" i="18"/>
  <c r="P142" i="18"/>
  <c r="R142" i="18"/>
  <c r="U149" i="18"/>
  <c r="S149" i="18"/>
  <c r="Q149" i="18"/>
  <c r="O149" i="18"/>
  <c r="R149" i="18"/>
  <c r="P150" i="18"/>
  <c r="T150" i="18"/>
  <c r="U151" i="18"/>
  <c r="S151" i="18"/>
  <c r="Q151" i="18"/>
  <c r="O151" i="18"/>
  <c r="R151" i="18"/>
  <c r="P152" i="18"/>
  <c r="T152" i="18"/>
  <c r="U153" i="18"/>
  <c r="S153" i="18"/>
  <c r="Q153" i="18"/>
  <c r="O153" i="18"/>
  <c r="R153" i="18"/>
  <c r="P154" i="18"/>
  <c r="T154" i="18"/>
  <c r="P155" i="18"/>
  <c r="R155" i="18"/>
  <c r="T155" i="18"/>
  <c r="P156" i="18"/>
  <c r="R156" i="18"/>
  <c r="T156" i="18"/>
  <c r="P157" i="18"/>
  <c r="R157" i="18"/>
  <c r="T157" i="18"/>
  <c r="P158" i="18"/>
  <c r="R158" i="18"/>
  <c r="T158" i="18"/>
  <c r="P159" i="18"/>
  <c r="R159" i="18"/>
  <c r="T159" i="18"/>
  <c r="P160" i="18"/>
  <c r="R160" i="18"/>
  <c r="T160" i="18"/>
  <c r="U161" i="18"/>
  <c r="S161" i="18"/>
  <c r="Q161" i="18"/>
  <c r="P161" i="18"/>
  <c r="T161" i="18"/>
  <c r="U162" i="18"/>
  <c r="S162" i="18"/>
  <c r="Q162" i="18"/>
  <c r="O162" i="18"/>
  <c r="R162" i="18"/>
  <c r="U169" i="18"/>
  <c r="S169" i="18"/>
  <c r="Q169" i="18"/>
  <c r="O169" i="18"/>
  <c r="R169" i="18"/>
  <c r="P170" i="18"/>
  <c r="U171" i="18"/>
  <c r="S171" i="18"/>
  <c r="Q171" i="18"/>
  <c r="O171" i="18"/>
  <c r="R171" i="18"/>
  <c r="P172" i="18"/>
  <c r="U173" i="18"/>
  <c r="S173" i="18"/>
  <c r="Q173" i="18"/>
  <c r="O173" i="18"/>
  <c r="R173" i="18"/>
  <c r="P174" i="18"/>
  <c r="U175" i="18"/>
  <c r="S175" i="18"/>
  <c r="Q175" i="18"/>
  <c r="O175" i="18"/>
  <c r="R175" i="18"/>
  <c r="P176" i="18"/>
  <c r="P148" i="18"/>
  <c r="P147" i="18" s="1"/>
  <c r="AF14" i="18" s="1"/>
  <c r="R148" i="18"/>
  <c r="O155" i="18"/>
  <c r="Q155" i="18"/>
  <c r="S155" i="18"/>
  <c r="O156" i="18"/>
  <c r="Q156" i="18"/>
  <c r="S156" i="18"/>
  <c r="O157" i="18"/>
  <c r="Q157" i="18"/>
  <c r="S157" i="18"/>
  <c r="O158" i="18"/>
  <c r="Q158" i="18"/>
  <c r="S158" i="18"/>
  <c r="O159" i="18"/>
  <c r="Q159" i="18"/>
  <c r="S159" i="18"/>
  <c r="O160" i="18"/>
  <c r="Q160" i="18"/>
  <c r="S160" i="18"/>
  <c r="O161" i="18"/>
  <c r="R161" i="18"/>
  <c r="U170" i="18"/>
  <c r="S170" i="18"/>
  <c r="Q170" i="18"/>
  <c r="O170" i="18"/>
  <c r="R170" i="18"/>
  <c r="U172" i="18"/>
  <c r="S172" i="18"/>
  <c r="Q172" i="18"/>
  <c r="O172" i="18"/>
  <c r="R172" i="18"/>
  <c r="U174" i="18"/>
  <c r="S174" i="18"/>
  <c r="Q174" i="18"/>
  <c r="O174" i="18"/>
  <c r="R174" i="18"/>
  <c r="U176" i="18"/>
  <c r="S176" i="18"/>
  <c r="Q176" i="18"/>
  <c r="O176" i="18"/>
  <c r="R176" i="18"/>
  <c r="P168" i="18"/>
  <c r="R168" i="18"/>
  <c r="O177" i="18"/>
  <c r="Q177" i="18"/>
  <c r="S177" i="18"/>
  <c r="U177" i="18"/>
  <c r="O178" i="18"/>
  <c r="Q178" i="18"/>
  <c r="S178" i="18"/>
  <c r="U178" i="18"/>
  <c r="O179" i="18"/>
  <c r="Q179" i="18"/>
  <c r="S179" i="18"/>
  <c r="U179" i="18"/>
  <c r="O180" i="18"/>
  <c r="Q180" i="18"/>
  <c r="S180" i="18"/>
  <c r="U180" i="18"/>
  <c r="O181" i="18"/>
  <c r="Q181" i="18"/>
  <c r="S181" i="18"/>
  <c r="U181" i="18"/>
  <c r="O182" i="18"/>
  <c r="Q182" i="18"/>
  <c r="S182" i="18"/>
  <c r="U182" i="18"/>
  <c r="P177" i="18"/>
  <c r="R177" i="18"/>
  <c r="P178" i="18"/>
  <c r="R178" i="18"/>
  <c r="P179" i="18"/>
  <c r="R179" i="18"/>
  <c r="P180" i="18"/>
  <c r="R180" i="18"/>
  <c r="P181" i="18"/>
  <c r="R181" i="18"/>
  <c r="P182" i="18"/>
  <c r="R182" i="18"/>
  <c r="Q10" i="17"/>
  <c r="U10" i="17"/>
  <c r="Q9" i="17"/>
  <c r="U9" i="17"/>
  <c r="O9" i="17"/>
  <c r="S9" i="17"/>
  <c r="O11" i="17"/>
  <c r="S11" i="17"/>
  <c r="Q11" i="17"/>
  <c r="U11" i="17"/>
  <c r="U7" i="17" s="1"/>
  <c r="AK7" i="17" s="1"/>
  <c r="AB24" i="3" s="1"/>
  <c r="P8" i="17"/>
  <c r="R8" i="17"/>
  <c r="T8" i="17"/>
  <c r="T7" i="17" s="1"/>
  <c r="AJ7" i="17" s="1"/>
  <c r="AA24" i="3" s="1"/>
  <c r="P28" i="17"/>
  <c r="R28" i="17"/>
  <c r="T28" i="17"/>
  <c r="T27" i="17" s="1"/>
  <c r="AJ8" i="17" s="1"/>
  <c r="P48" i="17"/>
  <c r="R48" i="17"/>
  <c r="T48" i="17"/>
  <c r="U50" i="17"/>
  <c r="S50" i="17"/>
  <c r="Q50" i="17"/>
  <c r="O50" i="17"/>
  <c r="R50" i="17"/>
  <c r="U52" i="17"/>
  <c r="S52" i="17"/>
  <c r="Q52" i="17"/>
  <c r="O52" i="17"/>
  <c r="R52" i="17"/>
  <c r="U54" i="17"/>
  <c r="S54" i="17"/>
  <c r="Q54" i="17"/>
  <c r="O54" i="17"/>
  <c r="R54" i="17"/>
  <c r="U56" i="17"/>
  <c r="S56" i="17"/>
  <c r="Q56" i="17"/>
  <c r="O56" i="17"/>
  <c r="R56" i="17"/>
  <c r="U58" i="17"/>
  <c r="S58" i="17"/>
  <c r="Q58" i="17"/>
  <c r="O58" i="17"/>
  <c r="R58" i="17"/>
  <c r="U60" i="17"/>
  <c r="S60" i="17"/>
  <c r="Q60" i="17"/>
  <c r="O60" i="17"/>
  <c r="R60" i="17"/>
  <c r="U62" i="17"/>
  <c r="S62" i="17"/>
  <c r="Q62" i="17"/>
  <c r="O62" i="17"/>
  <c r="R62" i="17"/>
  <c r="U69" i="17"/>
  <c r="S69" i="17"/>
  <c r="Q69" i="17"/>
  <c r="O69" i="17"/>
  <c r="R69" i="17"/>
  <c r="U71" i="17"/>
  <c r="S71" i="17"/>
  <c r="Q71" i="17"/>
  <c r="O71" i="17"/>
  <c r="R71" i="17"/>
  <c r="U73" i="17"/>
  <c r="S73" i="17"/>
  <c r="Q73" i="17"/>
  <c r="O73" i="17"/>
  <c r="R73" i="17"/>
  <c r="U75" i="17"/>
  <c r="S75" i="17"/>
  <c r="Q75" i="17"/>
  <c r="O75" i="17"/>
  <c r="R75" i="17"/>
  <c r="U77" i="17"/>
  <c r="S77" i="17"/>
  <c r="Q77" i="17"/>
  <c r="O77" i="17"/>
  <c r="R77" i="17"/>
  <c r="U79" i="17"/>
  <c r="S79" i="17"/>
  <c r="Q79" i="17"/>
  <c r="O79" i="17"/>
  <c r="R79" i="17"/>
  <c r="U81" i="17"/>
  <c r="S81" i="17"/>
  <c r="Q81" i="17"/>
  <c r="O81" i="17"/>
  <c r="R81" i="17"/>
  <c r="U90" i="17"/>
  <c r="S90" i="17"/>
  <c r="Q90" i="17"/>
  <c r="O90" i="17"/>
  <c r="R90" i="17"/>
  <c r="U92" i="17"/>
  <c r="S92" i="17"/>
  <c r="Q92" i="17"/>
  <c r="O92" i="17"/>
  <c r="R92" i="17"/>
  <c r="U94" i="17"/>
  <c r="S94" i="17"/>
  <c r="Q94" i="17"/>
  <c r="O94" i="17"/>
  <c r="R94" i="17"/>
  <c r="U96" i="17"/>
  <c r="S96" i="17"/>
  <c r="Q96" i="17"/>
  <c r="O96" i="17"/>
  <c r="R96" i="17"/>
  <c r="U98" i="17"/>
  <c r="S98" i="17"/>
  <c r="Q98" i="17"/>
  <c r="O98" i="17"/>
  <c r="R98" i="17"/>
  <c r="U100" i="17"/>
  <c r="S100" i="17"/>
  <c r="Q100" i="17"/>
  <c r="O100" i="17"/>
  <c r="R100" i="17"/>
  <c r="U102" i="17"/>
  <c r="S102" i="17"/>
  <c r="Q102" i="17"/>
  <c r="O102" i="17"/>
  <c r="R102" i="17"/>
  <c r="U109" i="17"/>
  <c r="S109" i="17"/>
  <c r="Q109" i="17"/>
  <c r="O109" i="17"/>
  <c r="R109" i="17"/>
  <c r="U111" i="17"/>
  <c r="S111" i="17"/>
  <c r="Q111" i="17"/>
  <c r="O111" i="17"/>
  <c r="R111" i="17"/>
  <c r="U113" i="17"/>
  <c r="S113" i="17"/>
  <c r="Q113" i="17"/>
  <c r="O113" i="17"/>
  <c r="R113" i="17"/>
  <c r="U115" i="17"/>
  <c r="S115" i="17"/>
  <c r="Q115" i="17"/>
  <c r="O115" i="17"/>
  <c r="R115" i="17"/>
  <c r="U117" i="17"/>
  <c r="S117" i="17"/>
  <c r="Q117" i="17"/>
  <c r="O117" i="17"/>
  <c r="T117" i="17"/>
  <c r="P117" i="17"/>
  <c r="U119" i="17"/>
  <c r="S119" i="17"/>
  <c r="Q119" i="17"/>
  <c r="O119" i="17"/>
  <c r="T119" i="17"/>
  <c r="P119" i="17"/>
  <c r="U121" i="17"/>
  <c r="S121" i="17"/>
  <c r="Q121" i="17"/>
  <c r="O121" i="17"/>
  <c r="T121" i="17"/>
  <c r="P121" i="17"/>
  <c r="O8" i="17"/>
  <c r="O7" i="17" s="1"/>
  <c r="Q8" i="17"/>
  <c r="S8" i="17"/>
  <c r="P9" i="17"/>
  <c r="R9" i="17"/>
  <c r="P10" i="17"/>
  <c r="R10" i="17"/>
  <c r="P11" i="17"/>
  <c r="R11" i="17"/>
  <c r="P12" i="17"/>
  <c r="R12" i="17"/>
  <c r="P13" i="17"/>
  <c r="R13" i="17"/>
  <c r="P14" i="17"/>
  <c r="R14" i="17"/>
  <c r="P15" i="17"/>
  <c r="R15" i="17"/>
  <c r="P16" i="17"/>
  <c r="R16" i="17"/>
  <c r="P17" i="17"/>
  <c r="R17" i="17"/>
  <c r="P18" i="17"/>
  <c r="R18" i="17"/>
  <c r="P19" i="17"/>
  <c r="R19" i="17"/>
  <c r="P20" i="17"/>
  <c r="R20" i="17"/>
  <c r="P21" i="17"/>
  <c r="R21" i="17"/>
  <c r="P22" i="17"/>
  <c r="R22" i="17"/>
  <c r="O28" i="17"/>
  <c r="O27" i="17" s="1"/>
  <c r="N27" i="17" s="1"/>
  <c r="Q28" i="17"/>
  <c r="Q27" i="17" s="1"/>
  <c r="S28" i="17"/>
  <c r="S27" i="17" s="1"/>
  <c r="AI8" i="17" s="1"/>
  <c r="P29" i="17"/>
  <c r="R29" i="17"/>
  <c r="P30" i="17"/>
  <c r="R30" i="17"/>
  <c r="P31" i="17"/>
  <c r="R31" i="17"/>
  <c r="P32" i="17"/>
  <c r="R32" i="17"/>
  <c r="P33" i="17"/>
  <c r="R33" i="17"/>
  <c r="P34" i="17"/>
  <c r="R34" i="17"/>
  <c r="P35" i="17"/>
  <c r="R35" i="17"/>
  <c r="P36" i="17"/>
  <c r="R36" i="17"/>
  <c r="P37" i="17"/>
  <c r="R37" i="17"/>
  <c r="P38" i="17"/>
  <c r="R38" i="17"/>
  <c r="P39" i="17"/>
  <c r="R39" i="17"/>
  <c r="P40" i="17"/>
  <c r="R40" i="17"/>
  <c r="P41" i="17"/>
  <c r="R41" i="17"/>
  <c r="P42" i="17"/>
  <c r="R42" i="17"/>
  <c r="O48" i="17"/>
  <c r="Q48" i="17"/>
  <c r="S48" i="17"/>
  <c r="U49" i="17"/>
  <c r="S49" i="17"/>
  <c r="Q49" i="17"/>
  <c r="O49" i="17"/>
  <c r="R49" i="17"/>
  <c r="P50" i="17"/>
  <c r="T50" i="17"/>
  <c r="U51" i="17"/>
  <c r="S51" i="17"/>
  <c r="Q51" i="17"/>
  <c r="O51" i="17"/>
  <c r="R51" i="17"/>
  <c r="P52" i="17"/>
  <c r="T52" i="17"/>
  <c r="U53" i="17"/>
  <c r="S53" i="17"/>
  <c r="Q53" i="17"/>
  <c r="O53" i="17"/>
  <c r="R53" i="17"/>
  <c r="P54" i="17"/>
  <c r="T54" i="17"/>
  <c r="U55" i="17"/>
  <c r="S55" i="17"/>
  <c r="Q55" i="17"/>
  <c r="O55" i="17"/>
  <c r="R55" i="17"/>
  <c r="P56" i="17"/>
  <c r="T56" i="17"/>
  <c r="U57" i="17"/>
  <c r="S57" i="17"/>
  <c r="Q57" i="17"/>
  <c r="O57" i="17"/>
  <c r="R57" i="17"/>
  <c r="P58" i="17"/>
  <c r="T58" i="17"/>
  <c r="U59" i="17"/>
  <c r="S59" i="17"/>
  <c r="Q59" i="17"/>
  <c r="O59" i="17"/>
  <c r="R59" i="17"/>
  <c r="P60" i="17"/>
  <c r="T60" i="17"/>
  <c r="U61" i="17"/>
  <c r="S61" i="17"/>
  <c r="Q61" i="17"/>
  <c r="O61" i="17"/>
  <c r="R61" i="17"/>
  <c r="P62" i="17"/>
  <c r="T62" i="17"/>
  <c r="P69" i="17"/>
  <c r="T69" i="17"/>
  <c r="U70" i="17"/>
  <c r="S70" i="17"/>
  <c r="Q70" i="17"/>
  <c r="O70" i="17"/>
  <c r="R70" i="17"/>
  <c r="P71" i="17"/>
  <c r="T71" i="17"/>
  <c r="U72" i="17"/>
  <c r="S72" i="17"/>
  <c r="Q72" i="17"/>
  <c r="O72" i="17"/>
  <c r="R72" i="17"/>
  <c r="P73" i="17"/>
  <c r="T73" i="17"/>
  <c r="U74" i="17"/>
  <c r="S74" i="17"/>
  <c r="Q74" i="17"/>
  <c r="O74" i="17"/>
  <c r="R74" i="17"/>
  <c r="P75" i="17"/>
  <c r="T75" i="17"/>
  <c r="U76" i="17"/>
  <c r="S76" i="17"/>
  <c r="Q76" i="17"/>
  <c r="O76" i="17"/>
  <c r="R76" i="17"/>
  <c r="P77" i="17"/>
  <c r="T77" i="17"/>
  <c r="U78" i="17"/>
  <c r="S78" i="17"/>
  <c r="Q78" i="17"/>
  <c r="O78" i="17"/>
  <c r="R78" i="17"/>
  <c r="P79" i="17"/>
  <c r="T79" i="17"/>
  <c r="U80" i="17"/>
  <c r="S80" i="17"/>
  <c r="Q80" i="17"/>
  <c r="O80" i="17"/>
  <c r="R80" i="17"/>
  <c r="P81" i="17"/>
  <c r="T81" i="17"/>
  <c r="U82" i="17"/>
  <c r="S82" i="17"/>
  <c r="Q82" i="17"/>
  <c r="O82" i="17"/>
  <c r="R82" i="17"/>
  <c r="U89" i="17"/>
  <c r="S89" i="17"/>
  <c r="Q89" i="17"/>
  <c r="O89" i="17"/>
  <c r="R89" i="17"/>
  <c r="P90" i="17"/>
  <c r="T90" i="17"/>
  <c r="U91" i="17"/>
  <c r="S91" i="17"/>
  <c r="Q91" i="17"/>
  <c r="O91" i="17"/>
  <c r="R91" i="17"/>
  <c r="P92" i="17"/>
  <c r="T92" i="17"/>
  <c r="U93" i="17"/>
  <c r="S93" i="17"/>
  <c r="Q93" i="17"/>
  <c r="O93" i="17"/>
  <c r="R93" i="17"/>
  <c r="P94" i="17"/>
  <c r="T94" i="17"/>
  <c r="U95" i="17"/>
  <c r="S95" i="17"/>
  <c r="Q95" i="17"/>
  <c r="O95" i="17"/>
  <c r="R95" i="17"/>
  <c r="P96" i="17"/>
  <c r="T96" i="17"/>
  <c r="U97" i="17"/>
  <c r="S97" i="17"/>
  <c r="Q97" i="17"/>
  <c r="O97" i="17"/>
  <c r="R97" i="17"/>
  <c r="P98" i="17"/>
  <c r="T98" i="17"/>
  <c r="U99" i="17"/>
  <c r="S99" i="17"/>
  <c r="Q99" i="17"/>
  <c r="O99" i="17"/>
  <c r="R99" i="17"/>
  <c r="P100" i="17"/>
  <c r="T100" i="17"/>
  <c r="U101" i="17"/>
  <c r="S101" i="17"/>
  <c r="Q101" i="17"/>
  <c r="O101" i="17"/>
  <c r="R101" i="17"/>
  <c r="P102" i="17"/>
  <c r="T102" i="17"/>
  <c r="P109" i="17"/>
  <c r="T109" i="17"/>
  <c r="U110" i="17"/>
  <c r="S110" i="17"/>
  <c r="Q110" i="17"/>
  <c r="O110" i="17"/>
  <c r="R110" i="17"/>
  <c r="P111" i="17"/>
  <c r="T111" i="17"/>
  <c r="U112" i="17"/>
  <c r="S112" i="17"/>
  <c r="Q112" i="17"/>
  <c r="O112" i="17"/>
  <c r="R112" i="17"/>
  <c r="P113" i="17"/>
  <c r="T113" i="17"/>
  <c r="U114" i="17"/>
  <c r="S114" i="17"/>
  <c r="Q114" i="17"/>
  <c r="O114" i="17"/>
  <c r="R114" i="17"/>
  <c r="P115" i="17"/>
  <c r="T115" i="17"/>
  <c r="U116" i="17"/>
  <c r="S116" i="17"/>
  <c r="Q116" i="17"/>
  <c r="R116" i="17"/>
  <c r="O116" i="17"/>
  <c r="T116" i="17"/>
  <c r="R117" i="17"/>
  <c r="R119" i="17"/>
  <c r="R121" i="17"/>
  <c r="U130" i="17"/>
  <c r="S130" i="17"/>
  <c r="Q130" i="17"/>
  <c r="O130" i="17"/>
  <c r="T130" i="17"/>
  <c r="P130" i="17"/>
  <c r="U132" i="17"/>
  <c r="S132" i="17"/>
  <c r="Q132" i="17"/>
  <c r="O132" i="17"/>
  <c r="T132" i="17"/>
  <c r="P132" i="17"/>
  <c r="U134" i="17"/>
  <c r="S134" i="17"/>
  <c r="Q134" i="17"/>
  <c r="O134" i="17"/>
  <c r="T134" i="17"/>
  <c r="P134" i="17"/>
  <c r="U136" i="17"/>
  <c r="S136" i="17"/>
  <c r="Q136" i="17"/>
  <c r="O136" i="17"/>
  <c r="T136" i="17"/>
  <c r="P136" i="17"/>
  <c r="U138" i="17"/>
  <c r="S138" i="17"/>
  <c r="Q138" i="17"/>
  <c r="O138" i="17"/>
  <c r="T138" i="17"/>
  <c r="P138" i="17"/>
  <c r="U140" i="17"/>
  <c r="S140" i="17"/>
  <c r="Q140" i="17"/>
  <c r="O140" i="17"/>
  <c r="T140" i="17"/>
  <c r="P140" i="17"/>
  <c r="U142" i="17"/>
  <c r="S142" i="17"/>
  <c r="Q142" i="17"/>
  <c r="O142" i="17"/>
  <c r="T142" i="17"/>
  <c r="P142" i="17"/>
  <c r="U149" i="17"/>
  <c r="S149" i="17"/>
  <c r="Q149" i="17"/>
  <c r="O149" i="17"/>
  <c r="T149" i="17"/>
  <c r="P149" i="17"/>
  <c r="U151" i="17"/>
  <c r="S151" i="17"/>
  <c r="Q151" i="17"/>
  <c r="O151" i="17"/>
  <c r="T151" i="17"/>
  <c r="P151" i="17"/>
  <c r="U153" i="17"/>
  <c r="S153" i="17"/>
  <c r="Q153" i="17"/>
  <c r="O153" i="17"/>
  <c r="T153" i="17"/>
  <c r="P153" i="17"/>
  <c r="U155" i="17"/>
  <c r="S155" i="17"/>
  <c r="Q155" i="17"/>
  <c r="O155" i="17"/>
  <c r="T155" i="17"/>
  <c r="P155" i="17"/>
  <c r="T157" i="17"/>
  <c r="S157" i="17"/>
  <c r="Q157" i="17"/>
  <c r="O157" i="17"/>
  <c r="U157" i="17"/>
  <c r="P157" i="17"/>
  <c r="P68" i="17"/>
  <c r="R68" i="17"/>
  <c r="R67" i="17" s="1"/>
  <c r="AH10" i="17" s="1"/>
  <c r="P88" i="17"/>
  <c r="R88" i="17"/>
  <c r="R87" i="17" s="1"/>
  <c r="AH11" i="17" s="1"/>
  <c r="P108" i="17"/>
  <c r="R108" i="17"/>
  <c r="U118" i="17"/>
  <c r="S118" i="17"/>
  <c r="Q118" i="17"/>
  <c r="O118" i="17"/>
  <c r="R118" i="17"/>
  <c r="U120" i="17"/>
  <c r="S120" i="17"/>
  <c r="Q120" i="17"/>
  <c r="O120" i="17"/>
  <c r="R120" i="17"/>
  <c r="U122" i="17"/>
  <c r="S122" i="17"/>
  <c r="Q122" i="17"/>
  <c r="O122" i="17"/>
  <c r="R122" i="17"/>
  <c r="U129" i="17"/>
  <c r="S129" i="17"/>
  <c r="Q129" i="17"/>
  <c r="O129" i="17"/>
  <c r="R129" i="17"/>
  <c r="U131" i="17"/>
  <c r="S131" i="17"/>
  <c r="Q131" i="17"/>
  <c r="O131" i="17"/>
  <c r="R131" i="17"/>
  <c r="U133" i="17"/>
  <c r="S133" i="17"/>
  <c r="Q133" i="17"/>
  <c r="O133" i="17"/>
  <c r="R133" i="17"/>
  <c r="U135" i="17"/>
  <c r="S135" i="17"/>
  <c r="Q135" i="17"/>
  <c r="O135" i="17"/>
  <c r="R135" i="17"/>
  <c r="U137" i="17"/>
  <c r="S137" i="17"/>
  <c r="Q137" i="17"/>
  <c r="O137" i="17"/>
  <c r="R137" i="17"/>
  <c r="U139" i="17"/>
  <c r="S139" i="17"/>
  <c r="Q139" i="17"/>
  <c r="O139" i="17"/>
  <c r="R139" i="17"/>
  <c r="U141" i="17"/>
  <c r="S141" i="17"/>
  <c r="Q141" i="17"/>
  <c r="O141" i="17"/>
  <c r="R141" i="17"/>
  <c r="U150" i="17"/>
  <c r="S150" i="17"/>
  <c r="Q150" i="17"/>
  <c r="O150" i="17"/>
  <c r="R150" i="17"/>
  <c r="U152" i="17"/>
  <c r="S152" i="17"/>
  <c r="Q152" i="17"/>
  <c r="O152" i="17"/>
  <c r="R152" i="17"/>
  <c r="U154" i="17"/>
  <c r="S154" i="17"/>
  <c r="Q154" i="17"/>
  <c r="O154" i="17"/>
  <c r="R154" i="17"/>
  <c r="U156" i="17"/>
  <c r="S156" i="17"/>
  <c r="Q156" i="17"/>
  <c r="O156" i="17"/>
  <c r="R156" i="17"/>
  <c r="P128" i="17"/>
  <c r="R128" i="17"/>
  <c r="R127" i="17" s="1"/>
  <c r="AH13" i="17" s="1"/>
  <c r="P148" i="17"/>
  <c r="R148" i="17"/>
  <c r="U168" i="17"/>
  <c r="U167" i="17" s="1"/>
  <c r="AK15" i="17" s="1"/>
  <c r="S168" i="17"/>
  <c r="S167" i="17" s="1"/>
  <c r="AI15" i="17" s="1"/>
  <c r="Q168" i="17"/>
  <c r="Q167" i="17" s="1"/>
  <c r="O168" i="17"/>
  <c r="R168" i="17"/>
  <c r="P158" i="17"/>
  <c r="R158" i="17"/>
  <c r="P159" i="17"/>
  <c r="R159" i="17"/>
  <c r="P160" i="17"/>
  <c r="R160" i="17"/>
  <c r="P161" i="17"/>
  <c r="R161" i="17"/>
  <c r="P162" i="17"/>
  <c r="R162" i="17"/>
  <c r="P169" i="17"/>
  <c r="R169" i="17"/>
  <c r="P170" i="17"/>
  <c r="R170" i="17"/>
  <c r="P171" i="17"/>
  <c r="R171" i="17"/>
  <c r="P172" i="17"/>
  <c r="R172" i="17"/>
  <c r="P173" i="17"/>
  <c r="R173" i="17"/>
  <c r="P174" i="17"/>
  <c r="R174" i="17"/>
  <c r="P175" i="17"/>
  <c r="R175" i="17"/>
  <c r="P176" i="17"/>
  <c r="R176" i="17"/>
  <c r="P177" i="17"/>
  <c r="R177" i="17"/>
  <c r="P178" i="17"/>
  <c r="R178" i="17"/>
  <c r="P179" i="17"/>
  <c r="R179" i="17"/>
  <c r="P180" i="17"/>
  <c r="R180" i="17"/>
  <c r="P181" i="17"/>
  <c r="R181" i="17"/>
  <c r="P182" i="17"/>
  <c r="R182" i="17"/>
  <c r="Q28" i="16"/>
  <c r="U28" i="16"/>
  <c r="P9" i="16"/>
  <c r="R9" i="16"/>
  <c r="T9" i="16"/>
  <c r="P10" i="16"/>
  <c r="R10" i="16"/>
  <c r="T10" i="16"/>
  <c r="P11" i="16"/>
  <c r="R11" i="16"/>
  <c r="T11" i="16"/>
  <c r="P12" i="16"/>
  <c r="R12" i="16"/>
  <c r="T12" i="16"/>
  <c r="P13" i="16"/>
  <c r="R13" i="16"/>
  <c r="T13" i="16"/>
  <c r="P14" i="16"/>
  <c r="R14" i="16"/>
  <c r="T14" i="16"/>
  <c r="P15" i="16"/>
  <c r="R15" i="16"/>
  <c r="T15" i="16"/>
  <c r="P16" i="16"/>
  <c r="R16" i="16"/>
  <c r="T16" i="16"/>
  <c r="P17" i="16"/>
  <c r="R17" i="16"/>
  <c r="T17" i="16"/>
  <c r="P18" i="16"/>
  <c r="R18" i="16"/>
  <c r="T18" i="16"/>
  <c r="P19" i="16"/>
  <c r="R19" i="16"/>
  <c r="P20" i="16"/>
  <c r="R20" i="16"/>
  <c r="P21" i="16"/>
  <c r="U22" i="16"/>
  <c r="S22" i="16"/>
  <c r="Q22" i="16"/>
  <c r="O22" i="16"/>
  <c r="R22" i="16"/>
  <c r="U29" i="16"/>
  <c r="S29" i="16"/>
  <c r="Q29" i="16"/>
  <c r="O29" i="16"/>
  <c r="R29" i="16"/>
  <c r="P30" i="16"/>
  <c r="U31" i="16"/>
  <c r="S31" i="16"/>
  <c r="Q31" i="16"/>
  <c r="O31" i="16"/>
  <c r="R31" i="16"/>
  <c r="P32" i="16"/>
  <c r="U33" i="16"/>
  <c r="S33" i="16"/>
  <c r="Q33" i="16"/>
  <c r="O33" i="16"/>
  <c r="R33" i="16"/>
  <c r="P34" i="16"/>
  <c r="U35" i="16"/>
  <c r="S35" i="16"/>
  <c r="Q35" i="16"/>
  <c r="O35" i="16"/>
  <c r="R35" i="16"/>
  <c r="P36" i="16"/>
  <c r="U37" i="16"/>
  <c r="S37" i="16"/>
  <c r="Q37" i="16"/>
  <c r="O37" i="16"/>
  <c r="R37" i="16"/>
  <c r="P38" i="16"/>
  <c r="U39" i="16"/>
  <c r="S39" i="16"/>
  <c r="Q39" i="16"/>
  <c r="O39" i="16"/>
  <c r="R39" i="16"/>
  <c r="P40" i="16"/>
  <c r="U41" i="16"/>
  <c r="S41" i="16"/>
  <c r="Q41" i="16"/>
  <c r="O41" i="16"/>
  <c r="R41" i="16"/>
  <c r="P42" i="16"/>
  <c r="P8" i="16"/>
  <c r="R8" i="16"/>
  <c r="O9" i="16"/>
  <c r="Q9" i="16"/>
  <c r="S9" i="16"/>
  <c r="O10" i="16"/>
  <c r="Q10" i="16"/>
  <c r="S10" i="16"/>
  <c r="O11" i="16"/>
  <c r="Q11" i="16"/>
  <c r="S11" i="16"/>
  <c r="O12" i="16"/>
  <c r="Q12" i="16"/>
  <c r="S12" i="16"/>
  <c r="O13" i="16"/>
  <c r="Q13" i="16"/>
  <c r="S13" i="16"/>
  <c r="O14" i="16"/>
  <c r="Q14" i="16"/>
  <c r="S14" i="16"/>
  <c r="O15" i="16"/>
  <c r="Q15" i="16"/>
  <c r="S15" i="16"/>
  <c r="O16" i="16"/>
  <c r="Q16" i="16"/>
  <c r="S16" i="16"/>
  <c r="O17" i="16"/>
  <c r="Q17" i="16"/>
  <c r="S17" i="16"/>
  <c r="O18" i="16"/>
  <c r="Q18" i="16"/>
  <c r="S18" i="16"/>
  <c r="U21" i="16"/>
  <c r="U7" i="16" s="1"/>
  <c r="AK7" i="16" s="1"/>
  <c r="AB23" i="3" s="1"/>
  <c r="S21" i="16"/>
  <c r="Q21" i="16"/>
  <c r="O21" i="16"/>
  <c r="R21" i="16"/>
  <c r="P29" i="16"/>
  <c r="T29" i="16"/>
  <c r="U30" i="16"/>
  <c r="S30" i="16"/>
  <c r="Q30" i="16"/>
  <c r="O30" i="16"/>
  <c r="R30" i="16"/>
  <c r="P31" i="16"/>
  <c r="T31" i="16"/>
  <c r="U32" i="16"/>
  <c r="S32" i="16"/>
  <c r="Q32" i="16"/>
  <c r="O32" i="16"/>
  <c r="R32" i="16"/>
  <c r="P33" i="16"/>
  <c r="T33" i="16"/>
  <c r="U34" i="16"/>
  <c r="S34" i="16"/>
  <c r="Q34" i="16"/>
  <c r="O34" i="16"/>
  <c r="R34" i="16"/>
  <c r="P35" i="16"/>
  <c r="T35" i="16"/>
  <c r="U36" i="16"/>
  <c r="S36" i="16"/>
  <c r="Q36" i="16"/>
  <c r="O36" i="16"/>
  <c r="R36" i="16"/>
  <c r="P37" i="16"/>
  <c r="T37" i="16"/>
  <c r="U38" i="16"/>
  <c r="S38" i="16"/>
  <c r="Q38" i="16"/>
  <c r="O38" i="16"/>
  <c r="R38" i="16"/>
  <c r="P39" i="16"/>
  <c r="T39" i="16"/>
  <c r="U40" i="16"/>
  <c r="S40" i="16"/>
  <c r="Q40" i="16"/>
  <c r="O40" i="16"/>
  <c r="R40" i="16"/>
  <c r="P41" i="16"/>
  <c r="T41" i="16"/>
  <c r="U42" i="16"/>
  <c r="S42" i="16"/>
  <c r="Q42" i="16"/>
  <c r="O42" i="16"/>
  <c r="R42" i="16"/>
  <c r="U49" i="16"/>
  <c r="S49" i="16"/>
  <c r="Q49" i="16"/>
  <c r="O49" i="16"/>
  <c r="R49" i="16"/>
  <c r="U51" i="16"/>
  <c r="S51" i="16"/>
  <c r="Q51" i="16"/>
  <c r="O51" i="16"/>
  <c r="R51" i="16"/>
  <c r="U53" i="16"/>
  <c r="S53" i="16"/>
  <c r="Q53" i="16"/>
  <c r="O53" i="16"/>
  <c r="R53" i="16"/>
  <c r="U55" i="16"/>
  <c r="S55" i="16"/>
  <c r="Q55" i="16"/>
  <c r="O55" i="16"/>
  <c r="R55" i="16"/>
  <c r="U57" i="16"/>
  <c r="S57" i="16"/>
  <c r="Q57" i="16"/>
  <c r="O57" i="16"/>
  <c r="R57" i="16"/>
  <c r="U59" i="16"/>
  <c r="S59" i="16"/>
  <c r="Q59" i="16"/>
  <c r="O59" i="16"/>
  <c r="R59" i="16"/>
  <c r="U61" i="16"/>
  <c r="S61" i="16"/>
  <c r="Q61" i="16"/>
  <c r="O61" i="16"/>
  <c r="R61" i="16"/>
  <c r="U70" i="16"/>
  <c r="S70" i="16"/>
  <c r="Q70" i="16"/>
  <c r="O70" i="16"/>
  <c r="R70" i="16"/>
  <c r="U72" i="16"/>
  <c r="S72" i="16"/>
  <c r="Q72" i="16"/>
  <c r="O72" i="16"/>
  <c r="R72" i="16"/>
  <c r="U74" i="16"/>
  <c r="S74" i="16"/>
  <c r="Q74" i="16"/>
  <c r="O74" i="16"/>
  <c r="R74" i="16"/>
  <c r="U76" i="16"/>
  <c r="S76" i="16"/>
  <c r="Q76" i="16"/>
  <c r="O76" i="16"/>
  <c r="R76" i="16"/>
  <c r="U78" i="16"/>
  <c r="S78" i="16"/>
  <c r="Q78" i="16"/>
  <c r="O78" i="16"/>
  <c r="R78" i="16"/>
  <c r="U80" i="16"/>
  <c r="S80" i="16"/>
  <c r="Q80" i="16"/>
  <c r="O80" i="16"/>
  <c r="R80" i="16"/>
  <c r="U82" i="16"/>
  <c r="S82" i="16"/>
  <c r="Q82" i="16"/>
  <c r="O82" i="16"/>
  <c r="R82" i="16"/>
  <c r="U89" i="16"/>
  <c r="S89" i="16"/>
  <c r="Q89" i="16"/>
  <c r="O89" i="16"/>
  <c r="R89" i="16"/>
  <c r="U91" i="16"/>
  <c r="S91" i="16"/>
  <c r="Q91" i="16"/>
  <c r="O91" i="16"/>
  <c r="R91" i="16"/>
  <c r="U93" i="16"/>
  <c r="S93" i="16"/>
  <c r="Q93" i="16"/>
  <c r="O93" i="16"/>
  <c r="R93" i="16"/>
  <c r="U95" i="16"/>
  <c r="S95" i="16"/>
  <c r="Q95" i="16"/>
  <c r="O95" i="16"/>
  <c r="R95" i="16"/>
  <c r="U97" i="16"/>
  <c r="S97" i="16"/>
  <c r="Q97" i="16"/>
  <c r="O97" i="16"/>
  <c r="R97" i="16"/>
  <c r="U99" i="16"/>
  <c r="S99" i="16"/>
  <c r="Q99" i="16"/>
  <c r="O99" i="16"/>
  <c r="R99" i="16"/>
  <c r="U101" i="16"/>
  <c r="S101" i="16"/>
  <c r="Q101" i="16"/>
  <c r="O101" i="16"/>
  <c r="R101" i="16"/>
  <c r="U110" i="16"/>
  <c r="S110" i="16"/>
  <c r="Q110" i="16"/>
  <c r="O110" i="16"/>
  <c r="R110" i="16"/>
  <c r="U112" i="16"/>
  <c r="S112" i="16"/>
  <c r="Q112" i="16"/>
  <c r="O112" i="16"/>
  <c r="R112" i="16"/>
  <c r="U114" i="16"/>
  <c r="S114" i="16"/>
  <c r="Q114" i="16"/>
  <c r="O114" i="16"/>
  <c r="R114" i="16"/>
  <c r="U116" i="16"/>
  <c r="S116" i="16"/>
  <c r="Q116" i="16"/>
  <c r="R116" i="16"/>
  <c r="O116" i="16"/>
  <c r="T116" i="16"/>
  <c r="U130" i="16"/>
  <c r="S130" i="16"/>
  <c r="Q130" i="16"/>
  <c r="O130" i="16"/>
  <c r="T130" i="16"/>
  <c r="P130" i="16"/>
  <c r="U132" i="16"/>
  <c r="S132" i="16"/>
  <c r="Q132" i="16"/>
  <c r="O132" i="16"/>
  <c r="T132" i="16"/>
  <c r="P132" i="16"/>
  <c r="U134" i="16"/>
  <c r="S134" i="16"/>
  <c r="Q134" i="16"/>
  <c r="O134" i="16"/>
  <c r="T134" i="16"/>
  <c r="P134" i="16"/>
  <c r="U136" i="16"/>
  <c r="S136" i="16"/>
  <c r="Q136" i="16"/>
  <c r="O136" i="16"/>
  <c r="T136" i="16"/>
  <c r="P136" i="16"/>
  <c r="U138" i="16"/>
  <c r="S138" i="16"/>
  <c r="Q138" i="16"/>
  <c r="O138" i="16"/>
  <c r="T138" i="16"/>
  <c r="P138" i="16"/>
  <c r="U140" i="16"/>
  <c r="S140" i="16"/>
  <c r="Q140" i="16"/>
  <c r="O140" i="16"/>
  <c r="T140" i="16"/>
  <c r="P140" i="16"/>
  <c r="U142" i="16"/>
  <c r="S142" i="16"/>
  <c r="Q142" i="16"/>
  <c r="O142" i="16"/>
  <c r="T142" i="16"/>
  <c r="P142" i="16"/>
  <c r="U149" i="16"/>
  <c r="S149" i="16"/>
  <c r="Q149" i="16"/>
  <c r="O149" i="16"/>
  <c r="T149" i="16"/>
  <c r="P149" i="16"/>
  <c r="U151" i="16"/>
  <c r="S151" i="16"/>
  <c r="Q151" i="16"/>
  <c r="O151" i="16"/>
  <c r="T151" i="16"/>
  <c r="P151" i="16"/>
  <c r="U153" i="16"/>
  <c r="S153" i="16"/>
  <c r="Q153" i="16"/>
  <c r="O153" i="16"/>
  <c r="T153" i="16"/>
  <c r="P153" i="16"/>
  <c r="U155" i="16"/>
  <c r="S155" i="16"/>
  <c r="Q155" i="16"/>
  <c r="O155" i="16"/>
  <c r="T155" i="16"/>
  <c r="P155" i="16"/>
  <c r="T157" i="16"/>
  <c r="S157" i="16"/>
  <c r="Q157" i="16"/>
  <c r="O157" i="16"/>
  <c r="U157" i="16"/>
  <c r="P157" i="16"/>
  <c r="P28" i="16"/>
  <c r="P27" i="16" s="1"/>
  <c r="AF8" i="16" s="1"/>
  <c r="R28" i="16"/>
  <c r="P48" i="16"/>
  <c r="R48" i="16"/>
  <c r="P49" i="16"/>
  <c r="T49" i="16"/>
  <c r="U50" i="16"/>
  <c r="S50" i="16"/>
  <c r="Q50" i="16"/>
  <c r="O50" i="16"/>
  <c r="R50" i="16"/>
  <c r="P51" i="16"/>
  <c r="T51" i="16"/>
  <c r="U52" i="16"/>
  <c r="S52" i="16"/>
  <c r="Q52" i="16"/>
  <c r="O52" i="16"/>
  <c r="R52" i="16"/>
  <c r="P53" i="16"/>
  <c r="T53" i="16"/>
  <c r="U54" i="16"/>
  <c r="S54" i="16"/>
  <c r="Q54" i="16"/>
  <c r="O54" i="16"/>
  <c r="R54" i="16"/>
  <c r="P55" i="16"/>
  <c r="T55" i="16"/>
  <c r="U56" i="16"/>
  <c r="S56" i="16"/>
  <c r="Q56" i="16"/>
  <c r="O56" i="16"/>
  <c r="R56" i="16"/>
  <c r="P57" i="16"/>
  <c r="T57" i="16"/>
  <c r="U58" i="16"/>
  <c r="S58" i="16"/>
  <c r="Q58" i="16"/>
  <c r="O58" i="16"/>
  <c r="R58" i="16"/>
  <c r="P59" i="16"/>
  <c r="T59" i="16"/>
  <c r="U60" i="16"/>
  <c r="S60" i="16"/>
  <c r="Q60" i="16"/>
  <c r="O60" i="16"/>
  <c r="R60" i="16"/>
  <c r="P61" i="16"/>
  <c r="T61" i="16"/>
  <c r="U62" i="16"/>
  <c r="S62" i="16"/>
  <c r="Q62" i="16"/>
  <c r="O62" i="16"/>
  <c r="R62" i="16"/>
  <c r="U69" i="16"/>
  <c r="S69" i="16"/>
  <c r="Q69" i="16"/>
  <c r="O69" i="16"/>
  <c r="R69" i="16"/>
  <c r="P70" i="16"/>
  <c r="T70" i="16"/>
  <c r="U71" i="16"/>
  <c r="S71" i="16"/>
  <c r="Q71" i="16"/>
  <c r="O71" i="16"/>
  <c r="R71" i="16"/>
  <c r="P72" i="16"/>
  <c r="T72" i="16"/>
  <c r="U73" i="16"/>
  <c r="S73" i="16"/>
  <c r="Q73" i="16"/>
  <c r="O73" i="16"/>
  <c r="R73" i="16"/>
  <c r="P74" i="16"/>
  <c r="T74" i="16"/>
  <c r="U75" i="16"/>
  <c r="S75" i="16"/>
  <c r="Q75" i="16"/>
  <c r="O75" i="16"/>
  <c r="R75" i="16"/>
  <c r="P76" i="16"/>
  <c r="T76" i="16"/>
  <c r="U77" i="16"/>
  <c r="S77" i="16"/>
  <c r="Q77" i="16"/>
  <c r="O77" i="16"/>
  <c r="R77" i="16"/>
  <c r="P78" i="16"/>
  <c r="T78" i="16"/>
  <c r="U79" i="16"/>
  <c r="S79" i="16"/>
  <c r="Q79" i="16"/>
  <c r="O79" i="16"/>
  <c r="R79" i="16"/>
  <c r="P80" i="16"/>
  <c r="T80" i="16"/>
  <c r="U81" i="16"/>
  <c r="S81" i="16"/>
  <c r="Q81" i="16"/>
  <c r="O81" i="16"/>
  <c r="R81" i="16"/>
  <c r="P82" i="16"/>
  <c r="T82" i="16"/>
  <c r="P89" i="16"/>
  <c r="T89" i="16"/>
  <c r="U90" i="16"/>
  <c r="S90" i="16"/>
  <c r="Q90" i="16"/>
  <c r="O90" i="16"/>
  <c r="R90" i="16"/>
  <c r="P91" i="16"/>
  <c r="T91" i="16"/>
  <c r="U92" i="16"/>
  <c r="S92" i="16"/>
  <c r="Q92" i="16"/>
  <c r="O92" i="16"/>
  <c r="R92" i="16"/>
  <c r="P93" i="16"/>
  <c r="T93" i="16"/>
  <c r="U94" i="16"/>
  <c r="S94" i="16"/>
  <c r="Q94" i="16"/>
  <c r="O94" i="16"/>
  <c r="R94" i="16"/>
  <c r="P95" i="16"/>
  <c r="T95" i="16"/>
  <c r="U96" i="16"/>
  <c r="S96" i="16"/>
  <c r="Q96" i="16"/>
  <c r="O96" i="16"/>
  <c r="R96" i="16"/>
  <c r="P97" i="16"/>
  <c r="T97" i="16"/>
  <c r="U98" i="16"/>
  <c r="S98" i="16"/>
  <c r="Q98" i="16"/>
  <c r="O98" i="16"/>
  <c r="R98" i="16"/>
  <c r="P99" i="16"/>
  <c r="T99" i="16"/>
  <c r="U100" i="16"/>
  <c r="S100" i="16"/>
  <c r="Q100" i="16"/>
  <c r="O100" i="16"/>
  <c r="R100" i="16"/>
  <c r="P101" i="16"/>
  <c r="T101" i="16"/>
  <c r="U102" i="16"/>
  <c r="S102" i="16"/>
  <c r="Q102" i="16"/>
  <c r="O102" i="16"/>
  <c r="R102" i="16"/>
  <c r="U109" i="16"/>
  <c r="S109" i="16"/>
  <c r="Q109" i="16"/>
  <c r="O109" i="16"/>
  <c r="R109" i="16"/>
  <c r="P110" i="16"/>
  <c r="T110" i="16"/>
  <c r="U111" i="16"/>
  <c r="S111" i="16"/>
  <c r="Q111" i="16"/>
  <c r="O111" i="16"/>
  <c r="R111" i="16"/>
  <c r="P112" i="16"/>
  <c r="T112" i="16"/>
  <c r="U113" i="16"/>
  <c r="S113" i="16"/>
  <c r="Q113" i="16"/>
  <c r="O113" i="16"/>
  <c r="R113" i="16"/>
  <c r="P114" i="16"/>
  <c r="T114" i="16"/>
  <c r="U115" i="16"/>
  <c r="S115" i="16"/>
  <c r="Q115" i="16"/>
  <c r="O115" i="16"/>
  <c r="R115" i="16"/>
  <c r="P116" i="16"/>
  <c r="U117" i="16"/>
  <c r="S117" i="16"/>
  <c r="Q117" i="16"/>
  <c r="O117" i="16"/>
  <c r="T117" i="16"/>
  <c r="P117" i="16"/>
  <c r="U119" i="16"/>
  <c r="S119" i="16"/>
  <c r="Q119" i="16"/>
  <c r="O119" i="16"/>
  <c r="T119" i="16"/>
  <c r="P119" i="16"/>
  <c r="U121" i="16"/>
  <c r="S121" i="16"/>
  <c r="Q121" i="16"/>
  <c r="O121" i="16"/>
  <c r="T121" i="16"/>
  <c r="P121" i="16"/>
  <c r="R130" i="16"/>
  <c r="R132" i="16"/>
  <c r="R134" i="16"/>
  <c r="R136" i="16"/>
  <c r="R138" i="16"/>
  <c r="R140" i="16"/>
  <c r="R142" i="16"/>
  <c r="R149" i="16"/>
  <c r="R151" i="16"/>
  <c r="R153" i="16"/>
  <c r="R155" i="16"/>
  <c r="P68" i="16"/>
  <c r="R68" i="16"/>
  <c r="R67" i="16" s="1"/>
  <c r="AH10" i="16" s="1"/>
  <c r="P88" i="16"/>
  <c r="R88" i="16"/>
  <c r="R87" i="16" s="1"/>
  <c r="AH11" i="16" s="1"/>
  <c r="P108" i="16"/>
  <c r="R108" i="16"/>
  <c r="U118" i="16"/>
  <c r="S118" i="16"/>
  <c r="Q118" i="16"/>
  <c r="O118" i="16"/>
  <c r="R118" i="16"/>
  <c r="U120" i="16"/>
  <c r="S120" i="16"/>
  <c r="Q120" i="16"/>
  <c r="O120" i="16"/>
  <c r="R120" i="16"/>
  <c r="U122" i="16"/>
  <c r="S122" i="16"/>
  <c r="Q122" i="16"/>
  <c r="O122" i="16"/>
  <c r="R122" i="16"/>
  <c r="U129" i="16"/>
  <c r="S129" i="16"/>
  <c r="Q129" i="16"/>
  <c r="O129" i="16"/>
  <c r="R129" i="16"/>
  <c r="U131" i="16"/>
  <c r="S131" i="16"/>
  <c r="Q131" i="16"/>
  <c r="O131" i="16"/>
  <c r="R131" i="16"/>
  <c r="U133" i="16"/>
  <c r="S133" i="16"/>
  <c r="Q133" i="16"/>
  <c r="O133" i="16"/>
  <c r="R133" i="16"/>
  <c r="U135" i="16"/>
  <c r="S135" i="16"/>
  <c r="Q135" i="16"/>
  <c r="O135" i="16"/>
  <c r="R135" i="16"/>
  <c r="U137" i="16"/>
  <c r="S137" i="16"/>
  <c r="Q137" i="16"/>
  <c r="O137" i="16"/>
  <c r="R137" i="16"/>
  <c r="U139" i="16"/>
  <c r="S139" i="16"/>
  <c r="Q139" i="16"/>
  <c r="O139" i="16"/>
  <c r="R139" i="16"/>
  <c r="U141" i="16"/>
  <c r="S141" i="16"/>
  <c r="Q141" i="16"/>
  <c r="O141" i="16"/>
  <c r="R141" i="16"/>
  <c r="U150" i="16"/>
  <c r="S150" i="16"/>
  <c r="Q150" i="16"/>
  <c r="O150" i="16"/>
  <c r="R150" i="16"/>
  <c r="U152" i="16"/>
  <c r="S152" i="16"/>
  <c r="Q152" i="16"/>
  <c r="O152" i="16"/>
  <c r="R152" i="16"/>
  <c r="U154" i="16"/>
  <c r="S154" i="16"/>
  <c r="Q154" i="16"/>
  <c r="O154" i="16"/>
  <c r="R154" i="16"/>
  <c r="U156" i="16"/>
  <c r="S156" i="16"/>
  <c r="Q156" i="16"/>
  <c r="O156" i="16"/>
  <c r="R156" i="16"/>
  <c r="P128" i="16"/>
  <c r="P127" i="16" s="1"/>
  <c r="AF13" i="16" s="1"/>
  <c r="R128" i="16"/>
  <c r="P148" i="16"/>
  <c r="P147" i="16" s="1"/>
  <c r="AF14" i="16" s="1"/>
  <c r="R148" i="16"/>
  <c r="U168" i="16"/>
  <c r="U167" i="16" s="1"/>
  <c r="AK15" i="16" s="1"/>
  <c r="S168" i="16"/>
  <c r="S167" i="16" s="1"/>
  <c r="AI15" i="16" s="1"/>
  <c r="Q168" i="16"/>
  <c r="Q167" i="16" s="1"/>
  <c r="O168" i="16"/>
  <c r="O167" i="16" s="1"/>
  <c r="R168" i="16"/>
  <c r="P158" i="16"/>
  <c r="R158" i="16"/>
  <c r="P159" i="16"/>
  <c r="R159" i="16"/>
  <c r="P160" i="16"/>
  <c r="R160" i="16"/>
  <c r="P161" i="16"/>
  <c r="R161" i="16"/>
  <c r="P162" i="16"/>
  <c r="R162" i="16"/>
  <c r="P169" i="16"/>
  <c r="R169" i="16"/>
  <c r="P170" i="16"/>
  <c r="R170" i="16"/>
  <c r="P171" i="16"/>
  <c r="R171" i="16"/>
  <c r="P172" i="16"/>
  <c r="R172" i="16"/>
  <c r="P173" i="16"/>
  <c r="R173" i="16"/>
  <c r="P174" i="16"/>
  <c r="R174" i="16"/>
  <c r="P175" i="16"/>
  <c r="R175" i="16"/>
  <c r="P176" i="16"/>
  <c r="R176" i="16"/>
  <c r="P177" i="16"/>
  <c r="R177" i="16"/>
  <c r="P178" i="16"/>
  <c r="R178" i="16"/>
  <c r="P179" i="16"/>
  <c r="R179" i="16"/>
  <c r="P180" i="16"/>
  <c r="R180" i="16"/>
  <c r="P181" i="16"/>
  <c r="R181" i="16"/>
  <c r="P182" i="16"/>
  <c r="R182" i="16"/>
  <c r="T88" i="15"/>
  <c r="Q88" i="15"/>
  <c r="O68" i="15"/>
  <c r="Q49" i="8"/>
  <c r="O51" i="8"/>
  <c r="O53" i="8"/>
  <c r="P55" i="8"/>
  <c r="S49" i="8"/>
  <c r="S51" i="8"/>
  <c r="S53" i="8"/>
  <c r="S55" i="8"/>
  <c r="S57" i="8"/>
  <c r="P49" i="11"/>
  <c r="R49" i="11"/>
  <c r="T49" i="11"/>
  <c r="O51" i="11"/>
  <c r="Q51" i="11"/>
  <c r="S51" i="11"/>
  <c r="O53" i="11"/>
  <c r="Q53" i="11"/>
  <c r="S53" i="11"/>
  <c r="O55" i="11"/>
  <c r="Q55" i="11"/>
  <c r="S55" i="11"/>
  <c r="O57" i="11"/>
  <c r="Q57" i="11"/>
  <c r="S57" i="11"/>
  <c r="T59" i="11"/>
  <c r="T61" i="11"/>
  <c r="P61" i="13"/>
  <c r="U61" i="13"/>
  <c r="O49" i="13"/>
  <c r="Q49" i="13"/>
  <c r="P51" i="13"/>
  <c r="R51" i="13"/>
  <c r="P53" i="13"/>
  <c r="R53" i="13"/>
  <c r="P55" i="13"/>
  <c r="R55" i="13"/>
  <c r="P57" i="13"/>
  <c r="R57" i="13"/>
  <c r="O48" i="14"/>
  <c r="Q48" i="14"/>
  <c r="O50" i="14"/>
  <c r="Q50" i="14"/>
  <c r="O52" i="14"/>
  <c r="Q52" i="14"/>
  <c r="O54" i="14"/>
  <c r="Q54" i="14"/>
  <c r="O56" i="14"/>
  <c r="Q56" i="14"/>
  <c r="O58" i="14"/>
  <c r="Q58" i="14"/>
  <c r="T169" i="15"/>
  <c r="Q169" i="15"/>
  <c r="T171" i="15"/>
  <c r="Q171" i="15"/>
  <c r="T173" i="15"/>
  <c r="Q173" i="15"/>
  <c r="T175" i="15"/>
  <c r="Q175" i="15"/>
  <c r="T177" i="15"/>
  <c r="Q177" i="15"/>
  <c r="T179" i="15"/>
  <c r="Q179" i="15"/>
  <c r="T181" i="15"/>
  <c r="Q181" i="15"/>
  <c r="T159" i="15"/>
  <c r="Q159" i="15"/>
  <c r="T161" i="15"/>
  <c r="Q161" i="15"/>
  <c r="P101" i="15"/>
  <c r="P49" i="15"/>
  <c r="R49" i="15"/>
  <c r="O51" i="15"/>
  <c r="Q51" i="15"/>
  <c r="S51" i="15"/>
  <c r="O53" i="15"/>
  <c r="Q53" i="15"/>
  <c r="S53" i="15"/>
  <c r="O55" i="15"/>
  <c r="Q55" i="15"/>
  <c r="S55" i="15"/>
  <c r="O57" i="15"/>
  <c r="Q57" i="15"/>
  <c r="S57" i="15"/>
  <c r="O28" i="15"/>
  <c r="S28" i="15"/>
  <c r="Q28" i="15"/>
  <c r="U28" i="15"/>
  <c r="U27" i="15" s="1"/>
  <c r="AK8" i="15" s="1"/>
  <c r="AB20" i="3" s="1"/>
  <c r="U7" i="15"/>
  <c r="AK7" i="15" s="1"/>
  <c r="AB19" i="3" s="1"/>
  <c r="P9" i="15"/>
  <c r="R9" i="15"/>
  <c r="T9" i="15"/>
  <c r="P10" i="15"/>
  <c r="R10" i="15"/>
  <c r="T10" i="15"/>
  <c r="P11" i="15"/>
  <c r="R11" i="15"/>
  <c r="T11" i="15"/>
  <c r="P12" i="15"/>
  <c r="R12" i="15"/>
  <c r="T12" i="15"/>
  <c r="P13" i="15"/>
  <c r="R13" i="15"/>
  <c r="T13" i="15"/>
  <c r="P14" i="15"/>
  <c r="R14" i="15"/>
  <c r="T14" i="15"/>
  <c r="P15" i="15"/>
  <c r="R15" i="15"/>
  <c r="T15" i="15"/>
  <c r="P16" i="15"/>
  <c r="R16" i="15"/>
  <c r="T16" i="15"/>
  <c r="P17" i="15"/>
  <c r="R17" i="15"/>
  <c r="T17" i="15"/>
  <c r="P18" i="15"/>
  <c r="R18" i="15"/>
  <c r="T18" i="15"/>
  <c r="P19" i="15"/>
  <c r="R19" i="15"/>
  <c r="T19" i="15"/>
  <c r="P20" i="15"/>
  <c r="R20" i="15"/>
  <c r="T20" i="15"/>
  <c r="P21" i="15"/>
  <c r="R21" i="15"/>
  <c r="T21" i="15"/>
  <c r="P22" i="15"/>
  <c r="R22" i="15"/>
  <c r="T22" i="15"/>
  <c r="P29" i="15"/>
  <c r="R29" i="15"/>
  <c r="T29" i="15"/>
  <c r="P30" i="15"/>
  <c r="R30" i="15"/>
  <c r="T30" i="15"/>
  <c r="P31" i="15"/>
  <c r="R31" i="15"/>
  <c r="T31" i="15"/>
  <c r="P32" i="15"/>
  <c r="R32" i="15"/>
  <c r="T32" i="15"/>
  <c r="P33" i="15"/>
  <c r="R33" i="15"/>
  <c r="T33" i="15"/>
  <c r="U60" i="15"/>
  <c r="S60" i="15"/>
  <c r="Q60" i="15"/>
  <c r="O60" i="15"/>
  <c r="R60" i="15"/>
  <c r="U62" i="15"/>
  <c r="S62" i="15"/>
  <c r="Q62" i="15"/>
  <c r="O62" i="15"/>
  <c r="R62" i="15"/>
  <c r="U69" i="15"/>
  <c r="S69" i="15"/>
  <c r="Q69" i="15"/>
  <c r="O69" i="15"/>
  <c r="R69" i="15"/>
  <c r="U71" i="15"/>
  <c r="S71" i="15"/>
  <c r="Q71" i="15"/>
  <c r="O71" i="15"/>
  <c r="R71" i="15"/>
  <c r="U73" i="15"/>
  <c r="S73" i="15"/>
  <c r="Q73" i="15"/>
  <c r="O73" i="15"/>
  <c r="R73" i="15"/>
  <c r="U75" i="15"/>
  <c r="S75" i="15"/>
  <c r="Q75" i="15"/>
  <c r="O75" i="15"/>
  <c r="R75" i="15"/>
  <c r="U77" i="15"/>
  <c r="S77" i="15"/>
  <c r="Q77" i="15"/>
  <c r="O77" i="15"/>
  <c r="R77" i="15"/>
  <c r="U79" i="15"/>
  <c r="S79" i="15"/>
  <c r="Q79" i="15"/>
  <c r="O79" i="15"/>
  <c r="R79" i="15"/>
  <c r="U81" i="15"/>
  <c r="S81" i="15"/>
  <c r="Q81" i="15"/>
  <c r="O81" i="15"/>
  <c r="R81" i="15"/>
  <c r="U90" i="15"/>
  <c r="S90" i="15"/>
  <c r="Q90" i="15"/>
  <c r="O90" i="15"/>
  <c r="R90" i="15"/>
  <c r="U92" i="15"/>
  <c r="S92" i="15"/>
  <c r="Q92" i="15"/>
  <c r="O92" i="15"/>
  <c r="R92" i="15"/>
  <c r="U94" i="15"/>
  <c r="S94" i="15"/>
  <c r="Q94" i="15"/>
  <c r="O94" i="15"/>
  <c r="R94" i="15"/>
  <c r="U96" i="15"/>
  <c r="S96" i="15"/>
  <c r="Q96" i="15"/>
  <c r="O96" i="15"/>
  <c r="R96" i="15"/>
  <c r="U98" i="15"/>
  <c r="S98" i="15"/>
  <c r="Q98" i="15"/>
  <c r="O98" i="15"/>
  <c r="R98" i="15"/>
  <c r="U100" i="15"/>
  <c r="S100" i="15"/>
  <c r="Q100" i="15"/>
  <c r="O100" i="15"/>
  <c r="R100" i="15"/>
  <c r="U102" i="15"/>
  <c r="S102" i="15"/>
  <c r="Q102" i="15"/>
  <c r="O102" i="15"/>
  <c r="R102" i="15"/>
  <c r="U109" i="15"/>
  <c r="S109" i="15"/>
  <c r="Q109" i="15"/>
  <c r="O109" i="15"/>
  <c r="R109" i="15"/>
  <c r="U111" i="15"/>
  <c r="S111" i="15"/>
  <c r="Q111" i="15"/>
  <c r="O111" i="15"/>
  <c r="R111" i="15"/>
  <c r="U113" i="15"/>
  <c r="S113" i="15"/>
  <c r="Q113" i="15"/>
  <c r="O113" i="15"/>
  <c r="R113" i="15"/>
  <c r="U115" i="15"/>
  <c r="S115" i="15"/>
  <c r="Q115" i="15"/>
  <c r="O115" i="15"/>
  <c r="R115" i="15"/>
  <c r="U117" i="15"/>
  <c r="S117" i="15"/>
  <c r="Q117" i="15"/>
  <c r="O117" i="15"/>
  <c r="T117" i="15"/>
  <c r="P117" i="15"/>
  <c r="U119" i="15"/>
  <c r="S119" i="15"/>
  <c r="Q119" i="15"/>
  <c r="O119" i="15"/>
  <c r="T119" i="15"/>
  <c r="P119" i="15"/>
  <c r="U121" i="15"/>
  <c r="S121" i="15"/>
  <c r="Q121" i="15"/>
  <c r="O121" i="15"/>
  <c r="T121" i="15"/>
  <c r="P121" i="15"/>
  <c r="P8" i="15"/>
  <c r="R8" i="15"/>
  <c r="O9" i="15"/>
  <c r="Q9" i="15"/>
  <c r="S9" i="15"/>
  <c r="O10" i="15"/>
  <c r="Q10" i="15"/>
  <c r="S10" i="15"/>
  <c r="O11" i="15"/>
  <c r="Q11" i="15"/>
  <c r="S11" i="15"/>
  <c r="O12" i="15"/>
  <c r="Q12" i="15"/>
  <c r="S12" i="15"/>
  <c r="O13" i="15"/>
  <c r="Q13" i="15"/>
  <c r="S13" i="15"/>
  <c r="O14" i="15"/>
  <c r="Q14" i="15"/>
  <c r="S14" i="15"/>
  <c r="O15" i="15"/>
  <c r="Q15" i="15"/>
  <c r="S15" i="15"/>
  <c r="O16" i="15"/>
  <c r="Q16" i="15"/>
  <c r="S16" i="15"/>
  <c r="O17" i="15"/>
  <c r="Q17" i="15"/>
  <c r="S17" i="15"/>
  <c r="O18" i="15"/>
  <c r="Q18" i="15"/>
  <c r="S18" i="15"/>
  <c r="O19" i="15"/>
  <c r="Q19" i="15"/>
  <c r="S19" i="15"/>
  <c r="O20" i="15"/>
  <c r="Q20" i="15"/>
  <c r="S20" i="15"/>
  <c r="O21" i="15"/>
  <c r="Q21" i="15"/>
  <c r="S21" i="15"/>
  <c r="O22" i="15"/>
  <c r="Q22" i="15"/>
  <c r="S22" i="15"/>
  <c r="P28" i="15"/>
  <c r="R28" i="15"/>
  <c r="O29" i="15"/>
  <c r="Q29" i="15"/>
  <c r="S29" i="15"/>
  <c r="O30" i="15"/>
  <c r="Q30" i="15"/>
  <c r="S30" i="15"/>
  <c r="O31" i="15"/>
  <c r="Q31" i="15"/>
  <c r="S31" i="15"/>
  <c r="O32" i="15"/>
  <c r="Q32" i="15"/>
  <c r="S32" i="15"/>
  <c r="O33" i="15"/>
  <c r="Q33" i="15"/>
  <c r="S33" i="15"/>
  <c r="U59" i="15"/>
  <c r="S59" i="15"/>
  <c r="Q59" i="15"/>
  <c r="Q47" i="15" s="1"/>
  <c r="O59" i="15"/>
  <c r="R59" i="15"/>
  <c r="R47" i="15" s="1"/>
  <c r="AH9" i="15" s="1"/>
  <c r="Y21" i="3" s="1"/>
  <c r="P60" i="15"/>
  <c r="T60" i="15"/>
  <c r="T47" i="15" s="1"/>
  <c r="AJ9" i="15" s="1"/>
  <c r="AA21" i="3" s="1"/>
  <c r="U61" i="15"/>
  <c r="S61" i="15"/>
  <c r="Q61" i="15"/>
  <c r="O61" i="15"/>
  <c r="R61" i="15"/>
  <c r="P62" i="15"/>
  <c r="T62" i="15"/>
  <c r="P69" i="15"/>
  <c r="T69" i="15"/>
  <c r="U70" i="15"/>
  <c r="S70" i="15"/>
  <c r="Q70" i="15"/>
  <c r="O70" i="15"/>
  <c r="R70" i="15"/>
  <c r="P71" i="15"/>
  <c r="T71" i="15"/>
  <c r="U72" i="15"/>
  <c r="S72" i="15"/>
  <c r="Q72" i="15"/>
  <c r="O72" i="15"/>
  <c r="R72" i="15"/>
  <c r="P73" i="15"/>
  <c r="T73" i="15"/>
  <c r="U74" i="15"/>
  <c r="S74" i="15"/>
  <c r="Q74" i="15"/>
  <c r="O74" i="15"/>
  <c r="R74" i="15"/>
  <c r="P75" i="15"/>
  <c r="T75" i="15"/>
  <c r="U76" i="15"/>
  <c r="S76" i="15"/>
  <c r="Q76" i="15"/>
  <c r="O76" i="15"/>
  <c r="R76" i="15"/>
  <c r="P77" i="15"/>
  <c r="T77" i="15"/>
  <c r="U78" i="15"/>
  <c r="S78" i="15"/>
  <c r="Q78" i="15"/>
  <c r="O78" i="15"/>
  <c r="R78" i="15"/>
  <c r="P79" i="15"/>
  <c r="T79" i="15"/>
  <c r="U80" i="15"/>
  <c r="S80" i="15"/>
  <c r="Q80" i="15"/>
  <c r="O80" i="15"/>
  <c r="R80" i="15"/>
  <c r="P81" i="15"/>
  <c r="T81" i="15"/>
  <c r="U82" i="15"/>
  <c r="S82" i="15"/>
  <c r="Q82" i="15"/>
  <c r="O82" i="15"/>
  <c r="R82" i="15"/>
  <c r="U89" i="15"/>
  <c r="S89" i="15"/>
  <c r="Q89" i="15"/>
  <c r="O89" i="15"/>
  <c r="R89" i="15"/>
  <c r="P90" i="15"/>
  <c r="T90" i="15"/>
  <c r="U91" i="15"/>
  <c r="S91" i="15"/>
  <c r="Q91" i="15"/>
  <c r="O91" i="15"/>
  <c r="R91" i="15"/>
  <c r="P92" i="15"/>
  <c r="T92" i="15"/>
  <c r="U93" i="15"/>
  <c r="S93" i="15"/>
  <c r="Q93" i="15"/>
  <c r="O93" i="15"/>
  <c r="R93" i="15"/>
  <c r="P94" i="15"/>
  <c r="T94" i="15"/>
  <c r="U95" i="15"/>
  <c r="S95" i="15"/>
  <c r="Q95" i="15"/>
  <c r="O95" i="15"/>
  <c r="R95" i="15"/>
  <c r="P96" i="15"/>
  <c r="T96" i="15"/>
  <c r="U97" i="15"/>
  <c r="S97" i="15"/>
  <c r="Q97" i="15"/>
  <c r="O97" i="15"/>
  <c r="R97" i="15"/>
  <c r="P98" i="15"/>
  <c r="T98" i="15"/>
  <c r="U99" i="15"/>
  <c r="S99" i="15"/>
  <c r="Q99" i="15"/>
  <c r="O99" i="15"/>
  <c r="R99" i="15"/>
  <c r="P100" i="15"/>
  <c r="T100" i="15"/>
  <c r="U101" i="15"/>
  <c r="S101" i="15"/>
  <c r="Q101" i="15"/>
  <c r="O101" i="15"/>
  <c r="R101" i="15"/>
  <c r="P102" i="15"/>
  <c r="T102" i="15"/>
  <c r="P109" i="15"/>
  <c r="T109" i="15"/>
  <c r="U110" i="15"/>
  <c r="S110" i="15"/>
  <c r="Q110" i="15"/>
  <c r="O110" i="15"/>
  <c r="R110" i="15"/>
  <c r="P111" i="15"/>
  <c r="T111" i="15"/>
  <c r="U112" i="15"/>
  <c r="S112" i="15"/>
  <c r="Q112" i="15"/>
  <c r="O112" i="15"/>
  <c r="R112" i="15"/>
  <c r="P113" i="15"/>
  <c r="T113" i="15"/>
  <c r="U114" i="15"/>
  <c r="S114" i="15"/>
  <c r="Q114" i="15"/>
  <c r="O114" i="15"/>
  <c r="R114" i="15"/>
  <c r="P115" i="15"/>
  <c r="T115" i="15"/>
  <c r="U116" i="15"/>
  <c r="S116" i="15"/>
  <c r="Q116" i="15"/>
  <c r="R116" i="15"/>
  <c r="O116" i="15"/>
  <c r="T116" i="15"/>
  <c r="R117" i="15"/>
  <c r="R119" i="15"/>
  <c r="R121" i="15"/>
  <c r="U130" i="15"/>
  <c r="S130" i="15"/>
  <c r="Q130" i="15"/>
  <c r="O130" i="15"/>
  <c r="T130" i="15"/>
  <c r="P130" i="15"/>
  <c r="U132" i="15"/>
  <c r="S132" i="15"/>
  <c r="Q132" i="15"/>
  <c r="O132" i="15"/>
  <c r="T132" i="15"/>
  <c r="P132" i="15"/>
  <c r="U134" i="15"/>
  <c r="S134" i="15"/>
  <c r="Q134" i="15"/>
  <c r="O134" i="15"/>
  <c r="T134" i="15"/>
  <c r="P134" i="15"/>
  <c r="U136" i="15"/>
  <c r="S136" i="15"/>
  <c r="Q136" i="15"/>
  <c r="O136" i="15"/>
  <c r="T136" i="15"/>
  <c r="P136" i="15"/>
  <c r="U138" i="15"/>
  <c r="S138" i="15"/>
  <c r="Q138" i="15"/>
  <c r="O138" i="15"/>
  <c r="T138" i="15"/>
  <c r="P138" i="15"/>
  <c r="U140" i="15"/>
  <c r="S140" i="15"/>
  <c r="Q140" i="15"/>
  <c r="O140" i="15"/>
  <c r="T140" i="15"/>
  <c r="P140" i="15"/>
  <c r="U142" i="15"/>
  <c r="S142" i="15"/>
  <c r="Q142" i="15"/>
  <c r="O142" i="15"/>
  <c r="T142" i="15"/>
  <c r="P142" i="15"/>
  <c r="U149" i="15"/>
  <c r="S149" i="15"/>
  <c r="Q149" i="15"/>
  <c r="O149" i="15"/>
  <c r="T149" i="15"/>
  <c r="P149" i="15"/>
  <c r="U151" i="15"/>
  <c r="S151" i="15"/>
  <c r="Q151" i="15"/>
  <c r="O151" i="15"/>
  <c r="T151" i="15"/>
  <c r="P151" i="15"/>
  <c r="U153" i="15"/>
  <c r="S153" i="15"/>
  <c r="Q153" i="15"/>
  <c r="O153" i="15"/>
  <c r="T153" i="15"/>
  <c r="P153" i="15"/>
  <c r="U155" i="15"/>
  <c r="S155" i="15"/>
  <c r="Q155" i="15"/>
  <c r="O155" i="15"/>
  <c r="T155" i="15"/>
  <c r="P155" i="15"/>
  <c r="T157" i="15"/>
  <c r="S157" i="15"/>
  <c r="Q157" i="15"/>
  <c r="O157" i="15"/>
  <c r="U157" i="15"/>
  <c r="P157" i="15"/>
  <c r="P34" i="15"/>
  <c r="R34" i="15"/>
  <c r="P35" i="15"/>
  <c r="R35" i="15"/>
  <c r="P36" i="15"/>
  <c r="R36" i="15"/>
  <c r="P37" i="15"/>
  <c r="R37" i="15"/>
  <c r="P38" i="15"/>
  <c r="R38" i="15"/>
  <c r="P39" i="15"/>
  <c r="R39" i="15"/>
  <c r="P40" i="15"/>
  <c r="R40" i="15"/>
  <c r="P41" i="15"/>
  <c r="R41" i="15"/>
  <c r="P42" i="15"/>
  <c r="R42" i="15"/>
  <c r="P68" i="15"/>
  <c r="R68" i="15"/>
  <c r="P88" i="15"/>
  <c r="R88" i="15"/>
  <c r="P108" i="15"/>
  <c r="R108" i="15"/>
  <c r="U118" i="15"/>
  <c r="S118" i="15"/>
  <c r="Q118" i="15"/>
  <c r="O118" i="15"/>
  <c r="R118" i="15"/>
  <c r="U120" i="15"/>
  <c r="S120" i="15"/>
  <c r="Q120" i="15"/>
  <c r="O120" i="15"/>
  <c r="R120" i="15"/>
  <c r="U122" i="15"/>
  <c r="S122" i="15"/>
  <c r="Q122" i="15"/>
  <c r="O122" i="15"/>
  <c r="R122" i="15"/>
  <c r="U129" i="15"/>
  <c r="S129" i="15"/>
  <c r="Q129" i="15"/>
  <c r="O129" i="15"/>
  <c r="R129" i="15"/>
  <c r="U131" i="15"/>
  <c r="S131" i="15"/>
  <c r="Q131" i="15"/>
  <c r="O131" i="15"/>
  <c r="R131" i="15"/>
  <c r="U133" i="15"/>
  <c r="S133" i="15"/>
  <c r="Q133" i="15"/>
  <c r="O133" i="15"/>
  <c r="R133" i="15"/>
  <c r="U135" i="15"/>
  <c r="S135" i="15"/>
  <c r="Q135" i="15"/>
  <c r="O135" i="15"/>
  <c r="R135" i="15"/>
  <c r="U137" i="15"/>
  <c r="S137" i="15"/>
  <c r="Q137" i="15"/>
  <c r="O137" i="15"/>
  <c r="R137" i="15"/>
  <c r="U139" i="15"/>
  <c r="S139" i="15"/>
  <c r="Q139" i="15"/>
  <c r="O139" i="15"/>
  <c r="R139" i="15"/>
  <c r="U141" i="15"/>
  <c r="S141" i="15"/>
  <c r="Q141" i="15"/>
  <c r="O141" i="15"/>
  <c r="R141" i="15"/>
  <c r="U150" i="15"/>
  <c r="S150" i="15"/>
  <c r="Q150" i="15"/>
  <c r="O150" i="15"/>
  <c r="R150" i="15"/>
  <c r="U152" i="15"/>
  <c r="S152" i="15"/>
  <c r="Q152" i="15"/>
  <c r="O152" i="15"/>
  <c r="R152" i="15"/>
  <c r="U154" i="15"/>
  <c r="S154" i="15"/>
  <c r="Q154" i="15"/>
  <c r="O154" i="15"/>
  <c r="R154" i="15"/>
  <c r="U156" i="15"/>
  <c r="S156" i="15"/>
  <c r="Q156" i="15"/>
  <c r="O156" i="15"/>
  <c r="R156" i="15"/>
  <c r="P128" i="15"/>
  <c r="R128" i="15"/>
  <c r="P148" i="15"/>
  <c r="R148" i="15"/>
  <c r="U168" i="15"/>
  <c r="U167" i="15" s="1"/>
  <c r="AK15" i="15" s="1"/>
  <c r="S168" i="15"/>
  <c r="S167" i="15" s="1"/>
  <c r="AI15" i="15" s="1"/>
  <c r="Q168" i="15"/>
  <c r="O168" i="15"/>
  <c r="R168" i="15"/>
  <c r="P158" i="15"/>
  <c r="R158" i="15"/>
  <c r="P159" i="15"/>
  <c r="R159" i="15"/>
  <c r="P160" i="15"/>
  <c r="R160" i="15"/>
  <c r="P161" i="15"/>
  <c r="R161" i="15"/>
  <c r="P162" i="15"/>
  <c r="R162" i="15"/>
  <c r="P169" i="15"/>
  <c r="R169" i="15"/>
  <c r="P170" i="15"/>
  <c r="R170" i="15"/>
  <c r="P171" i="15"/>
  <c r="R171" i="15"/>
  <c r="P172" i="15"/>
  <c r="R172" i="15"/>
  <c r="P173" i="15"/>
  <c r="R173" i="15"/>
  <c r="P174" i="15"/>
  <c r="R174" i="15"/>
  <c r="P175" i="15"/>
  <c r="R175" i="15"/>
  <c r="P176" i="15"/>
  <c r="R176" i="15"/>
  <c r="P177" i="15"/>
  <c r="R177" i="15"/>
  <c r="P178" i="15"/>
  <c r="R178" i="15"/>
  <c r="P179" i="15"/>
  <c r="R179" i="15"/>
  <c r="P180" i="15"/>
  <c r="R180" i="15"/>
  <c r="P181" i="15"/>
  <c r="R181" i="15"/>
  <c r="P182" i="15"/>
  <c r="R182" i="15"/>
  <c r="O8" i="14"/>
  <c r="P112" i="14"/>
  <c r="O34" i="14"/>
  <c r="P150" i="14"/>
  <c r="O159" i="14"/>
  <c r="O42" i="14"/>
  <c r="T72" i="14"/>
  <c r="P99" i="14"/>
  <c r="U89" i="14"/>
  <c r="O38" i="14"/>
  <c r="P89" i="14"/>
  <c r="P91" i="14"/>
  <c r="T122" i="14"/>
  <c r="O36" i="14"/>
  <c r="O40" i="14"/>
  <c r="T59" i="14"/>
  <c r="O68" i="14"/>
  <c r="T80" i="14"/>
  <c r="P95" i="14"/>
  <c r="P116" i="14"/>
  <c r="R130" i="14"/>
  <c r="R136" i="14"/>
  <c r="P137" i="14"/>
  <c r="R140" i="14"/>
  <c r="P141" i="14"/>
  <c r="O148" i="14"/>
  <c r="O161" i="14"/>
  <c r="U8" i="14"/>
  <c r="U42" i="14"/>
  <c r="U68" i="14"/>
  <c r="S35" i="14"/>
  <c r="S37" i="14"/>
  <c r="S39" i="14"/>
  <c r="S41" i="14"/>
  <c r="S158" i="14"/>
  <c r="S160" i="14"/>
  <c r="S162" i="14"/>
  <c r="U35" i="14"/>
  <c r="U97" i="14"/>
  <c r="U110" i="14"/>
  <c r="U118" i="14"/>
  <c r="U160" i="14"/>
  <c r="S8" i="14"/>
  <c r="S34" i="14"/>
  <c r="O35" i="14"/>
  <c r="S36" i="14"/>
  <c r="S38" i="14"/>
  <c r="S40" i="14"/>
  <c r="S42" i="14"/>
  <c r="S68" i="14"/>
  <c r="T76" i="14"/>
  <c r="P93" i="14"/>
  <c r="P97" i="14"/>
  <c r="P101" i="14"/>
  <c r="P110" i="14"/>
  <c r="P114" i="14"/>
  <c r="T118" i="14"/>
  <c r="P129" i="14"/>
  <c r="R132" i="14"/>
  <c r="P133" i="14"/>
  <c r="S148" i="14"/>
  <c r="R153" i="14"/>
  <c r="P154" i="14"/>
  <c r="R157" i="14"/>
  <c r="O158" i="14"/>
  <c r="O160" i="14"/>
  <c r="O162" i="14"/>
  <c r="U38" i="14"/>
  <c r="U76" i="14"/>
  <c r="U93" i="14"/>
  <c r="U101" i="14"/>
  <c r="U114" i="14"/>
  <c r="U148" i="14"/>
  <c r="U61" i="14"/>
  <c r="P61" i="14"/>
  <c r="U70" i="14"/>
  <c r="P70" i="14"/>
  <c r="U74" i="14"/>
  <c r="P74" i="14"/>
  <c r="U78" i="14"/>
  <c r="P78" i="14"/>
  <c r="U82" i="14"/>
  <c r="P82" i="14"/>
  <c r="T108" i="14"/>
  <c r="U108" i="14"/>
  <c r="S108" i="14"/>
  <c r="O108" i="14"/>
  <c r="U120" i="14"/>
  <c r="P120" i="14"/>
  <c r="T128" i="14"/>
  <c r="U128" i="14"/>
  <c r="S128" i="14"/>
  <c r="O128" i="14"/>
  <c r="U134" i="14"/>
  <c r="R134" i="14"/>
  <c r="P139" i="14"/>
  <c r="U139" i="14"/>
  <c r="U142" i="14"/>
  <c r="R142" i="14"/>
  <c r="U149" i="14"/>
  <c r="R149" i="14"/>
  <c r="U151" i="14"/>
  <c r="R151" i="14"/>
  <c r="P156" i="14"/>
  <c r="U156" i="14"/>
  <c r="U168" i="14"/>
  <c r="P168" i="14"/>
  <c r="T170" i="14"/>
  <c r="U170" i="14"/>
  <c r="S170" i="14"/>
  <c r="O170" i="14"/>
  <c r="T171" i="14"/>
  <c r="U171" i="14"/>
  <c r="S171" i="14"/>
  <c r="O171" i="14"/>
  <c r="T172" i="14"/>
  <c r="U172" i="14"/>
  <c r="S172" i="14"/>
  <c r="O172" i="14"/>
  <c r="T173" i="14"/>
  <c r="S173" i="14"/>
  <c r="O173" i="14"/>
  <c r="U173" i="14"/>
  <c r="T174" i="14"/>
  <c r="U174" i="14"/>
  <c r="S174" i="14"/>
  <c r="O174" i="14"/>
  <c r="T175" i="14"/>
  <c r="U175" i="14"/>
  <c r="S175" i="14"/>
  <c r="O175" i="14"/>
  <c r="T176" i="14"/>
  <c r="U176" i="14"/>
  <c r="S176" i="14"/>
  <c r="O176" i="14"/>
  <c r="T177" i="14"/>
  <c r="S177" i="14"/>
  <c r="O177" i="14"/>
  <c r="U177" i="14"/>
  <c r="T178" i="14"/>
  <c r="U178" i="14"/>
  <c r="S178" i="14"/>
  <c r="O178" i="14"/>
  <c r="T179" i="14"/>
  <c r="U179" i="14"/>
  <c r="S179" i="14"/>
  <c r="O179" i="14"/>
  <c r="T180" i="14"/>
  <c r="U180" i="14"/>
  <c r="S180" i="14"/>
  <c r="O180" i="14"/>
  <c r="T181" i="14"/>
  <c r="S181" i="14"/>
  <c r="O181" i="14"/>
  <c r="U181" i="14"/>
  <c r="T182" i="14"/>
  <c r="U182" i="14"/>
  <c r="S182" i="14"/>
  <c r="O182" i="14"/>
  <c r="U7" i="14"/>
  <c r="AK7" i="14" s="1"/>
  <c r="U131" i="14"/>
  <c r="T28" i="14"/>
  <c r="U28" i="14"/>
  <c r="S28" i="14"/>
  <c r="O28" i="14"/>
  <c r="T61" i="14"/>
  <c r="T70" i="14"/>
  <c r="T74" i="14"/>
  <c r="T78" i="14"/>
  <c r="T82" i="14"/>
  <c r="T88" i="14"/>
  <c r="U88" i="14"/>
  <c r="S88" i="14"/>
  <c r="O88" i="14"/>
  <c r="Q108" i="14"/>
  <c r="T120" i="14"/>
  <c r="Q128" i="14"/>
  <c r="T131" i="14"/>
  <c r="P135" i="14"/>
  <c r="U135" i="14"/>
  <c r="U138" i="14"/>
  <c r="R138" i="14"/>
  <c r="T139" i="14"/>
  <c r="P152" i="14"/>
  <c r="U152" i="14"/>
  <c r="U155" i="14"/>
  <c r="R155" i="14"/>
  <c r="T156" i="14"/>
  <c r="T168" i="14"/>
  <c r="T169" i="14"/>
  <c r="S169" i="14"/>
  <c r="O169" i="14"/>
  <c r="U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U59" i="14"/>
  <c r="U72" i="14"/>
  <c r="U80" i="14"/>
  <c r="U122" i="14"/>
  <c r="Q8" i="14"/>
  <c r="Q34" i="14"/>
  <c r="Q35" i="14"/>
  <c r="Q36" i="14"/>
  <c r="T37" i="14"/>
  <c r="U37" i="14"/>
  <c r="Q37" i="14"/>
  <c r="Q38" i="14"/>
  <c r="T39" i="14"/>
  <c r="U39" i="14"/>
  <c r="Q39" i="14"/>
  <c r="Q40" i="14"/>
  <c r="T41" i="14"/>
  <c r="U41" i="14"/>
  <c r="Q41" i="14"/>
  <c r="Q42" i="14"/>
  <c r="Q68" i="14"/>
  <c r="T91" i="14"/>
  <c r="T95" i="14"/>
  <c r="T99" i="14"/>
  <c r="T112" i="14"/>
  <c r="T129" i="14"/>
  <c r="T133" i="14"/>
  <c r="T137" i="14"/>
  <c r="T141" i="14"/>
  <c r="Q148" i="14"/>
  <c r="T150" i="14"/>
  <c r="T154" i="14"/>
  <c r="Q158" i="14"/>
  <c r="T159" i="14"/>
  <c r="U159" i="14"/>
  <c r="Q159" i="14"/>
  <c r="Q160" i="14"/>
  <c r="T161" i="14"/>
  <c r="U161" i="14"/>
  <c r="Q161" i="14"/>
  <c r="Q162" i="14"/>
  <c r="U34" i="14"/>
  <c r="U36" i="14"/>
  <c r="U40" i="14"/>
  <c r="U158" i="14"/>
  <c r="U162" i="14"/>
  <c r="Q28" i="13"/>
  <c r="O28" i="13"/>
  <c r="S28" i="13"/>
  <c r="U28" i="13"/>
  <c r="Q8" i="13"/>
  <c r="U7" i="13"/>
  <c r="AK7" i="13" s="1"/>
  <c r="AB11" i="3" s="1"/>
  <c r="P9" i="14"/>
  <c r="R9" i="14"/>
  <c r="T9" i="14"/>
  <c r="P10" i="14"/>
  <c r="R10" i="14"/>
  <c r="T10" i="14"/>
  <c r="P11" i="14"/>
  <c r="R11" i="14"/>
  <c r="T11" i="14"/>
  <c r="P12" i="14"/>
  <c r="R12" i="14"/>
  <c r="T12" i="14"/>
  <c r="P13" i="14"/>
  <c r="R13" i="14"/>
  <c r="T13" i="14"/>
  <c r="P14" i="14"/>
  <c r="R14" i="14"/>
  <c r="T14" i="14"/>
  <c r="P15" i="14"/>
  <c r="R15" i="14"/>
  <c r="T15" i="14"/>
  <c r="P16" i="14"/>
  <c r="R16" i="14"/>
  <c r="T16" i="14"/>
  <c r="P17" i="14"/>
  <c r="R17" i="14"/>
  <c r="T17" i="14"/>
  <c r="P18" i="14"/>
  <c r="R18" i="14"/>
  <c r="T18" i="14"/>
  <c r="P19" i="14"/>
  <c r="R19" i="14"/>
  <c r="T19" i="14"/>
  <c r="P20" i="14"/>
  <c r="R20" i="14"/>
  <c r="T20" i="14"/>
  <c r="P21" i="14"/>
  <c r="R21" i="14"/>
  <c r="T21" i="14"/>
  <c r="P22" i="14"/>
  <c r="R22" i="14"/>
  <c r="T22" i="14"/>
  <c r="P29" i="14"/>
  <c r="R29" i="14"/>
  <c r="T29" i="14"/>
  <c r="P30" i="14"/>
  <c r="R30" i="14"/>
  <c r="T30" i="14"/>
  <c r="P31" i="14"/>
  <c r="R31" i="14"/>
  <c r="T31" i="14"/>
  <c r="P32" i="14"/>
  <c r="R32" i="14"/>
  <c r="T32" i="14"/>
  <c r="P33" i="14"/>
  <c r="R33" i="14"/>
  <c r="T33" i="14"/>
  <c r="S60" i="14"/>
  <c r="Q60" i="14"/>
  <c r="O60" i="14"/>
  <c r="R60" i="14"/>
  <c r="S62" i="14"/>
  <c r="Q62" i="14"/>
  <c r="O62" i="14"/>
  <c r="R62" i="14"/>
  <c r="S69" i="14"/>
  <c r="Q69" i="14"/>
  <c r="O69" i="14"/>
  <c r="R69" i="14"/>
  <c r="S71" i="14"/>
  <c r="Q71" i="14"/>
  <c r="O71" i="14"/>
  <c r="R71" i="14"/>
  <c r="S73" i="14"/>
  <c r="Q73" i="14"/>
  <c r="O73" i="14"/>
  <c r="R73" i="14"/>
  <c r="S75" i="14"/>
  <c r="Q75" i="14"/>
  <c r="O75" i="14"/>
  <c r="R75" i="14"/>
  <c r="S77" i="14"/>
  <c r="Q77" i="14"/>
  <c r="O77" i="14"/>
  <c r="R77" i="14"/>
  <c r="S79" i="14"/>
  <c r="Q79" i="14"/>
  <c r="O79" i="14"/>
  <c r="R79" i="14"/>
  <c r="S81" i="14"/>
  <c r="Q81" i="14"/>
  <c r="O81" i="14"/>
  <c r="R81" i="14"/>
  <c r="S90" i="14"/>
  <c r="Q90" i="14"/>
  <c r="O90" i="14"/>
  <c r="R90" i="14"/>
  <c r="S92" i="14"/>
  <c r="Q92" i="14"/>
  <c r="O92" i="14"/>
  <c r="R92" i="14"/>
  <c r="S94" i="14"/>
  <c r="Q94" i="14"/>
  <c r="O94" i="14"/>
  <c r="R94" i="14"/>
  <c r="S96" i="14"/>
  <c r="Q96" i="14"/>
  <c r="O96" i="14"/>
  <c r="R96" i="14"/>
  <c r="S98" i="14"/>
  <c r="Q98" i="14"/>
  <c r="O98" i="14"/>
  <c r="R98" i="14"/>
  <c r="S100" i="14"/>
  <c r="Q100" i="14"/>
  <c r="O100" i="14"/>
  <c r="R100" i="14"/>
  <c r="S102" i="14"/>
  <c r="Q102" i="14"/>
  <c r="O102" i="14"/>
  <c r="R102" i="14"/>
  <c r="S109" i="14"/>
  <c r="Q109" i="14"/>
  <c r="O109" i="14"/>
  <c r="R109" i="14"/>
  <c r="S111" i="14"/>
  <c r="Q111" i="14"/>
  <c r="O111" i="14"/>
  <c r="R111" i="14"/>
  <c r="S113" i="14"/>
  <c r="Q113" i="14"/>
  <c r="O113" i="14"/>
  <c r="R113" i="14"/>
  <c r="S115" i="14"/>
  <c r="Q115" i="14"/>
  <c r="O115" i="14"/>
  <c r="R115" i="14"/>
  <c r="S117" i="14"/>
  <c r="Q117" i="14"/>
  <c r="O117" i="14"/>
  <c r="T117" i="14"/>
  <c r="P117" i="14"/>
  <c r="S119" i="14"/>
  <c r="Q119" i="14"/>
  <c r="O119" i="14"/>
  <c r="T119" i="14"/>
  <c r="P119" i="14"/>
  <c r="S121" i="14"/>
  <c r="Q121" i="14"/>
  <c r="O121" i="14"/>
  <c r="T121" i="14"/>
  <c r="P121" i="14"/>
  <c r="P8" i="14"/>
  <c r="R8" i="14"/>
  <c r="O9" i="14"/>
  <c r="Q9" i="14"/>
  <c r="S9" i="14"/>
  <c r="O10" i="14"/>
  <c r="Q10" i="14"/>
  <c r="S10" i="14"/>
  <c r="O11" i="14"/>
  <c r="Q11" i="14"/>
  <c r="S11" i="14"/>
  <c r="O12" i="14"/>
  <c r="Q12" i="14"/>
  <c r="S12" i="14"/>
  <c r="O13" i="14"/>
  <c r="Q13" i="14"/>
  <c r="S13" i="14"/>
  <c r="O14" i="14"/>
  <c r="Q14" i="14"/>
  <c r="S14" i="14"/>
  <c r="O15" i="14"/>
  <c r="Q15" i="14"/>
  <c r="S15" i="14"/>
  <c r="O16" i="14"/>
  <c r="Q16" i="14"/>
  <c r="S16" i="14"/>
  <c r="O17" i="14"/>
  <c r="Q17" i="14"/>
  <c r="S17" i="14"/>
  <c r="O18" i="14"/>
  <c r="Q18" i="14"/>
  <c r="S18" i="14"/>
  <c r="O19" i="14"/>
  <c r="Q19" i="14"/>
  <c r="S19" i="14"/>
  <c r="O20" i="14"/>
  <c r="Q20" i="14"/>
  <c r="S20" i="14"/>
  <c r="O21" i="14"/>
  <c r="Q21" i="14"/>
  <c r="S21" i="14"/>
  <c r="O22" i="14"/>
  <c r="Q22" i="14"/>
  <c r="S22" i="14"/>
  <c r="P28" i="14"/>
  <c r="R28" i="14"/>
  <c r="O29" i="14"/>
  <c r="Q29" i="14"/>
  <c r="S29" i="14"/>
  <c r="O30" i="14"/>
  <c r="Q30" i="14"/>
  <c r="S30" i="14"/>
  <c r="O31" i="14"/>
  <c r="Q31" i="14"/>
  <c r="S31" i="14"/>
  <c r="O32" i="14"/>
  <c r="Q32" i="14"/>
  <c r="S32" i="14"/>
  <c r="O33" i="14"/>
  <c r="Q33" i="14"/>
  <c r="S33" i="14"/>
  <c r="S59" i="14"/>
  <c r="Q59" i="14"/>
  <c r="O59" i="14"/>
  <c r="R59" i="14"/>
  <c r="P60" i="14"/>
  <c r="T60" i="14"/>
  <c r="S61" i="14"/>
  <c r="Q61" i="14"/>
  <c r="O61" i="14"/>
  <c r="R61" i="14"/>
  <c r="P62" i="14"/>
  <c r="T62" i="14"/>
  <c r="P69" i="14"/>
  <c r="T69" i="14"/>
  <c r="S70" i="14"/>
  <c r="Q70" i="14"/>
  <c r="O70" i="14"/>
  <c r="R70" i="14"/>
  <c r="P71" i="14"/>
  <c r="T71" i="14"/>
  <c r="S72" i="14"/>
  <c r="Q72" i="14"/>
  <c r="O72" i="14"/>
  <c r="R72" i="14"/>
  <c r="P73" i="14"/>
  <c r="T73" i="14"/>
  <c r="S74" i="14"/>
  <c r="Q74" i="14"/>
  <c r="O74" i="14"/>
  <c r="R74" i="14"/>
  <c r="P75" i="14"/>
  <c r="T75" i="14"/>
  <c r="S76" i="14"/>
  <c r="Q76" i="14"/>
  <c r="O76" i="14"/>
  <c r="R76" i="14"/>
  <c r="P77" i="14"/>
  <c r="T77" i="14"/>
  <c r="S78" i="14"/>
  <c r="Q78" i="14"/>
  <c r="O78" i="14"/>
  <c r="R78" i="14"/>
  <c r="P79" i="14"/>
  <c r="T79" i="14"/>
  <c r="S80" i="14"/>
  <c r="Q80" i="14"/>
  <c r="O80" i="14"/>
  <c r="R80" i="14"/>
  <c r="P81" i="14"/>
  <c r="T81" i="14"/>
  <c r="S82" i="14"/>
  <c r="Q82" i="14"/>
  <c r="O82" i="14"/>
  <c r="R82" i="14"/>
  <c r="S89" i="14"/>
  <c r="Q89" i="14"/>
  <c r="O89" i="14"/>
  <c r="R89" i="14"/>
  <c r="P90" i="14"/>
  <c r="T90" i="14"/>
  <c r="S91" i="14"/>
  <c r="Q91" i="14"/>
  <c r="O91" i="14"/>
  <c r="R91" i="14"/>
  <c r="P92" i="14"/>
  <c r="T92" i="14"/>
  <c r="S93" i="14"/>
  <c r="Q93" i="14"/>
  <c r="O93" i="14"/>
  <c r="R93" i="14"/>
  <c r="P94" i="14"/>
  <c r="T94" i="14"/>
  <c r="S95" i="14"/>
  <c r="Q95" i="14"/>
  <c r="O95" i="14"/>
  <c r="R95" i="14"/>
  <c r="P96" i="14"/>
  <c r="T96" i="14"/>
  <c r="S97" i="14"/>
  <c r="Q97" i="14"/>
  <c r="O97" i="14"/>
  <c r="R97" i="14"/>
  <c r="P98" i="14"/>
  <c r="T98" i="14"/>
  <c r="S99" i="14"/>
  <c r="Q99" i="14"/>
  <c r="O99" i="14"/>
  <c r="R99" i="14"/>
  <c r="P100" i="14"/>
  <c r="T100" i="14"/>
  <c r="S101" i="14"/>
  <c r="Q101" i="14"/>
  <c r="O101" i="14"/>
  <c r="R101" i="14"/>
  <c r="P102" i="14"/>
  <c r="T102" i="14"/>
  <c r="P109" i="14"/>
  <c r="T109" i="14"/>
  <c r="S110" i="14"/>
  <c r="Q110" i="14"/>
  <c r="O110" i="14"/>
  <c r="R110" i="14"/>
  <c r="P111" i="14"/>
  <c r="T111" i="14"/>
  <c r="S112" i="14"/>
  <c r="Q112" i="14"/>
  <c r="O112" i="14"/>
  <c r="R112" i="14"/>
  <c r="P113" i="14"/>
  <c r="T113" i="14"/>
  <c r="S114" i="14"/>
  <c r="Q114" i="14"/>
  <c r="O114" i="14"/>
  <c r="R114" i="14"/>
  <c r="P115" i="14"/>
  <c r="T115" i="14"/>
  <c r="S116" i="14"/>
  <c r="Q116" i="14"/>
  <c r="R116" i="14"/>
  <c r="O116" i="14"/>
  <c r="T116" i="14"/>
  <c r="R117" i="14"/>
  <c r="R119" i="14"/>
  <c r="R121" i="14"/>
  <c r="S130" i="14"/>
  <c r="Q130" i="14"/>
  <c r="O130" i="14"/>
  <c r="T130" i="14"/>
  <c r="P130" i="14"/>
  <c r="S132" i="14"/>
  <c r="Q132" i="14"/>
  <c r="O132" i="14"/>
  <c r="T132" i="14"/>
  <c r="P132" i="14"/>
  <c r="S134" i="14"/>
  <c r="Q134" i="14"/>
  <c r="O134" i="14"/>
  <c r="T134" i="14"/>
  <c r="P134" i="14"/>
  <c r="S136" i="14"/>
  <c r="Q136" i="14"/>
  <c r="O136" i="14"/>
  <c r="T136" i="14"/>
  <c r="P136" i="14"/>
  <c r="S138" i="14"/>
  <c r="Q138" i="14"/>
  <c r="O138" i="14"/>
  <c r="T138" i="14"/>
  <c r="P138" i="14"/>
  <c r="S140" i="14"/>
  <c r="Q140" i="14"/>
  <c r="O140" i="14"/>
  <c r="T140" i="14"/>
  <c r="P140" i="14"/>
  <c r="S142" i="14"/>
  <c r="Q142" i="14"/>
  <c r="O142" i="14"/>
  <c r="T142" i="14"/>
  <c r="P142" i="14"/>
  <c r="S149" i="14"/>
  <c r="Q149" i="14"/>
  <c r="O149" i="14"/>
  <c r="T149" i="14"/>
  <c r="P149" i="14"/>
  <c r="S151" i="14"/>
  <c r="Q151" i="14"/>
  <c r="O151" i="14"/>
  <c r="T151" i="14"/>
  <c r="P151" i="14"/>
  <c r="S153" i="14"/>
  <c r="Q153" i="14"/>
  <c r="O153" i="14"/>
  <c r="T153" i="14"/>
  <c r="P153" i="14"/>
  <c r="S155" i="14"/>
  <c r="Q155" i="14"/>
  <c r="O155" i="14"/>
  <c r="T155" i="14"/>
  <c r="P155" i="14"/>
  <c r="T157" i="14"/>
  <c r="S157" i="14"/>
  <c r="Q157" i="14"/>
  <c r="O157" i="14"/>
  <c r="P157" i="14"/>
  <c r="P34" i="14"/>
  <c r="R34" i="14"/>
  <c r="P35" i="14"/>
  <c r="R35" i="14"/>
  <c r="P36" i="14"/>
  <c r="R36" i="14"/>
  <c r="P37" i="14"/>
  <c r="R37" i="14"/>
  <c r="P38" i="14"/>
  <c r="R38" i="14"/>
  <c r="P39" i="14"/>
  <c r="R39" i="14"/>
  <c r="P40" i="14"/>
  <c r="R40" i="14"/>
  <c r="P41" i="14"/>
  <c r="R41" i="14"/>
  <c r="P42" i="14"/>
  <c r="R42" i="14"/>
  <c r="P68" i="14"/>
  <c r="R68" i="14"/>
  <c r="P88" i="14"/>
  <c r="R88" i="14"/>
  <c r="P108" i="14"/>
  <c r="R108" i="14"/>
  <c r="S118" i="14"/>
  <c r="Q118" i="14"/>
  <c r="O118" i="14"/>
  <c r="R118" i="14"/>
  <c r="S120" i="14"/>
  <c r="Q120" i="14"/>
  <c r="O120" i="14"/>
  <c r="R120" i="14"/>
  <c r="S122" i="14"/>
  <c r="Q122" i="14"/>
  <c r="O122" i="14"/>
  <c r="R122" i="14"/>
  <c r="S129" i="14"/>
  <c r="Q129" i="14"/>
  <c r="O129" i="14"/>
  <c r="R129" i="14"/>
  <c r="S131" i="14"/>
  <c r="Q131" i="14"/>
  <c r="O131" i="14"/>
  <c r="R131" i="14"/>
  <c r="S133" i="14"/>
  <c r="Q133" i="14"/>
  <c r="O133" i="14"/>
  <c r="R133" i="14"/>
  <c r="S135" i="14"/>
  <c r="Q135" i="14"/>
  <c r="O135" i="14"/>
  <c r="R135" i="14"/>
  <c r="S137" i="14"/>
  <c r="Q137" i="14"/>
  <c r="O137" i="14"/>
  <c r="R137" i="14"/>
  <c r="S139" i="14"/>
  <c r="Q139" i="14"/>
  <c r="O139" i="14"/>
  <c r="R139" i="14"/>
  <c r="S141" i="14"/>
  <c r="Q141" i="14"/>
  <c r="O141" i="14"/>
  <c r="R141" i="14"/>
  <c r="S150" i="14"/>
  <c r="Q150" i="14"/>
  <c r="O150" i="14"/>
  <c r="R150" i="14"/>
  <c r="S152" i="14"/>
  <c r="Q152" i="14"/>
  <c r="O152" i="14"/>
  <c r="R152" i="14"/>
  <c r="S154" i="14"/>
  <c r="Q154" i="14"/>
  <c r="O154" i="14"/>
  <c r="R154" i="14"/>
  <c r="S156" i="14"/>
  <c r="Q156" i="14"/>
  <c r="O156" i="14"/>
  <c r="R156" i="14"/>
  <c r="P128" i="14"/>
  <c r="R128" i="14"/>
  <c r="P148" i="14"/>
  <c r="R148" i="14"/>
  <c r="S168" i="14"/>
  <c r="Q168" i="14"/>
  <c r="O168" i="14"/>
  <c r="R168" i="14"/>
  <c r="P158" i="14"/>
  <c r="R158" i="14"/>
  <c r="P159" i="14"/>
  <c r="R159" i="14"/>
  <c r="P160" i="14"/>
  <c r="R160" i="14"/>
  <c r="P161" i="14"/>
  <c r="R161" i="14"/>
  <c r="P162" i="14"/>
  <c r="R162" i="14"/>
  <c r="P169" i="14"/>
  <c r="R169" i="14"/>
  <c r="P170" i="14"/>
  <c r="R170" i="14"/>
  <c r="P171" i="14"/>
  <c r="R171" i="14"/>
  <c r="P172" i="14"/>
  <c r="R172" i="14"/>
  <c r="P173" i="14"/>
  <c r="R173" i="14"/>
  <c r="P174" i="14"/>
  <c r="R174" i="14"/>
  <c r="P175" i="14"/>
  <c r="R175" i="14"/>
  <c r="P176" i="14"/>
  <c r="R176" i="14"/>
  <c r="P177" i="14"/>
  <c r="R177" i="14"/>
  <c r="P178" i="14"/>
  <c r="R178" i="14"/>
  <c r="P179" i="14"/>
  <c r="R179" i="14"/>
  <c r="P180" i="14"/>
  <c r="R180" i="14"/>
  <c r="P181" i="14"/>
  <c r="R181" i="14"/>
  <c r="P182" i="14"/>
  <c r="R182" i="14"/>
  <c r="U27" i="13"/>
  <c r="AK8" i="13" s="1"/>
  <c r="P9" i="13"/>
  <c r="R9" i="13"/>
  <c r="T9" i="13"/>
  <c r="P10" i="13"/>
  <c r="R10" i="13"/>
  <c r="T10" i="13"/>
  <c r="P11" i="13"/>
  <c r="R11" i="13"/>
  <c r="T11" i="13"/>
  <c r="P12" i="13"/>
  <c r="R12" i="13"/>
  <c r="T12" i="13"/>
  <c r="P13" i="13"/>
  <c r="R13" i="13"/>
  <c r="T13" i="13"/>
  <c r="P14" i="13"/>
  <c r="R14" i="13"/>
  <c r="T14" i="13"/>
  <c r="P15" i="13"/>
  <c r="R15" i="13"/>
  <c r="T15" i="13"/>
  <c r="P16" i="13"/>
  <c r="R16" i="13"/>
  <c r="T16" i="13"/>
  <c r="P17" i="13"/>
  <c r="R17" i="13"/>
  <c r="T17" i="13"/>
  <c r="P18" i="13"/>
  <c r="R18" i="13"/>
  <c r="T18" i="13"/>
  <c r="P19" i="13"/>
  <c r="R19" i="13"/>
  <c r="T19" i="13"/>
  <c r="P20" i="13"/>
  <c r="R20" i="13"/>
  <c r="T20" i="13"/>
  <c r="P21" i="13"/>
  <c r="R21" i="13"/>
  <c r="T21" i="13"/>
  <c r="P22" i="13"/>
  <c r="R22" i="13"/>
  <c r="T22" i="13"/>
  <c r="P29" i="13"/>
  <c r="R29" i="13"/>
  <c r="T29" i="13"/>
  <c r="P30" i="13"/>
  <c r="R30" i="13"/>
  <c r="T30" i="13"/>
  <c r="P31" i="13"/>
  <c r="R31" i="13"/>
  <c r="T31" i="13"/>
  <c r="P32" i="13"/>
  <c r="R32" i="13"/>
  <c r="T32" i="13"/>
  <c r="P33" i="13"/>
  <c r="R33" i="13"/>
  <c r="T33" i="13"/>
  <c r="S60" i="13"/>
  <c r="Q60" i="13"/>
  <c r="O60" i="13"/>
  <c r="R60" i="13"/>
  <c r="S62" i="13"/>
  <c r="Q62" i="13"/>
  <c r="O62" i="13"/>
  <c r="R62" i="13"/>
  <c r="S69" i="13"/>
  <c r="Q69" i="13"/>
  <c r="O69" i="13"/>
  <c r="R69" i="13"/>
  <c r="S71" i="13"/>
  <c r="Q71" i="13"/>
  <c r="O71" i="13"/>
  <c r="R71" i="13"/>
  <c r="S73" i="13"/>
  <c r="Q73" i="13"/>
  <c r="O73" i="13"/>
  <c r="R73" i="13"/>
  <c r="S75" i="13"/>
  <c r="Q75" i="13"/>
  <c r="O75" i="13"/>
  <c r="R75" i="13"/>
  <c r="S77" i="13"/>
  <c r="Q77" i="13"/>
  <c r="O77" i="13"/>
  <c r="R77" i="13"/>
  <c r="S79" i="13"/>
  <c r="Q79" i="13"/>
  <c r="O79" i="13"/>
  <c r="R79" i="13"/>
  <c r="S81" i="13"/>
  <c r="Q81" i="13"/>
  <c r="O81" i="13"/>
  <c r="R81" i="13"/>
  <c r="S90" i="13"/>
  <c r="Q90" i="13"/>
  <c r="O90" i="13"/>
  <c r="R90" i="13"/>
  <c r="S92" i="13"/>
  <c r="Q92" i="13"/>
  <c r="O92" i="13"/>
  <c r="R92" i="13"/>
  <c r="S94" i="13"/>
  <c r="Q94" i="13"/>
  <c r="O94" i="13"/>
  <c r="R94" i="13"/>
  <c r="S96" i="13"/>
  <c r="Q96" i="13"/>
  <c r="O96" i="13"/>
  <c r="R96" i="13"/>
  <c r="S98" i="13"/>
  <c r="Q98" i="13"/>
  <c r="O98" i="13"/>
  <c r="R98" i="13"/>
  <c r="S100" i="13"/>
  <c r="Q100" i="13"/>
  <c r="O100" i="13"/>
  <c r="R100" i="13"/>
  <c r="S102" i="13"/>
  <c r="Q102" i="13"/>
  <c r="O102" i="13"/>
  <c r="R102" i="13"/>
  <c r="S109" i="13"/>
  <c r="Q109" i="13"/>
  <c r="O109" i="13"/>
  <c r="R109" i="13"/>
  <c r="S111" i="13"/>
  <c r="Q111" i="13"/>
  <c r="O111" i="13"/>
  <c r="R111" i="13"/>
  <c r="S113" i="13"/>
  <c r="Q113" i="13"/>
  <c r="O113" i="13"/>
  <c r="R113" i="13"/>
  <c r="S115" i="13"/>
  <c r="Q115" i="13"/>
  <c r="O115" i="13"/>
  <c r="R115" i="13"/>
  <c r="S117" i="13"/>
  <c r="Q117" i="13"/>
  <c r="O117" i="13"/>
  <c r="T117" i="13"/>
  <c r="P117" i="13"/>
  <c r="S119" i="13"/>
  <c r="Q119" i="13"/>
  <c r="O119" i="13"/>
  <c r="T119" i="13"/>
  <c r="P119" i="13"/>
  <c r="S121" i="13"/>
  <c r="Q121" i="13"/>
  <c r="O121" i="13"/>
  <c r="T121" i="13"/>
  <c r="P121" i="13"/>
  <c r="P8" i="13"/>
  <c r="R8" i="13"/>
  <c r="O9" i="13"/>
  <c r="Q9" i="13"/>
  <c r="S9" i="13"/>
  <c r="O10" i="13"/>
  <c r="Q10" i="13"/>
  <c r="S10" i="13"/>
  <c r="O11" i="13"/>
  <c r="Q11" i="13"/>
  <c r="S11" i="13"/>
  <c r="O12" i="13"/>
  <c r="Q12" i="13"/>
  <c r="S12" i="13"/>
  <c r="O13" i="13"/>
  <c r="Q13" i="13"/>
  <c r="S13" i="13"/>
  <c r="O14" i="13"/>
  <c r="Q14" i="13"/>
  <c r="S14" i="13"/>
  <c r="O15" i="13"/>
  <c r="Q15" i="13"/>
  <c r="S15" i="13"/>
  <c r="O16" i="13"/>
  <c r="Q16" i="13"/>
  <c r="S16" i="13"/>
  <c r="O17" i="13"/>
  <c r="Q17" i="13"/>
  <c r="S17" i="13"/>
  <c r="O18" i="13"/>
  <c r="Q18" i="13"/>
  <c r="S18" i="13"/>
  <c r="O19" i="13"/>
  <c r="Q19" i="13"/>
  <c r="S19" i="13"/>
  <c r="O20" i="13"/>
  <c r="Q20" i="13"/>
  <c r="S20" i="13"/>
  <c r="O21" i="13"/>
  <c r="Q21" i="13"/>
  <c r="S21" i="13"/>
  <c r="O22" i="13"/>
  <c r="Q22" i="13"/>
  <c r="S22" i="13"/>
  <c r="P28" i="13"/>
  <c r="R28" i="13"/>
  <c r="O29" i="13"/>
  <c r="Q29" i="13"/>
  <c r="S29" i="13"/>
  <c r="O30" i="13"/>
  <c r="Q30" i="13"/>
  <c r="S30" i="13"/>
  <c r="O31" i="13"/>
  <c r="Q31" i="13"/>
  <c r="S31" i="13"/>
  <c r="O32" i="13"/>
  <c r="Q32" i="13"/>
  <c r="S32" i="13"/>
  <c r="O33" i="13"/>
  <c r="Q33" i="13"/>
  <c r="S33" i="13"/>
  <c r="U47" i="13"/>
  <c r="AK9" i="13" s="1"/>
  <c r="S59" i="13"/>
  <c r="Q59" i="13"/>
  <c r="O59" i="13"/>
  <c r="R59" i="13"/>
  <c r="P60" i="13"/>
  <c r="T60" i="13"/>
  <c r="S61" i="13"/>
  <c r="Q61" i="13"/>
  <c r="O61" i="13"/>
  <c r="R61" i="13"/>
  <c r="P62" i="13"/>
  <c r="T62" i="13"/>
  <c r="P69" i="13"/>
  <c r="T69" i="13"/>
  <c r="U67" i="13"/>
  <c r="AK10" i="13" s="1"/>
  <c r="S70" i="13"/>
  <c r="Q70" i="13"/>
  <c r="O70" i="13"/>
  <c r="R70" i="13"/>
  <c r="P71" i="13"/>
  <c r="T71" i="13"/>
  <c r="S72" i="13"/>
  <c r="Q72" i="13"/>
  <c r="O72" i="13"/>
  <c r="R72" i="13"/>
  <c r="P73" i="13"/>
  <c r="T73" i="13"/>
  <c r="S74" i="13"/>
  <c r="Q74" i="13"/>
  <c r="O74" i="13"/>
  <c r="R74" i="13"/>
  <c r="P75" i="13"/>
  <c r="T75" i="13"/>
  <c r="S76" i="13"/>
  <c r="Q76" i="13"/>
  <c r="O76" i="13"/>
  <c r="R76" i="13"/>
  <c r="P77" i="13"/>
  <c r="T77" i="13"/>
  <c r="S78" i="13"/>
  <c r="Q78" i="13"/>
  <c r="O78" i="13"/>
  <c r="R78" i="13"/>
  <c r="P79" i="13"/>
  <c r="T79" i="13"/>
  <c r="S80" i="13"/>
  <c r="Q80" i="13"/>
  <c r="O80" i="13"/>
  <c r="R80" i="13"/>
  <c r="P81" i="13"/>
  <c r="T81" i="13"/>
  <c r="S82" i="13"/>
  <c r="Q82" i="13"/>
  <c r="O82" i="13"/>
  <c r="R82" i="13"/>
  <c r="S89" i="13"/>
  <c r="Q89" i="13"/>
  <c r="O89" i="13"/>
  <c r="R89" i="13"/>
  <c r="P90" i="13"/>
  <c r="T90" i="13"/>
  <c r="U87" i="13"/>
  <c r="AK11" i="13" s="1"/>
  <c r="S91" i="13"/>
  <c r="Q91" i="13"/>
  <c r="O91" i="13"/>
  <c r="R91" i="13"/>
  <c r="P92" i="13"/>
  <c r="T92" i="13"/>
  <c r="S93" i="13"/>
  <c r="Q93" i="13"/>
  <c r="O93" i="13"/>
  <c r="R93" i="13"/>
  <c r="P94" i="13"/>
  <c r="T94" i="13"/>
  <c r="S95" i="13"/>
  <c r="Q95" i="13"/>
  <c r="O95" i="13"/>
  <c r="R95" i="13"/>
  <c r="P96" i="13"/>
  <c r="T96" i="13"/>
  <c r="S97" i="13"/>
  <c r="Q97" i="13"/>
  <c r="O97" i="13"/>
  <c r="R97" i="13"/>
  <c r="P98" i="13"/>
  <c r="T98" i="13"/>
  <c r="S99" i="13"/>
  <c r="Q99" i="13"/>
  <c r="O99" i="13"/>
  <c r="R99" i="13"/>
  <c r="P100" i="13"/>
  <c r="T100" i="13"/>
  <c r="S101" i="13"/>
  <c r="Q101" i="13"/>
  <c r="O101" i="13"/>
  <c r="R101" i="13"/>
  <c r="P102" i="13"/>
  <c r="T102" i="13"/>
  <c r="P109" i="13"/>
  <c r="T109" i="13"/>
  <c r="U107" i="13"/>
  <c r="AK12" i="13" s="1"/>
  <c r="S110" i="13"/>
  <c r="Q110" i="13"/>
  <c r="O110" i="13"/>
  <c r="R110" i="13"/>
  <c r="P111" i="13"/>
  <c r="T111" i="13"/>
  <c r="S112" i="13"/>
  <c r="Q112" i="13"/>
  <c r="O112" i="13"/>
  <c r="R112" i="13"/>
  <c r="P113" i="13"/>
  <c r="T113" i="13"/>
  <c r="S114" i="13"/>
  <c r="Q114" i="13"/>
  <c r="O114" i="13"/>
  <c r="R114" i="13"/>
  <c r="P115" i="13"/>
  <c r="T115" i="13"/>
  <c r="S116" i="13"/>
  <c r="Q116" i="13"/>
  <c r="R116" i="13"/>
  <c r="O116" i="13"/>
  <c r="T116" i="13"/>
  <c r="R117" i="13"/>
  <c r="R119" i="13"/>
  <c r="R121" i="13"/>
  <c r="S130" i="13"/>
  <c r="Q130" i="13"/>
  <c r="O130" i="13"/>
  <c r="T130" i="13"/>
  <c r="P130" i="13"/>
  <c r="S132" i="13"/>
  <c r="Q132" i="13"/>
  <c r="O132" i="13"/>
  <c r="T132" i="13"/>
  <c r="P132" i="13"/>
  <c r="S134" i="13"/>
  <c r="Q134" i="13"/>
  <c r="O134" i="13"/>
  <c r="T134" i="13"/>
  <c r="P134" i="13"/>
  <c r="S136" i="13"/>
  <c r="Q136" i="13"/>
  <c r="O136" i="13"/>
  <c r="T136" i="13"/>
  <c r="P136" i="13"/>
  <c r="S138" i="13"/>
  <c r="Q138" i="13"/>
  <c r="O138" i="13"/>
  <c r="T138" i="13"/>
  <c r="P138" i="13"/>
  <c r="S140" i="13"/>
  <c r="Q140" i="13"/>
  <c r="O140" i="13"/>
  <c r="T140" i="13"/>
  <c r="P140" i="13"/>
  <c r="S142" i="13"/>
  <c r="Q142" i="13"/>
  <c r="O142" i="13"/>
  <c r="T142" i="13"/>
  <c r="P142" i="13"/>
  <c r="S149" i="13"/>
  <c r="Q149" i="13"/>
  <c r="O149" i="13"/>
  <c r="T149" i="13"/>
  <c r="P149" i="13"/>
  <c r="S151" i="13"/>
  <c r="Q151" i="13"/>
  <c r="O151" i="13"/>
  <c r="T151" i="13"/>
  <c r="P151" i="13"/>
  <c r="S153" i="13"/>
  <c r="Q153" i="13"/>
  <c r="O153" i="13"/>
  <c r="T153" i="13"/>
  <c r="P153" i="13"/>
  <c r="S155" i="13"/>
  <c r="Q155" i="13"/>
  <c r="O155" i="13"/>
  <c r="T155" i="13"/>
  <c r="P155" i="13"/>
  <c r="T157" i="13"/>
  <c r="S157" i="13"/>
  <c r="Q157" i="13"/>
  <c r="O157" i="13"/>
  <c r="P157" i="13"/>
  <c r="P34" i="13"/>
  <c r="R34" i="13"/>
  <c r="P35" i="13"/>
  <c r="R35" i="13"/>
  <c r="P36" i="13"/>
  <c r="R36" i="13"/>
  <c r="P37" i="13"/>
  <c r="R37" i="13"/>
  <c r="P38" i="13"/>
  <c r="R38" i="13"/>
  <c r="P39" i="13"/>
  <c r="R39" i="13"/>
  <c r="P40" i="13"/>
  <c r="R40" i="13"/>
  <c r="P41" i="13"/>
  <c r="R41" i="13"/>
  <c r="P42" i="13"/>
  <c r="R42" i="13"/>
  <c r="P68" i="13"/>
  <c r="R68" i="13"/>
  <c r="R67" i="13" s="1"/>
  <c r="AH10" i="13" s="1"/>
  <c r="P88" i="13"/>
  <c r="R88" i="13"/>
  <c r="P108" i="13"/>
  <c r="R108" i="13"/>
  <c r="S118" i="13"/>
  <c r="Q118" i="13"/>
  <c r="O118" i="13"/>
  <c r="R118" i="13"/>
  <c r="S120" i="13"/>
  <c r="Q120" i="13"/>
  <c r="O120" i="13"/>
  <c r="R120" i="13"/>
  <c r="S122" i="13"/>
  <c r="Q122" i="13"/>
  <c r="O122" i="13"/>
  <c r="R122" i="13"/>
  <c r="U127" i="13"/>
  <c r="AK13" i="13" s="1"/>
  <c r="S129" i="13"/>
  <c r="Q129" i="13"/>
  <c r="O129" i="13"/>
  <c r="R129" i="13"/>
  <c r="S131" i="13"/>
  <c r="Q131" i="13"/>
  <c r="O131" i="13"/>
  <c r="R131" i="13"/>
  <c r="S133" i="13"/>
  <c r="Q133" i="13"/>
  <c r="O133" i="13"/>
  <c r="R133" i="13"/>
  <c r="S135" i="13"/>
  <c r="Q135" i="13"/>
  <c r="O135" i="13"/>
  <c r="R135" i="13"/>
  <c r="S137" i="13"/>
  <c r="Q137" i="13"/>
  <c r="O137" i="13"/>
  <c r="R137" i="13"/>
  <c r="S139" i="13"/>
  <c r="Q139" i="13"/>
  <c r="O139" i="13"/>
  <c r="R139" i="13"/>
  <c r="S141" i="13"/>
  <c r="Q141" i="13"/>
  <c r="O141" i="13"/>
  <c r="R141" i="13"/>
  <c r="S150" i="13"/>
  <c r="Q150" i="13"/>
  <c r="O150" i="13"/>
  <c r="R150" i="13"/>
  <c r="U147" i="13"/>
  <c r="AK14" i="13" s="1"/>
  <c r="S152" i="13"/>
  <c r="Q152" i="13"/>
  <c r="O152" i="13"/>
  <c r="R152" i="13"/>
  <c r="S154" i="13"/>
  <c r="Q154" i="13"/>
  <c r="O154" i="13"/>
  <c r="R154" i="13"/>
  <c r="S156" i="13"/>
  <c r="Q156" i="13"/>
  <c r="O156" i="13"/>
  <c r="R156" i="13"/>
  <c r="P128" i="13"/>
  <c r="R128" i="13"/>
  <c r="P148" i="13"/>
  <c r="R148" i="13"/>
  <c r="U167" i="13"/>
  <c r="AK15" i="13" s="1"/>
  <c r="S168" i="13"/>
  <c r="S167" i="13" s="1"/>
  <c r="AI15" i="13" s="1"/>
  <c r="Q168" i="13"/>
  <c r="Q167" i="13" s="1"/>
  <c r="O168" i="13"/>
  <c r="O167" i="13" s="1"/>
  <c r="R168" i="13"/>
  <c r="P158" i="13"/>
  <c r="R158" i="13"/>
  <c r="P159" i="13"/>
  <c r="R159" i="13"/>
  <c r="P160" i="13"/>
  <c r="R160" i="13"/>
  <c r="P161" i="13"/>
  <c r="R161" i="13"/>
  <c r="P162" i="13"/>
  <c r="R162" i="13"/>
  <c r="P169" i="13"/>
  <c r="R169" i="13"/>
  <c r="P170" i="13"/>
  <c r="R170" i="13"/>
  <c r="P171" i="13"/>
  <c r="R171" i="13"/>
  <c r="P172" i="13"/>
  <c r="R172" i="13"/>
  <c r="P173" i="13"/>
  <c r="R173" i="13"/>
  <c r="P174" i="13"/>
  <c r="R174" i="13"/>
  <c r="P175" i="13"/>
  <c r="R175" i="13"/>
  <c r="P176" i="13"/>
  <c r="R176" i="13"/>
  <c r="P177" i="13"/>
  <c r="R177" i="13"/>
  <c r="P178" i="13"/>
  <c r="R178" i="13"/>
  <c r="P179" i="13"/>
  <c r="R179" i="13"/>
  <c r="P180" i="13"/>
  <c r="R180" i="13"/>
  <c r="P181" i="13"/>
  <c r="R181" i="13"/>
  <c r="P182" i="13"/>
  <c r="R182" i="13"/>
  <c r="O9" i="7"/>
  <c r="O15" i="7"/>
  <c r="O19" i="7"/>
  <c r="P35" i="7"/>
  <c r="O12" i="7"/>
  <c r="O13" i="7"/>
  <c r="O17" i="7"/>
  <c r="O21" i="7"/>
  <c r="S68" i="8"/>
  <c r="T110" i="8"/>
  <c r="T181" i="8"/>
  <c r="Q11" i="8"/>
  <c r="Q70" i="8"/>
  <c r="Q72" i="8"/>
  <c r="O130" i="8"/>
  <c r="O134" i="8"/>
  <c r="O138" i="8"/>
  <c r="O142" i="8"/>
  <c r="O168" i="8"/>
  <c r="S12" i="8"/>
  <c r="S16" i="8"/>
  <c r="S20" i="8"/>
  <c r="S31" i="8"/>
  <c r="S39" i="8"/>
  <c r="S72" i="8"/>
  <c r="S76" i="8"/>
  <c r="S80" i="8"/>
  <c r="T101" i="8"/>
  <c r="T177" i="8"/>
  <c r="O16" i="11"/>
  <c r="O20" i="11"/>
  <c r="O62" i="11"/>
  <c r="O90" i="11"/>
  <c r="O94" i="11"/>
  <c r="O98" i="11"/>
  <c r="O108" i="11"/>
  <c r="T139" i="11"/>
  <c r="P162" i="11"/>
  <c r="T168" i="11"/>
  <c r="O170" i="11"/>
  <c r="O174" i="11"/>
  <c r="O178" i="11"/>
  <c r="O182" i="11"/>
  <c r="T9" i="7"/>
  <c r="T13" i="7"/>
  <c r="T15" i="7"/>
  <c r="T17" i="7"/>
  <c r="T19" i="7"/>
  <c r="T21" i="7"/>
  <c r="T29" i="7"/>
  <c r="T33" i="7"/>
  <c r="T36" i="7"/>
  <c r="T41" i="7"/>
  <c r="T51" i="7"/>
  <c r="T55" i="7"/>
  <c r="T59" i="7"/>
  <c r="T68" i="7"/>
  <c r="T71" i="7"/>
  <c r="O14" i="7"/>
  <c r="O16" i="7"/>
  <c r="O18" i="7"/>
  <c r="O20" i="7"/>
  <c r="O22" i="7"/>
  <c r="T12" i="7"/>
  <c r="T14" i="7"/>
  <c r="T16" i="7"/>
  <c r="T18" i="7"/>
  <c r="T20" i="7"/>
  <c r="T22" i="7"/>
  <c r="T31" i="7"/>
  <c r="T35" i="7"/>
  <c r="T38" i="7"/>
  <c r="T49" i="7"/>
  <c r="T53" i="7"/>
  <c r="T57" i="7"/>
  <c r="T61" i="7"/>
  <c r="T70" i="7"/>
  <c r="Q8" i="7"/>
  <c r="S75" i="7"/>
  <c r="T75" i="7"/>
  <c r="S77" i="7"/>
  <c r="T77" i="7"/>
  <c r="S78" i="7"/>
  <c r="T78" i="7"/>
  <c r="S80" i="7"/>
  <c r="T80" i="7"/>
  <c r="S88" i="7"/>
  <c r="T88" i="7"/>
  <c r="S89" i="7"/>
  <c r="T89" i="7"/>
  <c r="S90" i="7"/>
  <c r="T90" i="7"/>
  <c r="S92" i="7"/>
  <c r="T92" i="7"/>
  <c r="S94" i="7"/>
  <c r="T94" i="7"/>
  <c r="S96" i="7"/>
  <c r="T96" i="7"/>
  <c r="S98" i="7"/>
  <c r="T98" i="7"/>
  <c r="S100" i="7"/>
  <c r="T100" i="7"/>
  <c r="Q102" i="7"/>
  <c r="S102" i="7"/>
  <c r="T102" i="7"/>
  <c r="S111" i="7"/>
  <c r="T111" i="7"/>
  <c r="S113" i="7"/>
  <c r="T113" i="7"/>
  <c r="S114" i="7"/>
  <c r="T114" i="7"/>
  <c r="S116" i="7"/>
  <c r="T116" i="7"/>
  <c r="S118" i="7"/>
  <c r="T118" i="7"/>
  <c r="S120" i="7"/>
  <c r="T120" i="7"/>
  <c r="S122" i="7"/>
  <c r="T122" i="7"/>
  <c r="S131" i="7"/>
  <c r="T131" i="7"/>
  <c r="S133" i="7"/>
  <c r="T133" i="7"/>
  <c r="S134" i="7"/>
  <c r="T134" i="7"/>
  <c r="S136" i="7"/>
  <c r="T136" i="7"/>
  <c r="S139" i="7"/>
  <c r="T139" i="7"/>
  <c r="S141" i="7"/>
  <c r="T141" i="7"/>
  <c r="S142" i="7"/>
  <c r="T142" i="7"/>
  <c r="S151" i="7"/>
  <c r="T151" i="7"/>
  <c r="S152" i="7"/>
  <c r="T152" i="7"/>
  <c r="Q153" i="7"/>
  <c r="S153" i="7"/>
  <c r="T153" i="7"/>
  <c r="S155" i="7"/>
  <c r="T155" i="7"/>
  <c r="S156" i="7"/>
  <c r="T156" i="7"/>
  <c r="Q157" i="7"/>
  <c r="S157" i="7"/>
  <c r="T157" i="7"/>
  <c r="S159" i="7"/>
  <c r="T159" i="7"/>
  <c r="S161" i="7"/>
  <c r="T161" i="7"/>
  <c r="S168" i="7"/>
  <c r="T168" i="7"/>
  <c r="S169" i="7"/>
  <c r="T169" i="7"/>
  <c r="S171" i="7"/>
  <c r="T171" i="7"/>
  <c r="S173" i="7"/>
  <c r="T173" i="7"/>
  <c r="S175" i="7"/>
  <c r="T175" i="7"/>
  <c r="S177" i="7"/>
  <c r="T177" i="7"/>
  <c r="S179" i="7"/>
  <c r="T179" i="7"/>
  <c r="S180" i="7"/>
  <c r="T180" i="7"/>
  <c r="T8" i="7"/>
  <c r="T10" i="7"/>
  <c r="T11" i="7"/>
  <c r="T28" i="7"/>
  <c r="T30" i="7"/>
  <c r="T32" i="7"/>
  <c r="T34" i="7"/>
  <c r="T37" i="7"/>
  <c r="T39" i="7"/>
  <c r="T40" i="7"/>
  <c r="T42" i="7"/>
  <c r="T48" i="7"/>
  <c r="T50" i="7"/>
  <c r="T52" i="7"/>
  <c r="T54" i="7"/>
  <c r="T56" i="7"/>
  <c r="T58" i="7"/>
  <c r="T60" i="7"/>
  <c r="T62" i="7"/>
  <c r="T69" i="7"/>
  <c r="T72" i="7"/>
  <c r="O8" i="7"/>
  <c r="Q9" i="7"/>
  <c r="Q13" i="7"/>
  <c r="Q14" i="7"/>
  <c r="Q15" i="7"/>
  <c r="Q16" i="7"/>
  <c r="Q17" i="7"/>
  <c r="Q18" i="7"/>
  <c r="Q19" i="7"/>
  <c r="Q20" i="7"/>
  <c r="Q21" i="7"/>
  <c r="Q22" i="7"/>
  <c r="O28" i="7"/>
  <c r="P39" i="7"/>
  <c r="Q50" i="7"/>
  <c r="Q52" i="7"/>
  <c r="Q54" i="7"/>
  <c r="Q56" i="7"/>
  <c r="Q58" i="7"/>
  <c r="S73" i="7"/>
  <c r="T73" i="7"/>
  <c r="S74" i="7"/>
  <c r="T74" i="7"/>
  <c r="S76" i="7"/>
  <c r="T76" i="7"/>
  <c r="P77" i="7"/>
  <c r="S79" i="7"/>
  <c r="T79" i="7"/>
  <c r="S81" i="7"/>
  <c r="T81" i="7"/>
  <c r="S82" i="7"/>
  <c r="T82" i="7"/>
  <c r="S91" i="7"/>
  <c r="T91" i="7"/>
  <c r="S93" i="7"/>
  <c r="T93" i="7"/>
  <c r="S95" i="7"/>
  <c r="T95" i="7"/>
  <c r="S97" i="7"/>
  <c r="T97" i="7"/>
  <c r="S99" i="7"/>
  <c r="T99" i="7"/>
  <c r="S101" i="7"/>
  <c r="T101" i="7"/>
  <c r="S108" i="7"/>
  <c r="T108" i="7"/>
  <c r="S109" i="7"/>
  <c r="T109" i="7"/>
  <c r="S110" i="7"/>
  <c r="T110" i="7"/>
  <c r="S112" i="7"/>
  <c r="T112" i="7"/>
  <c r="P113" i="7"/>
  <c r="S115" i="7"/>
  <c r="T115" i="7"/>
  <c r="S117" i="7"/>
  <c r="T117" i="7"/>
  <c r="S119" i="7"/>
  <c r="T119" i="7"/>
  <c r="S121" i="7"/>
  <c r="T121" i="7"/>
  <c r="S128" i="7"/>
  <c r="T128" i="7"/>
  <c r="S129" i="7"/>
  <c r="T129" i="7"/>
  <c r="S130" i="7"/>
  <c r="T130" i="7"/>
  <c r="S132" i="7"/>
  <c r="T132" i="7"/>
  <c r="P133" i="7"/>
  <c r="S135" i="7"/>
  <c r="T135" i="7"/>
  <c r="S137" i="7"/>
  <c r="T137" i="7"/>
  <c r="S138" i="7"/>
  <c r="T138" i="7"/>
  <c r="S140" i="7"/>
  <c r="T140" i="7"/>
  <c r="P141" i="7"/>
  <c r="S148" i="7"/>
  <c r="T148" i="7"/>
  <c r="S149" i="7"/>
  <c r="T149" i="7"/>
  <c r="S150" i="7"/>
  <c r="T150" i="7"/>
  <c r="Q151" i="7"/>
  <c r="O152" i="7"/>
  <c r="S154" i="7"/>
  <c r="T154" i="7"/>
  <c r="Q155" i="7"/>
  <c r="O156" i="7"/>
  <c r="Q158" i="7"/>
  <c r="S158" i="7"/>
  <c r="T158" i="7"/>
  <c r="P160" i="7"/>
  <c r="S160" i="7"/>
  <c r="T160" i="7"/>
  <c r="P162" i="7"/>
  <c r="S162" i="7"/>
  <c r="T162" i="7"/>
  <c r="O169" i="7"/>
  <c r="S170" i="7"/>
  <c r="T170" i="7"/>
  <c r="S172" i="7"/>
  <c r="T172" i="7"/>
  <c r="S174" i="7"/>
  <c r="T174" i="7"/>
  <c r="S176" i="7"/>
  <c r="T176" i="7"/>
  <c r="S178" i="7"/>
  <c r="T178" i="7"/>
  <c r="O179" i="7"/>
  <c r="S181" i="7"/>
  <c r="T181" i="7"/>
  <c r="S182" i="7"/>
  <c r="T182" i="7"/>
  <c r="S10" i="7"/>
  <c r="S7" i="7" s="1"/>
  <c r="AI7" i="7" s="1"/>
  <c r="Z9" i="3" s="1"/>
  <c r="S29" i="7"/>
  <c r="S31" i="7"/>
  <c r="S49" i="7"/>
  <c r="S69" i="7"/>
  <c r="T61" i="8"/>
  <c r="P61" i="8"/>
  <c r="S131" i="8"/>
  <c r="O131" i="8"/>
  <c r="T131" i="8"/>
  <c r="S133" i="8"/>
  <c r="T133" i="8"/>
  <c r="O133" i="8"/>
  <c r="S135" i="8"/>
  <c r="O135" i="8"/>
  <c r="T135" i="8"/>
  <c r="S137" i="8"/>
  <c r="T137" i="8"/>
  <c r="O137" i="8"/>
  <c r="S139" i="8"/>
  <c r="O139" i="8"/>
  <c r="T139" i="8"/>
  <c r="S141" i="8"/>
  <c r="T141" i="8"/>
  <c r="O141" i="8"/>
  <c r="O148" i="8"/>
  <c r="T148" i="8"/>
  <c r="S162" i="8"/>
  <c r="T162" i="8"/>
  <c r="O162" i="8"/>
  <c r="S171" i="8"/>
  <c r="P171" i="8"/>
  <c r="T171" i="8"/>
  <c r="T118" i="8"/>
  <c r="S8" i="8"/>
  <c r="O8" i="8"/>
  <c r="T13" i="8"/>
  <c r="S13" i="8"/>
  <c r="O13" i="8"/>
  <c r="T15" i="8"/>
  <c r="S15" i="8"/>
  <c r="O15" i="8"/>
  <c r="T17" i="8"/>
  <c r="S17" i="8"/>
  <c r="O17" i="8"/>
  <c r="T19" i="8"/>
  <c r="S19" i="8"/>
  <c r="O19" i="8"/>
  <c r="T21" i="8"/>
  <c r="S21" i="8"/>
  <c r="O21" i="8"/>
  <c r="T28" i="8"/>
  <c r="S28" i="8"/>
  <c r="O28" i="8"/>
  <c r="T62" i="8"/>
  <c r="S62" i="8"/>
  <c r="T73" i="8"/>
  <c r="S73" i="8"/>
  <c r="O73" i="8"/>
  <c r="T75" i="8"/>
  <c r="S75" i="8"/>
  <c r="O75" i="8"/>
  <c r="T77" i="8"/>
  <c r="S77" i="8"/>
  <c r="O77" i="8"/>
  <c r="T79" i="8"/>
  <c r="S79" i="8"/>
  <c r="O79" i="8"/>
  <c r="T81" i="8"/>
  <c r="S81" i="8"/>
  <c r="O81" i="8"/>
  <c r="S88" i="8"/>
  <c r="O88" i="8"/>
  <c r="S100" i="8"/>
  <c r="O100" i="8"/>
  <c r="S102" i="8"/>
  <c r="O102" i="8"/>
  <c r="S111" i="8"/>
  <c r="P111" i="8"/>
  <c r="T8" i="8"/>
  <c r="S61" i="8"/>
  <c r="S11" i="8"/>
  <c r="S33" i="8"/>
  <c r="S37" i="8"/>
  <c r="S41" i="8"/>
  <c r="S70" i="8"/>
  <c r="T99" i="8"/>
  <c r="T108" i="8"/>
  <c r="T122" i="8"/>
  <c r="T175" i="8"/>
  <c r="T179" i="8"/>
  <c r="T29" i="8"/>
  <c r="T30" i="8"/>
  <c r="T32" i="8"/>
  <c r="T34" i="8"/>
  <c r="T36" i="8"/>
  <c r="T38" i="8"/>
  <c r="T40" i="8"/>
  <c r="S40" i="8"/>
  <c r="T42" i="8"/>
  <c r="S42" i="8"/>
  <c r="T59" i="8"/>
  <c r="P59" i="8"/>
  <c r="S59" i="8"/>
  <c r="S89" i="8"/>
  <c r="T89" i="8"/>
  <c r="S90" i="8"/>
  <c r="T90" i="8"/>
  <c r="S92" i="8"/>
  <c r="T92" i="8"/>
  <c r="S94" i="8"/>
  <c r="T94" i="8"/>
  <c r="S96" i="8"/>
  <c r="T96" i="8"/>
  <c r="S98" i="8"/>
  <c r="T98" i="8"/>
  <c r="S113" i="8"/>
  <c r="T113" i="8"/>
  <c r="S115" i="8"/>
  <c r="T115" i="8"/>
  <c r="S117" i="8"/>
  <c r="T117" i="8"/>
  <c r="S119" i="8"/>
  <c r="T119" i="8"/>
  <c r="P119" i="8"/>
  <c r="S169" i="8"/>
  <c r="P169" i="8"/>
  <c r="T169" i="8"/>
  <c r="S174" i="8"/>
  <c r="T174" i="8"/>
  <c r="S176" i="8"/>
  <c r="T176" i="8"/>
  <c r="S178" i="8"/>
  <c r="T178" i="8"/>
  <c r="S180" i="8"/>
  <c r="T180" i="8"/>
  <c r="S182" i="8"/>
  <c r="T182" i="8"/>
  <c r="T69" i="8"/>
  <c r="O69" i="8"/>
  <c r="S69" i="8"/>
  <c r="T71" i="8"/>
  <c r="S71" i="8"/>
  <c r="S10" i="8"/>
  <c r="S29" i="8"/>
  <c r="T60" i="8"/>
  <c r="S60" i="8"/>
  <c r="S109" i="8"/>
  <c r="T109" i="8"/>
  <c r="P109" i="8"/>
  <c r="S120" i="8"/>
  <c r="T120" i="8"/>
  <c r="S128" i="8"/>
  <c r="T128" i="8"/>
  <c r="S129" i="8"/>
  <c r="O129" i="8"/>
  <c r="T129" i="8"/>
  <c r="S149" i="8"/>
  <c r="T149" i="8"/>
  <c r="S150" i="8"/>
  <c r="T150" i="8"/>
  <c r="S152" i="8"/>
  <c r="T152" i="8"/>
  <c r="S154" i="8"/>
  <c r="T154" i="8"/>
  <c r="S156" i="8"/>
  <c r="T156" i="8"/>
  <c r="S158" i="8"/>
  <c r="T158" i="8"/>
  <c r="S160" i="8"/>
  <c r="T160" i="8"/>
  <c r="S173" i="8"/>
  <c r="P173" i="8"/>
  <c r="T173" i="8"/>
  <c r="S9" i="8"/>
  <c r="S30" i="8"/>
  <c r="S32" i="8"/>
  <c r="S34" i="8"/>
  <c r="S36" i="8"/>
  <c r="S38" i="8"/>
  <c r="Q8" i="8"/>
  <c r="Q12" i="8"/>
  <c r="Q13" i="8"/>
  <c r="Q14" i="8"/>
  <c r="Q15" i="8"/>
  <c r="Q16" i="8"/>
  <c r="Q17" i="8"/>
  <c r="Q18" i="8"/>
  <c r="Q19" i="8"/>
  <c r="Q20" i="8"/>
  <c r="Q21" i="8"/>
  <c r="Q22" i="8"/>
  <c r="Q28" i="8"/>
  <c r="Q73" i="8"/>
  <c r="Q74" i="8"/>
  <c r="Q75" i="8"/>
  <c r="Q76" i="8"/>
  <c r="Q77" i="8"/>
  <c r="Q78" i="8"/>
  <c r="Q79" i="8"/>
  <c r="Q80" i="8"/>
  <c r="Q81" i="8"/>
  <c r="Q82" i="8"/>
  <c r="Q88" i="8"/>
  <c r="S91" i="8"/>
  <c r="S93" i="8"/>
  <c r="S95" i="8"/>
  <c r="S97" i="8"/>
  <c r="Q99" i="8"/>
  <c r="Q100" i="8"/>
  <c r="Q101" i="8"/>
  <c r="Q102" i="8"/>
  <c r="Q108" i="8"/>
  <c r="S112" i="8"/>
  <c r="S114" i="8"/>
  <c r="S116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S148" i="8"/>
  <c r="Q148" i="8"/>
  <c r="Q161" i="8"/>
  <c r="Q162" i="8"/>
  <c r="Q168" i="8"/>
  <c r="T31" i="8"/>
  <c r="T33" i="8"/>
  <c r="T35" i="8"/>
  <c r="T37" i="8"/>
  <c r="T39" i="8"/>
  <c r="T41" i="8"/>
  <c r="T88" i="8"/>
  <c r="T100" i="8"/>
  <c r="T102" i="8"/>
  <c r="T111" i="8"/>
  <c r="T121" i="8"/>
  <c r="T130" i="8"/>
  <c r="T132" i="8"/>
  <c r="T134" i="8"/>
  <c r="T136" i="8"/>
  <c r="T138" i="8"/>
  <c r="T140" i="8"/>
  <c r="T142" i="8"/>
  <c r="T151" i="8"/>
  <c r="T153" i="8"/>
  <c r="T155" i="8"/>
  <c r="T157" i="8"/>
  <c r="T159" i="8"/>
  <c r="T161" i="8"/>
  <c r="T168" i="8"/>
  <c r="T170" i="8"/>
  <c r="T172" i="8"/>
  <c r="S116" i="11"/>
  <c r="S120" i="11"/>
  <c r="S153" i="11"/>
  <c r="S157" i="11"/>
  <c r="S14" i="11"/>
  <c r="S16" i="11"/>
  <c r="S18" i="11"/>
  <c r="S20" i="11"/>
  <c r="S22" i="11"/>
  <c r="S62" i="11"/>
  <c r="S89" i="11"/>
  <c r="S90" i="11"/>
  <c r="S92" i="11"/>
  <c r="S94" i="11"/>
  <c r="S96" i="11"/>
  <c r="S98" i="11"/>
  <c r="S100" i="11"/>
  <c r="S108" i="11"/>
  <c r="S114" i="11"/>
  <c r="O116" i="11"/>
  <c r="S118" i="11"/>
  <c r="O120" i="11"/>
  <c r="S122" i="11"/>
  <c r="T135" i="11"/>
  <c r="S151" i="11"/>
  <c r="O153" i="11"/>
  <c r="S155" i="11"/>
  <c r="O157" i="11"/>
  <c r="P160" i="11"/>
  <c r="S170" i="11"/>
  <c r="S172" i="11"/>
  <c r="S174" i="11"/>
  <c r="S176" i="11"/>
  <c r="S178" i="11"/>
  <c r="S180" i="11"/>
  <c r="S182" i="11"/>
  <c r="Q15" i="11"/>
  <c r="Q17" i="11"/>
  <c r="T72" i="11"/>
  <c r="T76" i="11"/>
  <c r="T78" i="11"/>
  <c r="Q91" i="11"/>
  <c r="Q95" i="11"/>
  <c r="Q99" i="11"/>
  <c r="T169" i="11"/>
  <c r="S169" i="11"/>
  <c r="O169" i="11"/>
  <c r="T175" i="11"/>
  <c r="S175" i="11"/>
  <c r="O175" i="11"/>
  <c r="Q13" i="11"/>
  <c r="Q19" i="11"/>
  <c r="Q21" i="11"/>
  <c r="Q28" i="11"/>
  <c r="T30" i="11"/>
  <c r="Q68" i="11"/>
  <c r="T70" i="11"/>
  <c r="T74" i="11"/>
  <c r="T80" i="11"/>
  <c r="Q93" i="11"/>
  <c r="Q97" i="11"/>
  <c r="T101" i="11"/>
  <c r="Q101" i="11"/>
  <c r="S101" i="11"/>
  <c r="T171" i="11"/>
  <c r="S171" i="11"/>
  <c r="O171" i="11"/>
  <c r="T173" i="11"/>
  <c r="S173" i="11"/>
  <c r="O173" i="11"/>
  <c r="T177" i="11"/>
  <c r="S177" i="11"/>
  <c r="O177" i="11"/>
  <c r="T179" i="11"/>
  <c r="S179" i="11"/>
  <c r="O179" i="11"/>
  <c r="T181" i="11"/>
  <c r="S181" i="11"/>
  <c r="O181" i="11"/>
  <c r="O13" i="11"/>
  <c r="S13" i="11"/>
  <c r="Q14" i="11"/>
  <c r="O15" i="11"/>
  <c r="S15" i="11"/>
  <c r="Q16" i="11"/>
  <c r="O17" i="11"/>
  <c r="S17" i="11"/>
  <c r="Q18" i="11"/>
  <c r="O19" i="11"/>
  <c r="S19" i="11"/>
  <c r="Q20" i="11"/>
  <c r="O21" i="11"/>
  <c r="S21" i="11"/>
  <c r="Q22" i="11"/>
  <c r="O28" i="11"/>
  <c r="S28" i="11"/>
  <c r="Q62" i="11"/>
  <c r="O68" i="11"/>
  <c r="S68" i="11"/>
  <c r="Q89" i="11"/>
  <c r="Q90" i="11"/>
  <c r="O91" i="11"/>
  <c r="S91" i="11"/>
  <c r="Q92" i="11"/>
  <c r="O93" i="11"/>
  <c r="S93" i="11"/>
  <c r="Q94" i="11"/>
  <c r="O95" i="11"/>
  <c r="S95" i="11"/>
  <c r="Q96" i="11"/>
  <c r="O97" i="11"/>
  <c r="S97" i="11"/>
  <c r="Q98" i="11"/>
  <c r="O99" i="11"/>
  <c r="S99" i="11"/>
  <c r="Q100" i="11"/>
  <c r="O101" i="11"/>
  <c r="T102" i="11"/>
  <c r="S102" i="11"/>
  <c r="O102" i="11"/>
  <c r="T115" i="11"/>
  <c r="S115" i="11"/>
  <c r="O115" i="11"/>
  <c r="T117" i="11"/>
  <c r="S117" i="11"/>
  <c r="O117" i="11"/>
  <c r="T119" i="11"/>
  <c r="S119" i="11"/>
  <c r="O119" i="11"/>
  <c r="T121" i="11"/>
  <c r="S121" i="11"/>
  <c r="O121" i="11"/>
  <c r="T128" i="11"/>
  <c r="S128" i="11"/>
  <c r="O128" i="11"/>
  <c r="T133" i="11"/>
  <c r="T137" i="11"/>
  <c r="T141" i="11"/>
  <c r="T149" i="11"/>
  <c r="S149" i="11"/>
  <c r="O149" i="11"/>
  <c r="T150" i="11"/>
  <c r="S150" i="11"/>
  <c r="O150" i="11"/>
  <c r="T152" i="11"/>
  <c r="S152" i="11"/>
  <c r="O152" i="11"/>
  <c r="T154" i="11"/>
  <c r="S154" i="11"/>
  <c r="O154" i="11"/>
  <c r="T156" i="11"/>
  <c r="S156" i="11"/>
  <c r="O156" i="11"/>
  <c r="T158" i="11"/>
  <c r="O158" i="11"/>
  <c r="Q169" i="11"/>
  <c r="Q171" i="11"/>
  <c r="Q173" i="11"/>
  <c r="Q175" i="11"/>
  <c r="Q177" i="11"/>
  <c r="Q179" i="11"/>
  <c r="Q181" i="11"/>
  <c r="Q108" i="11"/>
  <c r="Q114" i="11"/>
  <c r="Q116" i="11"/>
  <c r="Q118" i="11"/>
  <c r="Q120" i="11"/>
  <c r="Q122" i="11"/>
  <c r="Q151" i="11"/>
  <c r="Q153" i="11"/>
  <c r="Q155" i="11"/>
  <c r="Q157" i="11"/>
  <c r="Q170" i="11"/>
  <c r="Q172" i="11"/>
  <c r="Q174" i="11"/>
  <c r="Q176" i="11"/>
  <c r="Q178" i="11"/>
  <c r="Q180" i="11"/>
  <c r="Q182" i="11"/>
  <c r="Q129" i="2"/>
  <c r="S9" i="2"/>
  <c r="S12" i="2"/>
  <c r="S17" i="2"/>
  <c r="S21" i="2"/>
  <c r="S30" i="2"/>
  <c r="S34" i="2"/>
  <c r="S38" i="2"/>
  <c r="S42" i="2"/>
  <c r="S51" i="2"/>
  <c r="S55" i="2"/>
  <c r="S60" i="2"/>
  <c r="S68" i="2"/>
  <c r="S72" i="2"/>
  <c r="T149" i="2"/>
  <c r="T153" i="2"/>
  <c r="T157" i="2"/>
  <c r="T161" i="2"/>
  <c r="O171" i="2"/>
  <c r="S11" i="2"/>
  <c r="S15" i="2"/>
  <c r="S19" i="2"/>
  <c r="S32" i="2"/>
  <c r="S36" i="2"/>
  <c r="S40" i="2"/>
  <c r="S49" i="2"/>
  <c r="S53" i="2"/>
  <c r="S58" i="2"/>
  <c r="S62" i="2"/>
  <c r="S70" i="2"/>
  <c r="T90" i="2"/>
  <c r="T151" i="2"/>
  <c r="T155" i="2"/>
  <c r="T159" i="2"/>
  <c r="T168" i="2"/>
  <c r="Q113" i="2"/>
  <c r="S113" i="2"/>
  <c r="S116" i="2"/>
  <c r="S118" i="2"/>
  <c r="S120" i="2"/>
  <c r="S122" i="2"/>
  <c r="Q131" i="2"/>
  <c r="S131" i="2"/>
  <c r="Q133" i="2"/>
  <c r="S133" i="2"/>
  <c r="Q135" i="2"/>
  <c r="S135" i="2"/>
  <c r="Q142" i="2"/>
  <c r="S142" i="2"/>
  <c r="P170" i="2"/>
  <c r="S170" i="2"/>
  <c r="S8" i="2"/>
  <c r="S10" i="2"/>
  <c r="S13" i="2"/>
  <c r="S14" i="2"/>
  <c r="S16" i="2"/>
  <c r="S18" i="2"/>
  <c r="S20" i="2"/>
  <c r="S22" i="2"/>
  <c r="S29" i="2"/>
  <c r="S31" i="2"/>
  <c r="S33" i="2"/>
  <c r="S35" i="2"/>
  <c r="S37" i="2"/>
  <c r="S39" i="2"/>
  <c r="S41" i="2"/>
  <c r="S48" i="2"/>
  <c r="S50" i="2"/>
  <c r="S52" i="2"/>
  <c r="S54" i="2"/>
  <c r="S56" i="2"/>
  <c r="S57" i="2"/>
  <c r="S59" i="2"/>
  <c r="S61" i="2"/>
  <c r="S69" i="2"/>
  <c r="S71" i="2"/>
  <c r="T73" i="2"/>
  <c r="T75" i="2"/>
  <c r="T77" i="2"/>
  <c r="T79" i="2"/>
  <c r="T81" i="2"/>
  <c r="T88" i="2"/>
  <c r="T109" i="2"/>
  <c r="T111" i="2"/>
  <c r="T113" i="2"/>
  <c r="T115" i="2"/>
  <c r="T138" i="2"/>
  <c r="T140" i="2"/>
  <c r="T142" i="2"/>
  <c r="T170" i="2"/>
  <c r="P92" i="2"/>
  <c r="S92" i="2"/>
  <c r="S94" i="2"/>
  <c r="S96" i="2"/>
  <c r="S98" i="2"/>
  <c r="S100" i="2"/>
  <c r="S102" i="2"/>
  <c r="P110" i="2"/>
  <c r="S110" i="2"/>
  <c r="P112" i="2"/>
  <c r="S112" i="2"/>
  <c r="S114" i="2"/>
  <c r="Q115" i="2"/>
  <c r="Q117" i="2"/>
  <c r="S117" i="2"/>
  <c r="Q119" i="2"/>
  <c r="S119" i="2"/>
  <c r="Q121" i="2"/>
  <c r="S121" i="2"/>
  <c r="S128" i="2"/>
  <c r="S130" i="2"/>
  <c r="S132" i="2"/>
  <c r="S134" i="2"/>
  <c r="S136" i="2"/>
  <c r="Q137" i="2"/>
  <c r="Q138" i="2"/>
  <c r="P139" i="2"/>
  <c r="P172" i="2"/>
  <c r="S172" i="2"/>
  <c r="S174" i="2"/>
  <c r="S176" i="2"/>
  <c r="S178" i="2"/>
  <c r="S180" i="2"/>
  <c r="S182" i="2"/>
  <c r="T13" i="2"/>
  <c r="T28" i="2"/>
  <c r="T27" i="2" s="1"/>
  <c r="T68" i="2"/>
  <c r="T74" i="2"/>
  <c r="T76" i="2"/>
  <c r="T78" i="2"/>
  <c r="T80" i="2"/>
  <c r="T82" i="2"/>
  <c r="T89" i="2"/>
  <c r="T91" i="2"/>
  <c r="T93" i="2"/>
  <c r="T95" i="2"/>
  <c r="T97" i="2"/>
  <c r="T99" i="2"/>
  <c r="T101" i="2"/>
  <c r="T108" i="2"/>
  <c r="T110" i="2"/>
  <c r="T112" i="2"/>
  <c r="T114" i="2"/>
  <c r="T116" i="2"/>
  <c r="T118" i="2"/>
  <c r="T120" i="2"/>
  <c r="T122" i="2"/>
  <c r="T129" i="2"/>
  <c r="T131" i="2"/>
  <c r="T133" i="2"/>
  <c r="T135" i="2"/>
  <c r="T137" i="2"/>
  <c r="T139" i="2"/>
  <c r="T141" i="2"/>
  <c r="T148" i="2"/>
  <c r="T150" i="2"/>
  <c r="T152" i="2"/>
  <c r="T154" i="2"/>
  <c r="T156" i="2"/>
  <c r="T158" i="2"/>
  <c r="T160" i="2"/>
  <c r="T162" i="2"/>
  <c r="T169" i="2"/>
  <c r="T171" i="2"/>
  <c r="T173" i="2"/>
  <c r="T175" i="2"/>
  <c r="T177" i="2"/>
  <c r="T179" i="2"/>
  <c r="T181" i="2"/>
  <c r="Q10" i="11"/>
  <c r="U7" i="11"/>
  <c r="O10" i="11"/>
  <c r="S10" i="11"/>
  <c r="P8" i="11"/>
  <c r="R8" i="11"/>
  <c r="T8" i="11"/>
  <c r="P9" i="11"/>
  <c r="R9" i="11"/>
  <c r="T9" i="11"/>
  <c r="P11" i="11"/>
  <c r="R11" i="11"/>
  <c r="T11" i="11"/>
  <c r="P12" i="11"/>
  <c r="R12" i="11"/>
  <c r="T12" i="11"/>
  <c r="S29" i="11"/>
  <c r="Q29" i="11"/>
  <c r="O29" i="11"/>
  <c r="R29" i="11"/>
  <c r="S31" i="11"/>
  <c r="Q31" i="11"/>
  <c r="O31" i="11"/>
  <c r="R31" i="11"/>
  <c r="O8" i="11"/>
  <c r="Q8" i="11"/>
  <c r="S8" i="11"/>
  <c r="O9" i="11"/>
  <c r="Q9" i="11"/>
  <c r="S9" i="11"/>
  <c r="P10" i="11"/>
  <c r="R10" i="11"/>
  <c r="O11" i="11"/>
  <c r="Q11" i="11"/>
  <c r="S11" i="11"/>
  <c r="O12" i="11"/>
  <c r="Q12" i="11"/>
  <c r="S12" i="11"/>
  <c r="P29" i="11"/>
  <c r="T29" i="11"/>
  <c r="S30" i="11"/>
  <c r="Q30" i="11"/>
  <c r="O30" i="11"/>
  <c r="R30" i="11"/>
  <c r="P31" i="11"/>
  <c r="T31" i="11"/>
  <c r="P13" i="11"/>
  <c r="R13" i="11"/>
  <c r="P14" i="11"/>
  <c r="R14" i="11"/>
  <c r="P15" i="11"/>
  <c r="R15" i="11"/>
  <c r="P16" i="11"/>
  <c r="R16" i="11"/>
  <c r="P17" i="11"/>
  <c r="R17" i="11"/>
  <c r="P18" i="11"/>
  <c r="R18" i="11"/>
  <c r="P19" i="11"/>
  <c r="R19" i="11"/>
  <c r="P20" i="11"/>
  <c r="R20" i="11"/>
  <c r="P21" i="11"/>
  <c r="R21" i="11"/>
  <c r="P22" i="11"/>
  <c r="R22" i="11"/>
  <c r="P28" i="11"/>
  <c r="R28" i="11"/>
  <c r="O32" i="11"/>
  <c r="Q32" i="11"/>
  <c r="S32" i="11"/>
  <c r="O33" i="11"/>
  <c r="Q33" i="11"/>
  <c r="S33" i="11"/>
  <c r="O34" i="11"/>
  <c r="Q34" i="11"/>
  <c r="S34" i="11"/>
  <c r="O35" i="11"/>
  <c r="Q35" i="11"/>
  <c r="S35" i="11"/>
  <c r="O36" i="11"/>
  <c r="Q36" i="11"/>
  <c r="S36" i="11"/>
  <c r="O37" i="11"/>
  <c r="Q37" i="11"/>
  <c r="S37" i="11"/>
  <c r="O38" i="11"/>
  <c r="Q38" i="11"/>
  <c r="S38" i="11"/>
  <c r="O39" i="11"/>
  <c r="Q39" i="11"/>
  <c r="S39" i="11"/>
  <c r="O40" i="11"/>
  <c r="Q40" i="11"/>
  <c r="S40" i="11"/>
  <c r="O41" i="11"/>
  <c r="Q41" i="11"/>
  <c r="S41" i="11"/>
  <c r="O42" i="11"/>
  <c r="Q42" i="11"/>
  <c r="S42" i="11"/>
  <c r="O59" i="11"/>
  <c r="Q59" i="11"/>
  <c r="S59" i="11"/>
  <c r="O60" i="11"/>
  <c r="Q60" i="11"/>
  <c r="S60" i="11"/>
  <c r="O61" i="11"/>
  <c r="Q61" i="11"/>
  <c r="S61" i="11"/>
  <c r="P69" i="11"/>
  <c r="S70" i="11"/>
  <c r="Q70" i="11"/>
  <c r="O70" i="11"/>
  <c r="R70" i="11"/>
  <c r="P71" i="11"/>
  <c r="S72" i="11"/>
  <c r="Q72" i="11"/>
  <c r="O72" i="11"/>
  <c r="R72" i="11"/>
  <c r="P73" i="11"/>
  <c r="S74" i="11"/>
  <c r="Q74" i="11"/>
  <c r="O74" i="11"/>
  <c r="R74" i="11"/>
  <c r="P75" i="11"/>
  <c r="S76" i="11"/>
  <c r="Q76" i="11"/>
  <c r="O76" i="11"/>
  <c r="R76" i="11"/>
  <c r="P77" i="11"/>
  <c r="S78" i="11"/>
  <c r="Q78" i="11"/>
  <c r="O78" i="11"/>
  <c r="R78" i="11"/>
  <c r="P79" i="11"/>
  <c r="S80" i="11"/>
  <c r="Q80" i="11"/>
  <c r="O80" i="11"/>
  <c r="R80" i="11"/>
  <c r="P32" i="11"/>
  <c r="R32" i="11"/>
  <c r="P33" i="11"/>
  <c r="R33" i="11"/>
  <c r="P34" i="11"/>
  <c r="R34" i="11"/>
  <c r="P35" i="11"/>
  <c r="R35" i="11"/>
  <c r="P36" i="11"/>
  <c r="R36" i="11"/>
  <c r="P37" i="11"/>
  <c r="R37" i="11"/>
  <c r="P38" i="11"/>
  <c r="R38" i="11"/>
  <c r="P39" i="11"/>
  <c r="R39" i="11"/>
  <c r="P40" i="11"/>
  <c r="R40" i="11"/>
  <c r="P41" i="11"/>
  <c r="R41" i="11"/>
  <c r="P42" i="11"/>
  <c r="R42" i="11"/>
  <c r="P59" i="11"/>
  <c r="R59" i="11"/>
  <c r="P60" i="11"/>
  <c r="R60" i="11"/>
  <c r="P61" i="11"/>
  <c r="R61" i="11"/>
  <c r="S69" i="11"/>
  <c r="Q69" i="11"/>
  <c r="O69" i="11"/>
  <c r="R69" i="11"/>
  <c r="S71" i="11"/>
  <c r="Q71" i="11"/>
  <c r="O71" i="11"/>
  <c r="R71" i="11"/>
  <c r="S73" i="11"/>
  <c r="Q73" i="11"/>
  <c r="O73" i="11"/>
  <c r="R73" i="11"/>
  <c r="S75" i="11"/>
  <c r="Q75" i="11"/>
  <c r="O75" i="11"/>
  <c r="R75" i="11"/>
  <c r="S77" i="11"/>
  <c r="Q77" i="11"/>
  <c r="O77" i="11"/>
  <c r="R77" i="11"/>
  <c r="S79" i="11"/>
  <c r="Q79" i="11"/>
  <c r="O79" i="11"/>
  <c r="R79" i="11"/>
  <c r="P81" i="11"/>
  <c r="R81" i="11"/>
  <c r="T81" i="11"/>
  <c r="P82" i="11"/>
  <c r="R82" i="11"/>
  <c r="T82" i="11"/>
  <c r="P88" i="11"/>
  <c r="R88" i="11"/>
  <c r="T88" i="11"/>
  <c r="P109" i="11"/>
  <c r="R109" i="11"/>
  <c r="T109" i="11"/>
  <c r="P110" i="11"/>
  <c r="R110" i="11"/>
  <c r="T110" i="11"/>
  <c r="P111" i="11"/>
  <c r="R111" i="11"/>
  <c r="T111" i="11"/>
  <c r="P112" i="11"/>
  <c r="R112" i="11"/>
  <c r="T112" i="11"/>
  <c r="P113" i="11"/>
  <c r="R113" i="11"/>
  <c r="U107" i="11"/>
  <c r="S130" i="11"/>
  <c r="Q130" i="11"/>
  <c r="O130" i="11"/>
  <c r="R130" i="11"/>
  <c r="S132" i="11"/>
  <c r="Q132" i="11"/>
  <c r="O132" i="11"/>
  <c r="R132" i="11"/>
  <c r="S134" i="11"/>
  <c r="Q134" i="11"/>
  <c r="O134" i="11"/>
  <c r="R134" i="11"/>
  <c r="S136" i="11"/>
  <c r="Q136" i="11"/>
  <c r="O136" i="11"/>
  <c r="R136" i="11"/>
  <c r="S138" i="11"/>
  <c r="Q138" i="11"/>
  <c r="O138" i="11"/>
  <c r="R138" i="11"/>
  <c r="S140" i="11"/>
  <c r="Q140" i="11"/>
  <c r="O140" i="11"/>
  <c r="R140" i="11"/>
  <c r="S142" i="11"/>
  <c r="Q142" i="11"/>
  <c r="O142" i="11"/>
  <c r="R142" i="11"/>
  <c r="S148" i="11"/>
  <c r="Q148" i="11"/>
  <c r="O148" i="11"/>
  <c r="R148" i="11"/>
  <c r="S159" i="11"/>
  <c r="Q159" i="11"/>
  <c r="O159" i="11"/>
  <c r="T159" i="11"/>
  <c r="P159" i="11"/>
  <c r="S161" i="11"/>
  <c r="Q161" i="11"/>
  <c r="O161" i="11"/>
  <c r="T161" i="11"/>
  <c r="P161" i="11"/>
  <c r="P62" i="11"/>
  <c r="R62" i="11"/>
  <c r="P68" i="11"/>
  <c r="R68" i="11"/>
  <c r="O81" i="11"/>
  <c r="Q81" i="11"/>
  <c r="S81" i="11"/>
  <c r="O82" i="11"/>
  <c r="Q82" i="11"/>
  <c r="S82" i="11"/>
  <c r="O88" i="11"/>
  <c r="Q88" i="11"/>
  <c r="S88" i="11"/>
  <c r="P89" i="11"/>
  <c r="R89" i="11"/>
  <c r="P90" i="11"/>
  <c r="R90" i="11"/>
  <c r="P91" i="11"/>
  <c r="R91" i="11"/>
  <c r="P92" i="11"/>
  <c r="R92" i="11"/>
  <c r="P93" i="11"/>
  <c r="R93" i="11"/>
  <c r="P94" i="11"/>
  <c r="R94" i="11"/>
  <c r="P95" i="11"/>
  <c r="R95" i="11"/>
  <c r="P96" i="11"/>
  <c r="R96" i="11"/>
  <c r="P97" i="11"/>
  <c r="R97" i="11"/>
  <c r="P98" i="11"/>
  <c r="R98" i="11"/>
  <c r="P99" i="11"/>
  <c r="R99" i="11"/>
  <c r="P100" i="11"/>
  <c r="R100" i="11"/>
  <c r="P101" i="11"/>
  <c r="R101" i="11"/>
  <c r="P102" i="11"/>
  <c r="R102" i="11"/>
  <c r="P108" i="11"/>
  <c r="R108" i="11"/>
  <c r="O109" i="11"/>
  <c r="Q109" i="11"/>
  <c r="S109" i="11"/>
  <c r="O110" i="11"/>
  <c r="Q110" i="11"/>
  <c r="S110" i="11"/>
  <c r="O111" i="11"/>
  <c r="Q111" i="11"/>
  <c r="S111" i="11"/>
  <c r="O112" i="11"/>
  <c r="Q112" i="11"/>
  <c r="S112" i="11"/>
  <c r="O113" i="11"/>
  <c r="Q113" i="11"/>
  <c r="S113" i="11"/>
  <c r="S129" i="11"/>
  <c r="Q129" i="11"/>
  <c r="O129" i="11"/>
  <c r="R129" i="11"/>
  <c r="P130" i="11"/>
  <c r="T130" i="11"/>
  <c r="S131" i="11"/>
  <c r="Q131" i="11"/>
  <c r="O131" i="11"/>
  <c r="R131" i="11"/>
  <c r="P132" i="11"/>
  <c r="T132" i="11"/>
  <c r="S133" i="11"/>
  <c r="Q133" i="11"/>
  <c r="O133" i="11"/>
  <c r="R133" i="11"/>
  <c r="P134" i="11"/>
  <c r="T134" i="11"/>
  <c r="S135" i="11"/>
  <c r="Q135" i="11"/>
  <c r="O135" i="11"/>
  <c r="R135" i="11"/>
  <c r="P136" i="11"/>
  <c r="T136" i="11"/>
  <c r="S137" i="11"/>
  <c r="Q137" i="11"/>
  <c r="O137" i="11"/>
  <c r="R137" i="11"/>
  <c r="P138" i="11"/>
  <c r="T138" i="11"/>
  <c r="S139" i="11"/>
  <c r="Q139" i="11"/>
  <c r="O139" i="11"/>
  <c r="R139" i="11"/>
  <c r="P140" i="11"/>
  <c r="T140" i="11"/>
  <c r="S141" i="11"/>
  <c r="Q141" i="11"/>
  <c r="O141" i="11"/>
  <c r="R141" i="11"/>
  <c r="P142" i="11"/>
  <c r="T142" i="11"/>
  <c r="P148" i="11"/>
  <c r="T148" i="11"/>
  <c r="T147" i="11" s="1"/>
  <c r="AJ14" i="11" s="1"/>
  <c r="R159" i="11"/>
  <c r="R161" i="11"/>
  <c r="P114" i="11"/>
  <c r="R114" i="11"/>
  <c r="P115" i="11"/>
  <c r="R115" i="11"/>
  <c r="P116" i="11"/>
  <c r="R116" i="11"/>
  <c r="P117" i="11"/>
  <c r="R117" i="11"/>
  <c r="P118" i="11"/>
  <c r="R118" i="11"/>
  <c r="P119" i="11"/>
  <c r="R119" i="11"/>
  <c r="P120" i="11"/>
  <c r="R120" i="11"/>
  <c r="P121" i="11"/>
  <c r="R121" i="11"/>
  <c r="P122" i="11"/>
  <c r="R122" i="11"/>
  <c r="P128" i="11"/>
  <c r="R128" i="11"/>
  <c r="P149" i="11"/>
  <c r="R149" i="11"/>
  <c r="P150" i="11"/>
  <c r="R150" i="11"/>
  <c r="P151" i="11"/>
  <c r="R151" i="11"/>
  <c r="P152" i="11"/>
  <c r="R152" i="11"/>
  <c r="P153" i="11"/>
  <c r="R153" i="11"/>
  <c r="P154" i="11"/>
  <c r="R154" i="11"/>
  <c r="P155" i="11"/>
  <c r="R155" i="11"/>
  <c r="P156" i="11"/>
  <c r="R156" i="11"/>
  <c r="P157" i="11"/>
  <c r="R157" i="11"/>
  <c r="S158" i="11"/>
  <c r="P158" i="11"/>
  <c r="R158" i="11"/>
  <c r="S160" i="11"/>
  <c r="Q160" i="11"/>
  <c r="O160" i="11"/>
  <c r="R160" i="11"/>
  <c r="S162" i="11"/>
  <c r="Q162" i="11"/>
  <c r="O162" i="11"/>
  <c r="R162" i="11"/>
  <c r="S168" i="11"/>
  <c r="Q168" i="11"/>
  <c r="O168" i="11"/>
  <c r="R168" i="11"/>
  <c r="P169" i="11"/>
  <c r="R169" i="11"/>
  <c r="P170" i="11"/>
  <c r="R170" i="11"/>
  <c r="P171" i="11"/>
  <c r="R171" i="11"/>
  <c r="P172" i="11"/>
  <c r="R172" i="11"/>
  <c r="P173" i="11"/>
  <c r="R173" i="11"/>
  <c r="P174" i="11"/>
  <c r="R174" i="11"/>
  <c r="P175" i="11"/>
  <c r="R175" i="11"/>
  <c r="P176" i="11"/>
  <c r="R176" i="11"/>
  <c r="P177" i="11"/>
  <c r="R177" i="11"/>
  <c r="P178" i="11"/>
  <c r="R178" i="11"/>
  <c r="P179" i="11"/>
  <c r="R179" i="11"/>
  <c r="P180" i="11"/>
  <c r="R180" i="11"/>
  <c r="P181" i="11"/>
  <c r="R181" i="11"/>
  <c r="P182" i="11"/>
  <c r="R182" i="11"/>
  <c r="O182" i="7"/>
  <c r="P33" i="7"/>
  <c r="P37" i="7"/>
  <c r="P41" i="7"/>
  <c r="O60" i="7"/>
  <c r="O62" i="7"/>
  <c r="P71" i="7"/>
  <c r="P75" i="7"/>
  <c r="P79" i="7"/>
  <c r="O89" i="7"/>
  <c r="O90" i="7"/>
  <c r="O92" i="7"/>
  <c r="O94" i="7"/>
  <c r="O96" i="7"/>
  <c r="O98" i="7"/>
  <c r="O100" i="7"/>
  <c r="O108" i="7"/>
  <c r="P109" i="7"/>
  <c r="P111" i="7"/>
  <c r="O115" i="7"/>
  <c r="O117" i="7"/>
  <c r="O119" i="7"/>
  <c r="O121" i="7"/>
  <c r="O128" i="7"/>
  <c r="P129" i="7"/>
  <c r="P131" i="7"/>
  <c r="P135" i="7"/>
  <c r="P139" i="7"/>
  <c r="O149" i="7"/>
  <c r="O150" i="7"/>
  <c r="O154" i="7"/>
  <c r="O158" i="7"/>
  <c r="P168" i="7"/>
  <c r="O171" i="7"/>
  <c r="O173" i="7"/>
  <c r="O175" i="7"/>
  <c r="O177" i="7"/>
  <c r="Q182" i="7"/>
  <c r="P88" i="2"/>
  <c r="P90" i="2"/>
  <c r="O109" i="2"/>
  <c r="O169" i="2"/>
  <c r="Q9" i="8"/>
  <c r="O9" i="8"/>
  <c r="O93" i="2"/>
  <c r="O95" i="2"/>
  <c r="O97" i="2"/>
  <c r="O99" i="2"/>
  <c r="O101" i="2"/>
  <c r="P108" i="2"/>
  <c r="O111" i="2"/>
  <c r="P141" i="2"/>
  <c r="O149" i="2"/>
  <c r="O151" i="2"/>
  <c r="O153" i="2"/>
  <c r="O155" i="2"/>
  <c r="O157" i="2"/>
  <c r="O159" i="2"/>
  <c r="O161" i="2"/>
  <c r="P168" i="2"/>
  <c r="Q59" i="7"/>
  <c r="Q61" i="7"/>
  <c r="Q91" i="7"/>
  <c r="Q93" i="7"/>
  <c r="Q95" i="7"/>
  <c r="Q97" i="7"/>
  <c r="Q99" i="7"/>
  <c r="Q101" i="7"/>
  <c r="O114" i="7"/>
  <c r="O116" i="7"/>
  <c r="O118" i="7"/>
  <c r="O120" i="7"/>
  <c r="O122" i="7"/>
  <c r="O170" i="7"/>
  <c r="O172" i="7"/>
  <c r="O174" i="7"/>
  <c r="O176" i="7"/>
  <c r="O178" i="7"/>
  <c r="O180" i="7"/>
  <c r="Q51" i="7"/>
  <c r="Q53" i="7"/>
  <c r="Q55" i="7"/>
  <c r="Q57" i="7"/>
  <c r="O59" i="7"/>
  <c r="Q60" i="7"/>
  <c r="O61" i="7"/>
  <c r="Q62" i="7"/>
  <c r="O68" i="7"/>
  <c r="Q89" i="7"/>
  <c r="Q90" i="7"/>
  <c r="O91" i="7"/>
  <c r="Q92" i="7"/>
  <c r="O93" i="7"/>
  <c r="Q94" i="7"/>
  <c r="O95" i="7"/>
  <c r="Q96" i="7"/>
  <c r="O97" i="7"/>
  <c r="Q98" i="7"/>
  <c r="O99" i="7"/>
  <c r="Q100" i="7"/>
  <c r="O101" i="7"/>
  <c r="O102" i="7"/>
  <c r="Q114" i="7"/>
  <c r="Q116" i="7"/>
  <c r="Q118" i="7"/>
  <c r="Q120" i="7"/>
  <c r="Q122" i="7"/>
  <c r="O151" i="7"/>
  <c r="O153" i="7"/>
  <c r="O155" i="7"/>
  <c r="O157" i="7"/>
  <c r="Q170" i="7"/>
  <c r="Q172" i="7"/>
  <c r="Q174" i="7"/>
  <c r="Q176" i="7"/>
  <c r="Q178" i="7"/>
  <c r="Q180" i="7"/>
  <c r="Q108" i="7"/>
  <c r="Q115" i="7"/>
  <c r="Q117" i="7"/>
  <c r="Q119" i="7"/>
  <c r="Q121" i="7"/>
  <c r="Q128" i="7"/>
  <c r="Q149" i="7"/>
  <c r="Q150" i="7"/>
  <c r="Q152" i="7"/>
  <c r="Q154" i="7"/>
  <c r="Q156" i="7"/>
  <c r="Q169" i="7"/>
  <c r="Q171" i="7"/>
  <c r="Q173" i="7"/>
  <c r="Q175" i="7"/>
  <c r="Q177" i="7"/>
  <c r="Q179" i="7"/>
  <c r="Q181" i="7"/>
  <c r="Q69" i="8"/>
  <c r="O71" i="8"/>
  <c r="P10" i="8"/>
  <c r="R10" i="8"/>
  <c r="T7" i="8"/>
  <c r="AJ7" i="8" s="1"/>
  <c r="AA12" i="3" s="1"/>
  <c r="P29" i="8"/>
  <c r="R29" i="8"/>
  <c r="P30" i="8"/>
  <c r="R30" i="8"/>
  <c r="P31" i="8"/>
  <c r="R31" i="8"/>
  <c r="P32" i="8"/>
  <c r="R32" i="8"/>
  <c r="P33" i="8"/>
  <c r="R33" i="8"/>
  <c r="P34" i="8"/>
  <c r="R34" i="8"/>
  <c r="P35" i="8"/>
  <c r="R35" i="8"/>
  <c r="P36" i="8"/>
  <c r="R36" i="8"/>
  <c r="P37" i="8"/>
  <c r="R37" i="8"/>
  <c r="P38" i="8"/>
  <c r="R38" i="8"/>
  <c r="P39" i="8"/>
  <c r="R39" i="8"/>
  <c r="P40" i="8"/>
  <c r="R40" i="8"/>
  <c r="P41" i="8"/>
  <c r="R41" i="8"/>
  <c r="P42" i="8"/>
  <c r="R42" i="8"/>
  <c r="P48" i="8"/>
  <c r="R48" i="8"/>
  <c r="Q56" i="8"/>
  <c r="O56" i="8"/>
  <c r="R56" i="8"/>
  <c r="Q58" i="8"/>
  <c r="O58" i="8"/>
  <c r="R58" i="8"/>
  <c r="Q60" i="8"/>
  <c r="O60" i="8"/>
  <c r="R60" i="8"/>
  <c r="Q62" i="8"/>
  <c r="O62" i="8"/>
  <c r="R62" i="8"/>
  <c r="Q68" i="8"/>
  <c r="O68" i="8"/>
  <c r="R68" i="8"/>
  <c r="P8" i="8"/>
  <c r="R8" i="8"/>
  <c r="P9" i="8"/>
  <c r="R9" i="8"/>
  <c r="O10" i="8"/>
  <c r="Q10" i="8"/>
  <c r="P11" i="8"/>
  <c r="R11" i="8"/>
  <c r="P12" i="8"/>
  <c r="R12" i="8"/>
  <c r="P13" i="8"/>
  <c r="R13" i="8"/>
  <c r="P14" i="8"/>
  <c r="R14" i="8"/>
  <c r="P15" i="8"/>
  <c r="R15" i="8"/>
  <c r="P16" i="8"/>
  <c r="R16" i="8"/>
  <c r="P17" i="8"/>
  <c r="R17" i="8"/>
  <c r="P18" i="8"/>
  <c r="R18" i="8"/>
  <c r="P19" i="8"/>
  <c r="R19" i="8"/>
  <c r="P20" i="8"/>
  <c r="R20" i="8"/>
  <c r="P21" i="8"/>
  <c r="R21" i="8"/>
  <c r="P22" i="8"/>
  <c r="R22" i="8"/>
  <c r="P28" i="8"/>
  <c r="R28" i="8"/>
  <c r="O29" i="8"/>
  <c r="Q29" i="8"/>
  <c r="O30" i="8"/>
  <c r="Q30" i="8"/>
  <c r="O31" i="8"/>
  <c r="Q31" i="8"/>
  <c r="O32" i="8"/>
  <c r="Q32" i="8"/>
  <c r="O33" i="8"/>
  <c r="Q33" i="8"/>
  <c r="O34" i="8"/>
  <c r="Q34" i="8"/>
  <c r="O35" i="8"/>
  <c r="Q35" i="8"/>
  <c r="O36" i="8"/>
  <c r="Q36" i="8"/>
  <c r="O37" i="8"/>
  <c r="Q37" i="8"/>
  <c r="O38" i="8"/>
  <c r="Q38" i="8"/>
  <c r="O39" i="8"/>
  <c r="Q39" i="8"/>
  <c r="O40" i="8"/>
  <c r="Q40" i="8"/>
  <c r="O41" i="8"/>
  <c r="Q41" i="8"/>
  <c r="O42" i="8"/>
  <c r="Q42" i="8"/>
  <c r="O48" i="8"/>
  <c r="Q48" i="8"/>
  <c r="P49" i="8"/>
  <c r="R49" i="8"/>
  <c r="P50" i="8"/>
  <c r="R50" i="8"/>
  <c r="P51" i="8"/>
  <c r="R51" i="8"/>
  <c r="P52" i="8"/>
  <c r="R52" i="8"/>
  <c r="P53" i="8"/>
  <c r="R53" i="8"/>
  <c r="P54" i="8"/>
  <c r="R54" i="8"/>
  <c r="Q55" i="8"/>
  <c r="O55" i="8"/>
  <c r="R55" i="8"/>
  <c r="P56" i="8"/>
  <c r="Q57" i="8"/>
  <c r="O57" i="8"/>
  <c r="R57" i="8"/>
  <c r="P58" i="8"/>
  <c r="Q59" i="8"/>
  <c r="O59" i="8"/>
  <c r="R59" i="8"/>
  <c r="P60" i="8"/>
  <c r="Q61" i="8"/>
  <c r="O61" i="8"/>
  <c r="R61" i="8"/>
  <c r="P62" i="8"/>
  <c r="P68" i="8"/>
  <c r="P89" i="8"/>
  <c r="R89" i="8"/>
  <c r="P90" i="8"/>
  <c r="R90" i="8"/>
  <c r="P91" i="8"/>
  <c r="R91" i="8"/>
  <c r="P92" i="8"/>
  <c r="R92" i="8"/>
  <c r="P93" i="8"/>
  <c r="R93" i="8"/>
  <c r="P94" i="8"/>
  <c r="R94" i="8"/>
  <c r="P95" i="8"/>
  <c r="R95" i="8"/>
  <c r="P96" i="8"/>
  <c r="R96" i="8"/>
  <c r="P97" i="8"/>
  <c r="R97" i="8"/>
  <c r="P98" i="8"/>
  <c r="R98" i="8"/>
  <c r="U87" i="8"/>
  <c r="Q110" i="8"/>
  <c r="O110" i="8"/>
  <c r="R110" i="8"/>
  <c r="P69" i="8"/>
  <c r="R69" i="8"/>
  <c r="P70" i="8"/>
  <c r="R70" i="8"/>
  <c r="P71" i="8"/>
  <c r="R71" i="8"/>
  <c r="P72" i="8"/>
  <c r="R72" i="8"/>
  <c r="P73" i="8"/>
  <c r="R73" i="8"/>
  <c r="P74" i="8"/>
  <c r="R74" i="8"/>
  <c r="P75" i="8"/>
  <c r="R75" i="8"/>
  <c r="P76" i="8"/>
  <c r="R76" i="8"/>
  <c r="P77" i="8"/>
  <c r="R77" i="8"/>
  <c r="P78" i="8"/>
  <c r="R78" i="8"/>
  <c r="P79" i="8"/>
  <c r="R79" i="8"/>
  <c r="P80" i="8"/>
  <c r="R80" i="8"/>
  <c r="P81" i="8"/>
  <c r="R81" i="8"/>
  <c r="P82" i="8"/>
  <c r="R82" i="8"/>
  <c r="P88" i="8"/>
  <c r="R88" i="8"/>
  <c r="O89" i="8"/>
  <c r="Q89" i="8"/>
  <c r="O90" i="8"/>
  <c r="Q90" i="8"/>
  <c r="O91" i="8"/>
  <c r="Q91" i="8"/>
  <c r="O92" i="8"/>
  <c r="Q92" i="8"/>
  <c r="O93" i="8"/>
  <c r="Q93" i="8"/>
  <c r="O94" i="8"/>
  <c r="Q94" i="8"/>
  <c r="O95" i="8"/>
  <c r="Q95" i="8"/>
  <c r="O96" i="8"/>
  <c r="Q96" i="8"/>
  <c r="O97" i="8"/>
  <c r="Q97" i="8"/>
  <c r="O98" i="8"/>
  <c r="Q98" i="8"/>
  <c r="S107" i="8"/>
  <c r="AI12" i="8" s="1"/>
  <c r="Q109" i="8"/>
  <c r="O109" i="8"/>
  <c r="R109" i="8"/>
  <c r="P110" i="8"/>
  <c r="Q111" i="8"/>
  <c r="O111" i="8"/>
  <c r="R111" i="8"/>
  <c r="P112" i="8"/>
  <c r="R112" i="8"/>
  <c r="P113" i="8"/>
  <c r="R113" i="8"/>
  <c r="P114" i="8"/>
  <c r="R114" i="8"/>
  <c r="P115" i="8"/>
  <c r="R115" i="8"/>
  <c r="P116" i="8"/>
  <c r="R116" i="8"/>
  <c r="P117" i="8"/>
  <c r="R117" i="8"/>
  <c r="Q118" i="8"/>
  <c r="O118" i="8"/>
  <c r="R118" i="8"/>
  <c r="Q120" i="8"/>
  <c r="O120" i="8"/>
  <c r="R120" i="8"/>
  <c r="Q122" i="8"/>
  <c r="O122" i="8"/>
  <c r="R122" i="8"/>
  <c r="S127" i="8"/>
  <c r="AI13" i="8" s="1"/>
  <c r="Q128" i="8"/>
  <c r="O128" i="8"/>
  <c r="O127" i="8" s="1"/>
  <c r="R128" i="8"/>
  <c r="P99" i="8"/>
  <c r="R99" i="8"/>
  <c r="P100" i="8"/>
  <c r="R100" i="8"/>
  <c r="P101" i="8"/>
  <c r="R101" i="8"/>
  <c r="P102" i="8"/>
  <c r="R102" i="8"/>
  <c r="P108" i="8"/>
  <c r="R108" i="8"/>
  <c r="O112" i="8"/>
  <c r="Q112" i="8"/>
  <c r="O113" i="8"/>
  <c r="Q113" i="8"/>
  <c r="O114" i="8"/>
  <c r="Q114" i="8"/>
  <c r="O115" i="8"/>
  <c r="Q115" i="8"/>
  <c r="O116" i="8"/>
  <c r="Q116" i="8"/>
  <c r="O117" i="8"/>
  <c r="Q117" i="8"/>
  <c r="P118" i="8"/>
  <c r="Q119" i="8"/>
  <c r="O119" i="8"/>
  <c r="R119" i="8"/>
  <c r="P120" i="8"/>
  <c r="Q121" i="8"/>
  <c r="O121" i="8"/>
  <c r="R121" i="8"/>
  <c r="P122" i="8"/>
  <c r="P128" i="8"/>
  <c r="P129" i="8"/>
  <c r="R129" i="8"/>
  <c r="P130" i="8"/>
  <c r="R130" i="8"/>
  <c r="P131" i="8"/>
  <c r="R131" i="8"/>
  <c r="P132" i="8"/>
  <c r="R132" i="8"/>
  <c r="P133" i="8"/>
  <c r="R133" i="8"/>
  <c r="P134" i="8"/>
  <c r="R134" i="8"/>
  <c r="P135" i="8"/>
  <c r="R135" i="8"/>
  <c r="P136" i="8"/>
  <c r="R136" i="8"/>
  <c r="P137" i="8"/>
  <c r="R137" i="8"/>
  <c r="P138" i="8"/>
  <c r="R138" i="8"/>
  <c r="P139" i="8"/>
  <c r="R139" i="8"/>
  <c r="P140" i="8"/>
  <c r="R140" i="8"/>
  <c r="P141" i="8"/>
  <c r="R141" i="8"/>
  <c r="P142" i="8"/>
  <c r="R142" i="8"/>
  <c r="P148" i="8"/>
  <c r="R148" i="8"/>
  <c r="O149" i="8"/>
  <c r="Q149" i="8"/>
  <c r="O150" i="8"/>
  <c r="Q150" i="8"/>
  <c r="O151" i="8"/>
  <c r="Q151" i="8"/>
  <c r="O152" i="8"/>
  <c r="Q152" i="8"/>
  <c r="O153" i="8"/>
  <c r="Q153" i="8"/>
  <c r="O154" i="8"/>
  <c r="Q154" i="8"/>
  <c r="O155" i="8"/>
  <c r="Q155" i="8"/>
  <c r="O156" i="8"/>
  <c r="Q156" i="8"/>
  <c r="O157" i="8"/>
  <c r="Q157" i="8"/>
  <c r="O158" i="8"/>
  <c r="Q158" i="8"/>
  <c r="O159" i="8"/>
  <c r="Q159" i="8"/>
  <c r="O160" i="8"/>
  <c r="Q160" i="8"/>
  <c r="S167" i="8"/>
  <c r="AI15" i="8" s="1"/>
  <c r="Q169" i="8"/>
  <c r="O169" i="8"/>
  <c r="R169" i="8"/>
  <c r="P170" i="8"/>
  <c r="Q171" i="8"/>
  <c r="O171" i="8"/>
  <c r="R171" i="8"/>
  <c r="P172" i="8"/>
  <c r="Q173" i="8"/>
  <c r="O173" i="8"/>
  <c r="R173" i="8"/>
  <c r="P174" i="8"/>
  <c r="P149" i="8"/>
  <c r="R149" i="8"/>
  <c r="P150" i="8"/>
  <c r="R150" i="8"/>
  <c r="P151" i="8"/>
  <c r="R151" i="8"/>
  <c r="P152" i="8"/>
  <c r="R152" i="8"/>
  <c r="P153" i="8"/>
  <c r="R153" i="8"/>
  <c r="P154" i="8"/>
  <c r="R154" i="8"/>
  <c r="P155" i="8"/>
  <c r="R155" i="8"/>
  <c r="P156" i="8"/>
  <c r="R156" i="8"/>
  <c r="P157" i="8"/>
  <c r="R157" i="8"/>
  <c r="P158" i="8"/>
  <c r="R158" i="8"/>
  <c r="P159" i="8"/>
  <c r="R159" i="8"/>
  <c r="P160" i="8"/>
  <c r="R160" i="8"/>
  <c r="Q170" i="8"/>
  <c r="O170" i="8"/>
  <c r="R170" i="8"/>
  <c r="Q172" i="8"/>
  <c r="O172" i="8"/>
  <c r="R172" i="8"/>
  <c r="Q174" i="8"/>
  <c r="O174" i="8"/>
  <c r="R174" i="8"/>
  <c r="P161" i="8"/>
  <c r="R161" i="8"/>
  <c r="P162" i="8"/>
  <c r="R162" i="8"/>
  <c r="P168" i="8"/>
  <c r="R168" i="8"/>
  <c r="O175" i="8"/>
  <c r="Q175" i="8"/>
  <c r="O176" i="8"/>
  <c r="Q176" i="8"/>
  <c r="O177" i="8"/>
  <c r="Q177" i="8"/>
  <c r="O178" i="8"/>
  <c r="Q178" i="8"/>
  <c r="O179" i="8"/>
  <c r="Q179" i="8"/>
  <c r="O180" i="8"/>
  <c r="Q180" i="8"/>
  <c r="O181" i="8"/>
  <c r="Q181" i="8"/>
  <c r="O182" i="8"/>
  <c r="Q182" i="8"/>
  <c r="P175" i="8"/>
  <c r="R175" i="8"/>
  <c r="P176" i="8"/>
  <c r="R176" i="8"/>
  <c r="P177" i="8"/>
  <c r="R177" i="8"/>
  <c r="P178" i="8"/>
  <c r="R178" i="8"/>
  <c r="P179" i="8"/>
  <c r="R179" i="8"/>
  <c r="P180" i="8"/>
  <c r="R180" i="8"/>
  <c r="P181" i="8"/>
  <c r="R181" i="8"/>
  <c r="P182" i="8"/>
  <c r="R182" i="8"/>
  <c r="Q12" i="7"/>
  <c r="Q11" i="7"/>
  <c r="O11" i="7"/>
  <c r="Q49" i="7"/>
  <c r="O51" i="7"/>
  <c r="O53" i="7"/>
  <c r="O55" i="7"/>
  <c r="O57" i="7"/>
  <c r="P10" i="7"/>
  <c r="R10" i="7"/>
  <c r="P29" i="7"/>
  <c r="R29" i="7"/>
  <c r="P30" i="7"/>
  <c r="R30" i="7"/>
  <c r="P31" i="7"/>
  <c r="R31" i="7"/>
  <c r="Q32" i="7"/>
  <c r="O32" i="7"/>
  <c r="R32" i="7"/>
  <c r="Q34" i="7"/>
  <c r="O34" i="7"/>
  <c r="R34" i="7"/>
  <c r="Q36" i="7"/>
  <c r="O36" i="7"/>
  <c r="R36" i="7"/>
  <c r="Q38" i="7"/>
  <c r="O38" i="7"/>
  <c r="R38" i="7"/>
  <c r="Q40" i="7"/>
  <c r="O40" i="7"/>
  <c r="R40" i="7"/>
  <c r="Q42" i="7"/>
  <c r="O42" i="7"/>
  <c r="R42" i="7"/>
  <c r="Q48" i="7"/>
  <c r="O48" i="7"/>
  <c r="R48" i="7"/>
  <c r="Q70" i="7"/>
  <c r="O70" i="7"/>
  <c r="R70" i="7"/>
  <c r="Q72" i="7"/>
  <c r="O72" i="7"/>
  <c r="R72" i="7"/>
  <c r="Q74" i="7"/>
  <c r="O74" i="7"/>
  <c r="R74" i="7"/>
  <c r="Q76" i="7"/>
  <c r="O76" i="7"/>
  <c r="R76" i="7"/>
  <c r="Q78" i="7"/>
  <c r="O78" i="7"/>
  <c r="R78" i="7"/>
  <c r="Q80" i="7"/>
  <c r="O80" i="7"/>
  <c r="R80" i="7"/>
  <c r="Q82" i="7"/>
  <c r="O82" i="7"/>
  <c r="R82" i="7"/>
  <c r="Q88" i="7"/>
  <c r="O88" i="7"/>
  <c r="R88" i="7"/>
  <c r="Q110" i="7"/>
  <c r="O110" i="7"/>
  <c r="R110" i="7"/>
  <c r="Q112" i="7"/>
  <c r="O112" i="7"/>
  <c r="R112" i="7"/>
  <c r="Q130" i="7"/>
  <c r="O130" i="7"/>
  <c r="P130" i="7"/>
  <c r="Q132" i="7"/>
  <c r="O132" i="7"/>
  <c r="P132" i="7"/>
  <c r="Q134" i="7"/>
  <c r="O134" i="7"/>
  <c r="P134" i="7"/>
  <c r="Q136" i="7"/>
  <c r="O136" i="7"/>
  <c r="P136" i="7"/>
  <c r="Q138" i="7"/>
  <c r="O138" i="7"/>
  <c r="P138" i="7"/>
  <c r="Q140" i="7"/>
  <c r="O140" i="7"/>
  <c r="P140" i="7"/>
  <c r="Q142" i="7"/>
  <c r="O142" i="7"/>
  <c r="P142" i="7"/>
  <c r="Q148" i="7"/>
  <c r="O148" i="7"/>
  <c r="P148" i="7"/>
  <c r="Q161" i="7"/>
  <c r="O161" i="7"/>
  <c r="P161" i="7"/>
  <c r="R161" i="7"/>
  <c r="P8" i="7"/>
  <c r="R8" i="7"/>
  <c r="P9" i="7"/>
  <c r="R9" i="7"/>
  <c r="O10" i="7"/>
  <c r="Q10" i="7"/>
  <c r="P11" i="7"/>
  <c r="R11" i="7"/>
  <c r="P12" i="7"/>
  <c r="R12" i="7"/>
  <c r="P13" i="7"/>
  <c r="R13" i="7"/>
  <c r="P14" i="7"/>
  <c r="R14" i="7"/>
  <c r="P15" i="7"/>
  <c r="R15" i="7"/>
  <c r="P16" i="7"/>
  <c r="R16" i="7"/>
  <c r="P17" i="7"/>
  <c r="R17" i="7"/>
  <c r="P18" i="7"/>
  <c r="R18" i="7"/>
  <c r="P19" i="7"/>
  <c r="R19" i="7"/>
  <c r="P20" i="7"/>
  <c r="R20" i="7"/>
  <c r="P21" i="7"/>
  <c r="R21" i="7"/>
  <c r="P22" i="7"/>
  <c r="R22" i="7"/>
  <c r="P28" i="7"/>
  <c r="R28" i="7"/>
  <c r="O29" i="7"/>
  <c r="Q29" i="7"/>
  <c r="O30" i="7"/>
  <c r="Q30" i="7"/>
  <c r="O31" i="7"/>
  <c r="Q31" i="7"/>
  <c r="P32" i="7"/>
  <c r="Q33" i="7"/>
  <c r="O33" i="7"/>
  <c r="R33" i="7"/>
  <c r="P34" i="7"/>
  <c r="Q35" i="7"/>
  <c r="O35" i="7"/>
  <c r="R35" i="7"/>
  <c r="P36" i="7"/>
  <c r="Q37" i="7"/>
  <c r="O37" i="7"/>
  <c r="R37" i="7"/>
  <c r="P38" i="7"/>
  <c r="Q39" i="7"/>
  <c r="O39" i="7"/>
  <c r="R39" i="7"/>
  <c r="P40" i="7"/>
  <c r="Q41" i="7"/>
  <c r="O41" i="7"/>
  <c r="R41" i="7"/>
  <c r="P42" i="7"/>
  <c r="P48" i="7"/>
  <c r="Q69" i="7"/>
  <c r="O69" i="7"/>
  <c r="R69" i="7"/>
  <c r="P70" i="7"/>
  <c r="Q71" i="7"/>
  <c r="O71" i="7"/>
  <c r="R71" i="7"/>
  <c r="P72" i="7"/>
  <c r="Q73" i="7"/>
  <c r="O73" i="7"/>
  <c r="R73" i="7"/>
  <c r="P74" i="7"/>
  <c r="Q75" i="7"/>
  <c r="O75" i="7"/>
  <c r="R75" i="7"/>
  <c r="P76" i="7"/>
  <c r="Q77" i="7"/>
  <c r="O77" i="7"/>
  <c r="R77" i="7"/>
  <c r="P78" i="7"/>
  <c r="Q79" i="7"/>
  <c r="O79" i="7"/>
  <c r="R79" i="7"/>
  <c r="P80" i="7"/>
  <c r="Q81" i="7"/>
  <c r="O81" i="7"/>
  <c r="R81" i="7"/>
  <c r="P82" i="7"/>
  <c r="P88" i="7"/>
  <c r="Q109" i="7"/>
  <c r="O109" i="7"/>
  <c r="R109" i="7"/>
  <c r="P110" i="7"/>
  <c r="Q111" i="7"/>
  <c r="O111" i="7"/>
  <c r="R111" i="7"/>
  <c r="P112" i="7"/>
  <c r="Q113" i="7"/>
  <c r="O113" i="7"/>
  <c r="R113" i="7"/>
  <c r="R130" i="7"/>
  <c r="R132" i="7"/>
  <c r="R134" i="7"/>
  <c r="R136" i="7"/>
  <c r="R138" i="7"/>
  <c r="R140" i="7"/>
  <c r="R142" i="7"/>
  <c r="R148" i="7"/>
  <c r="Q159" i="7"/>
  <c r="O159" i="7"/>
  <c r="P159" i="7"/>
  <c r="R159" i="7"/>
  <c r="P49" i="7"/>
  <c r="R49" i="7"/>
  <c r="P50" i="7"/>
  <c r="R50" i="7"/>
  <c r="P51" i="7"/>
  <c r="R51" i="7"/>
  <c r="P52" i="7"/>
  <c r="R52" i="7"/>
  <c r="P53" i="7"/>
  <c r="R53" i="7"/>
  <c r="P54" i="7"/>
  <c r="R54" i="7"/>
  <c r="P55" i="7"/>
  <c r="R55" i="7"/>
  <c r="P56" i="7"/>
  <c r="R56" i="7"/>
  <c r="P57" i="7"/>
  <c r="R57" i="7"/>
  <c r="P58" i="7"/>
  <c r="R58" i="7"/>
  <c r="P59" i="7"/>
  <c r="R59" i="7"/>
  <c r="P60" i="7"/>
  <c r="R60" i="7"/>
  <c r="P61" i="7"/>
  <c r="R61" i="7"/>
  <c r="P62" i="7"/>
  <c r="R62" i="7"/>
  <c r="P68" i="7"/>
  <c r="R68" i="7"/>
  <c r="P89" i="7"/>
  <c r="R89" i="7"/>
  <c r="P90" i="7"/>
  <c r="R90" i="7"/>
  <c r="P91" i="7"/>
  <c r="R91" i="7"/>
  <c r="P92" i="7"/>
  <c r="R92" i="7"/>
  <c r="P93" i="7"/>
  <c r="R93" i="7"/>
  <c r="P94" i="7"/>
  <c r="R94" i="7"/>
  <c r="P95" i="7"/>
  <c r="R95" i="7"/>
  <c r="P96" i="7"/>
  <c r="R96" i="7"/>
  <c r="P97" i="7"/>
  <c r="R97" i="7"/>
  <c r="P98" i="7"/>
  <c r="R98" i="7"/>
  <c r="P99" i="7"/>
  <c r="R99" i="7"/>
  <c r="P100" i="7"/>
  <c r="R100" i="7"/>
  <c r="P101" i="7"/>
  <c r="R101" i="7"/>
  <c r="P102" i="7"/>
  <c r="R102" i="7"/>
  <c r="P108" i="7"/>
  <c r="R108" i="7"/>
  <c r="Q129" i="7"/>
  <c r="O129" i="7"/>
  <c r="R129" i="7"/>
  <c r="Q131" i="7"/>
  <c r="O131" i="7"/>
  <c r="R131" i="7"/>
  <c r="Q133" i="7"/>
  <c r="O133" i="7"/>
  <c r="R133" i="7"/>
  <c r="Q135" i="7"/>
  <c r="O135" i="7"/>
  <c r="R135" i="7"/>
  <c r="Q137" i="7"/>
  <c r="O137" i="7"/>
  <c r="R137" i="7"/>
  <c r="Q139" i="7"/>
  <c r="O139" i="7"/>
  <c r="R139" i="7"/>
  <c r="Q141" i="7"/>
  <c r="O141" i="7"/>
  <c r="R141" i="7"/>
  <c r="P114" i="7"/>
  <c r="R114" i="7"/>
  <c r="P115" i="7"/>
  <c r="R115" i="7"/>
  <c r="P116" i="7"/>
  <c r="R116" i="7"/>
  <c r="P117" i="7"/>
  <c r="R117" i="7"/>
  <c r="P118" i="7"/>
  <c r="R118" i="7"/>
  <c r="P119" i="7"/>
  <c r="R119" i="7"/>
  <c r="P120" i="7"/>
  <c r="R120" i="7"/>
  <c r="P121" i="7"/>
  <c r="R121" i="7"/>
  <c r="P122" i="7"/>
  <c r="R122" i="7"/>
  <c r="P128" i="7"/>
  <c r="R128" i="7"/>
  <c r="P149" i="7"/>
  <c r="R149" i="7"/>
  <c r="P150" i="7"/>
  <c r="R150" i="7"/>
  <c r="P151" i="7"/>
  <c r="R151" i="7"/>
  <c r="P152" i="7"/>
  <c r="R152" i="7"/>
  <c r="P153" i="7"/>
  <c r="R153" i="7"/>
  <c r="P154" i="7"/>
  <c r="R154" i="7"/>
  <c r="P155" i="7"/>
  <c r="R155" i="7"/>
  <c r="P156" i="7"/>
  <c r="R156" i="7"/>
  <c r="P157" i="7"/>
  <c r="R157" i="7"/>
  <c r="P158" i="7"/>
  <c r="R158" i="7"/>
  <c r="Q160" i="7"/>
  <c r="O160" i="7"/>
  <c r="R160" i="7"/>
  <c r="Q162" i="7"/>
  <c r="O162" i="7"/>
  <c r="R162" i="7"/>
  <c r="Q168" i="7"/>
  <c r="O168" i="7"/>
  <c r="R168" i="7"/>
  <c r="P169" i="7"/>
  <c r="R169" i="7"/>
  <c r="P170" i="7"/>
  <c r="R170" i="7"/>
  <c r="P171" i="7"/>
  <c r="R171" i="7"/>
  <c r="P172" i="7"/>
  <c r="R172" i="7"/>
  <c r="P173" i="7"/>
  <c r="R173" i="7"/>
  <c r="P174" i="7"/>
  <c r="R174" i="7"/>
  <c r="P175" i="7"/>
  <c r="R175" i="7"/>
  <c r="P176" i="7"/>
  <c r="R176" i="7"/>
  <c r="P177" i="7"/>
  <c r="R177" i="7"/>
  <c r="P178" i="7"/>
  <c r="R178" i="7"/>
  <c r="P179" i="7"/>
  <c r="R179" i="7"/>
  <c r="P180" i="7"/>
  <c r="R180" i="7"/>
  <c r="P181" i="7"/>
  <c r="R181" i="7"/>
  <c r="P182" i="7"/>
  <c r="R182" i="7"/>
  <c r="O91" i="2"/>
  <c r="O140" i="2"/>
  <c r="O173" i="2"/>
  <c r="O175" i="2"/>
  <c r="O177" i="2"/>
  <c r="O179" i="2"/>
  <c r="O181" i="2"/>
  <c r="Q91" i="2"/>
  <c r="O113" i="2"/>
  <c r="O115" i="2"/>
  <c r="O117" i="2"/>
  <c r="O119" i="2"/>
  <c r="O121" i="2"/>
  <c r="O129" i="2"/>
  <c r="O131" i="2"/>
  <c r="O133" i="2"/>
  <c r="O135" i="2"/>
  <c r="O137" i="2"/>
  <c r="O138" i="2"/>
  <c r="Q140" i="2"/>
  <c r="O142" i="2"/>
  <c r="Q173" i="2"/>
  <c r="Q175" i="2"/>
  <c r="Q177" i="2"/>
  <c r="Q179" i="2"/>
  <c r="Q181" i="2"/>
  <c r="Q93" i="2"/>
  <c r="Q95" i="2"/>
  <c r="Q97" i="2"/>
  <c r="Q99" i="2"/>
  <c r="Q101" i="2"/>
  <c r="Q109" i="2"/>
  <c r="Q111" i="2"/>
  <c r="Q149" i="2"/>
  <c r="Q151" i="2"/>
  <c r="Q153" i="2"/>
  <c r="Q155" i="2"/>
  <c r="Q157" i="2"/>
  <c r="Q159" i="2"/>
  <c r="Q161" i="2"/>
  <c r="Q169" i="2"/>
  <c r="Q171" i="2"/>
  <c r="Q168" i="2"/>
  <c r="O168" i="2"/>
  <c r="R168" i="2"/>
  <c r="Q170" i="2"/>
  <c r="O170" i="2"/>
  <c r="R170" i="2"/>
  <c r="Q172" i="2"/>
  <c r="O172" i="2"/>
  <c r="R172" i="2"/>
  <c r="P174" i="2"/>
  <c r="R174" i="2"/>
  <c r="P176" i="2"/>
  <c r="R176" i="2"/>
  <c r="P178" i="2"/>
  <c r="R178" i="2"/>
  <c r="P180" i="2"/>
  <c r="R180" i="2"/>
  <c r="P182" i="2"/>
  <c r="R182" i="2"/>
  <c r="P169" i="2"/>
  <c r="R169" i="2"/>
  <c r="P171" i="2"/>
  <c r="R171" i="2"/>
  <c r="P173" i="2"/>
  <c r="R173" i="2"/>
  <c r="O174" i="2"/>
  <c r="Q174" i="2"/>
  <c r="P175" i="2"/>
  <c r="R175" i="2"/>
  <c r="O176" i="2"/>
  <c r="Q176" i="2"/>
  <c r="P177" i="2"/>
  <c r="R177" i="2"/>
  <c r="O178" i="2"/>
  <c r="Q178" i="2"/>
  <c r="P179" i="2"/>
  <c r="R179" i="2"/>
  <c r="O180" i="2"/>
  <c r="Q180" i="2"/>
  <c r="P181" i="2"/>
  <c r="R181" i="2"/>
  <c r="O182" i="2"/>
  <c r="Q182" i="2"/>
  <c r="P128" i="2"/>
  <c r="R128" i="2"/>
  <c r="P130" i="2"/>
  <c r="R130" i="2"/>
  <c r="P132" i="2"/>
  <c r="R132" i="2"/>
  <c r="P134" i="2"/>
  <c r="R134" i="2"/>
  <c r="P136" i="2"/>
  <c r="R136" i="2"/>
  <c r="Q148" i="2"/>
  <c r="O148" i="2"/>
  <c r="R148" i="2"/>
  <c r="Q150" i="2"/>
  <c r="O150" i="2"/>
  <c r="R150" i="2"/>
  <c r="Q152" i="2"/>
  <c r="O152" i="2"/>
  <c r="R152" i="2"/>
  <c r="Q154" i="2"/>
  <c r="O154" i="2"/>
  <c r="R154" i="2"/>
  <c r="Q156" i="2"/>
  <c r="O156" i="2"/>
  <c r="R156" i="2"/>
  <c r="Q158" i="2"/>
  <c r="O158" i="2"/>
  <c r="R158" i="2"/>
  <c r="Q160" i="2"/>
  <c r="O160" i="2"/>
  <c r="R160" i="2"/>
  <c r="Q162" i="2"/>
  <c r="O162" i="2"/>
  <c r="R162" i="2"/>
  <c r="O128" i="2"/>
  <c r="Q128" i="2"/>
  <c r="P129" i="2"/>
  <c r="R129" i="2"/>
  <c r="O130" i="2"/>
  <c r="Q130" i="2"/>
  <c r="P131" i="2"/>
  <c r="R131" i="2"/>
  <c r="O132" i="2"/>
  <c r="Q132" i="2"/>
  <c r="P133" i="2"/>
  <c r="R133" i="2"/>
  <c r="O134" i="2"/>
  <c r="Q134" i="2"/>
  <c r="P135" i="2"/>
  <c r="R135" i="2"/>
  <c r="O136" i="2"/>
  <c r="Q136" i="2"/>
  <c r="P137" i="2"/>
  <c r="R137" i="2"/>
  <c r="Q139" i="2"/>
  <c r="O139" i="2"/>
  <c r="R139" i="2"/>
  <c r="Q141" i="2"/>
  <c r="O141" i="2"/>
  <c r="R141" i="2"/>
  <c r="P148" i="2"/>
  <c r="P150" i="2"/>
  <c r="P152" i="2"/>
  <c r="P154" i="2"/>
  <c r="P156" i="2"/>
  <c r="P158" i="2"/>
  <c r="P160" i="2"/>
  <c r="P162" i="2"/>
  <c r="P138" i="2"/>
  <c r="R138" i="2"/>
  <c r="P140" i="2"/>
  <c r="R140" i="2"/>
  <c r="P142" i="2"/>
  <c r="R142" i="2"/>
  <c r="P149" i="2"/>
  <c r="R149" i="2"/>
  <c r="P151" i="2"/>
  <c r="R151" i="2"/>
  <c r="P153" i="2"/>
  <c r="R153" i="2"/>
  <c r="P155" i="2"/>
  <c r="R155" i="2"/>
  <c r="P157" i="2"/>
  <c r="R157" i="2"/>
  <c r="P159" i="2"/>
  <c r="R159" i="2"/>
  <c r="P161" i="2"/>
  <c r="R161" i="2"/>
  <c r="Q108" i="2"/>
  <c r="O108" i="2"/>
  <c r="R108" i="2"/>
  <c r="Q110" i="2"/>
  <c r="O110" i="2"/>
  <c r="R110" i="2"/>
  <c r="Q112" i="2"/>
  <c r="O112" i="2"/>
  <c r="R112" i="2"/>
  <c r="P114" i="2"/>
  <c r="R114" i="2"/>
  <c r="P116" i="2"/>
  <c r="R116" i="2"/>
  <c r="P118" i="2"/>
  <c r="R118" i="2"/>
  <c r="P120" i="2"/>
  <c r="R120" i="2"/>
  <c r="P122" i="2"/>
  <c r="R122" i="2"/>
  <c r="P109" i="2"/>
  <c r="R109" i="2"/>
  <c r="P111" i="2"/>
  <c r="R111" i="2"/>
  <c r="P113" i="2"/>
  <c r="R113" i="2"/>
  <c r="O114" i="2"/>
  <c r="Q114" i="2"/>
  <c r="P115" i="2"/>
  <c r="R115" i="2"/>
  <c r="O116" i="2"/>
  <c r="Q116" i="2"/>
  <c r="P117" i="2"/>
  <c r="R117" i="2"/>
  <c r="O118" i="2"/>
  <c r="Q118" i="2"/>
  <c r="P119" i="2"/>
  <c r="R119" i="2"/>
  <c r="O120" i="2"/>
  <c r="Q120" i="2"/>
  <c r="P121" i="2"/>
  <c r="R121" i="2"/>
  <c r="O122" i="2"/>
  <c r="Q122" i="2"/>
  <c r="O89" i="2"/>
  <c r="Q89" i="2"/>
  <c r="Q88" i="2"/>
  <c r="O88" i="2"/>
  <c r="R88" i="2"/>
  <c r="Q90" i="2"/>
  <c r="O90" i="2"/>
  <c r="R90" i="2"/>
  <c r="Q92" i="2"/>
  <c r="O92" i="2"/>
  <c r="R92" i="2"/>
  <c r="P94" i="2"/>
  <c r="R94" i="2"/>
  <c r="P96" i="2"/>
  <c r="R96" i="2"/>
  <c r="P98" i="2"/>
  <c r="R98" i="2"/>
  <c r="P100" i="2"/>
  <c r="R100" i="2"/>
  <c r="P102" i="2"/>
  <c r="R102" i="2"/>
  <c r="P89" i="2"/>
  <c r="R89" i="2"/>
  <c r="P91" i="2"/>
  <c r="R91" i="2"/>
  <c r="P93" i="2"/>
  <c r="R93" i="2"/>
  <c r="O94" i="2"/>
  <c r="Q94" i="2"/>
  <c r="P95" i="2"/>
  <c r="R95" i="2"/>
  <c r="O96" i="2"/>
  <c r="Q96" i="2"/>
  <c r="P97" i="2"/>
  <c r="R97" i="2"/>
  <c r="O98" i="2"/>
  <c r="Q98" i="2"/>
  <c r="P99" i="2"/>
  <c r="R99" i="2"/>
  <c r="O100" i="2"/>
  <c r="Q100" i="2"/>
  <c r="P101" i="2"/>
  <c r="R101" i="2"/>
  <c r="O102" i="2"/>
  <c r="Q102" i="2"/>
  <c r="T47" i="2"/>
  <c r="T7" i="2"/>
  <c r="AJ7" i="2" s="1"/>
  <c r="P13" i="2"/>
  <c r="R13" i="2"/>
  <c r="O13" i="2"/>
  <c r="Q13" i="2"/>
  <c r="R81" i="2"/>
  <c r="Q81" i="2"/>
  <c r="P81" i="2"/>
  <c r="O81" i="2"/>
  <c r="R80" i="2"/>
  <c r="Q80" i="2"/>
  <c r="P80" i="2"/>
  <c r="O80" i="2"/>
  <c r="R79" i="2"/>
  <c r="Q79" i="2"/>
  <c r="P79" i="2"/>
  <c r="O79" i="2"/>
  <c r="R78" i="2"/>
  <c r="Q78" i="2"/>
  <c r="P78" i="2"/>
  <c r="O78" i="2"/>
  <c r="R77" i="2"/>
  <c r="Q77" i="2"/>
  <c r="P77" i="2"/>
  <c r="O77" i="2"/>
  <c r="R76" i="2"/>
  <c r="Q76" i="2"/>
  <c r="P76" i="2"/>
  <c r="O76" i="2"/>
  <c r="R75" i="2"/>
  <c r="Q75" i="2"/>
  <c r="P75" i="2"/>
  <c r="O75" i="2"/>
  <c r="R74" i="2"/>
  <c r="Q74" i="2"/>
  <c r="P74" i="2"/>
  <c r="O74" i="2"/>
  <c r="R73" i="2"/>
  <c r="Q73" i="2"/>
  <c r="P73" i="2"/>
  <c r="O73" i="2"/>
  <c r="R72" i="2"/>
  <c r="Q72" i="2"/>
  <c r="P72" i="2"/>
  <c r="O72" i="2"/>
  <c r="B69" i="2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49" i="2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R41" i="2"/>
  <c r="Q41" i="2"/>
  <c r="P41" i="2"/>
  <c r="O41" i="2"/>
  <c r="R40" i="2"/>
  <c r="Q40" i="2"/>
  <c r="P40" i="2"/>
  <c r="O40" i="2"/>
  <c r="R39" i="2"/>
  <c r="Q39" i="2"/>
  <c r="P39" i="2"/>
  <c r="O39" i="2"/>
  <c r="R38" i="2"/>
  <c r="Q38" i="2"/>
  <c r="P38" i="2"/>
  <c r="O38" i="2"/>
  <c r="R37" i="2"/>
  <c r="Q37" i="2"/>
  <c r="P37" i="2"/>
  <c r="O37" i="2"/>
  <c r="R36" i="2"/>
  <c r="Q36" i="2"/>
  <c r="P36" i="2"/>
  <c r="O36" i="2"/>
  <c r="R35" i="2"/>
  <c r="Q35" i="2"/>
  <c r="P35" i="2"/>
  <c r="O35" i="2"/>
  <c r="R34" i="2"/>
  <c r="Q34" i="2"/>
  <c r="P34" i="2"/>
  <c r="O34" i="2"/>
  <c r="R33" i="2"/>
  <c r="Q33" i="2"/>
  <c r="P33" i="2"/>
  <c r="O33" i="2"/>
  <c r="R32" i="2"/>
  <c r="Q32" i="2"/>
  <c r="P32" i="2"/>
  <c r="O32" i="2"/>
  <c r="B29" i="2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9" i="2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R21" i="2"/>
  <c r="Q21" i="2"/>
  <c r="P21" i="2"/>
  <c r="O21" i="2"/>
  <c r="R20" i="2"/>
  <c r="Q20" i="2"/>
  <c r="P20" i="2"/>
  <c r="O20" i="2"/>
  <c r="R19" i="2"/>
  <c r="Q19" i="2"/>
  <c r="P19" i="2"/>
  <c r="O19" i="2"/>
  <c r="R18" i="2"/>
  <c r="Q18" i="2"/>
  <c r="P18" i="2"/>
  <c r="O18" i="2"/>
  <c r="R17" i="2"/>
  <c r="Q17" i="2"/>
  <c r="P17" i="2"/>
  <c r="O17" i="2"/>
  <c r="R16" i="2"/>
  <c r="Q16" i="2"/>
  <c r="P16" i="2"/>
  <c r="O16" i="2"/>
  <c r="R15" i="2"/>
  <c r="Q15" i="2"/>
  <c r="P15" i="2"/>
  <c r="O15" i="2"/>
  <c r="R14" i="2"/>
  <c r="Q14" i="2"/>
  <c r="P14" i="2"/>
  <c r="O14" i="2"/>
  <c r="R12" i="2"/>
  <c r="Q12" i="2"/>
  <c r="P12" i="2"/>
  <c r="O12" i="2"/>
  <c r="R82" i="2"/>
  <c r="Q82" i="2"/>
  <c r="R71" i="2"/>
  <c r="Q71" i="2"/>
  <c r="R70" i="2"/>
  <c r="Q70" i="2"/>
  <c r="R69" i="2"/>
  <c r="Q69" i="2"/>
  <c r="R68" i="2"/>
  <c r="Q68" i="2"/>
  <c r="R62" i="2"/>
  <c r="Q62" i="2"/>
  <c r="R61" i="2"/>
  <c r="Q61" i="2"/>
  <c r="R60" i="2"/>
  <c r="Q60" i="2"/>
  <c r="R59" i="2"/>
  <c r="Q59" i="2"/>
  <c r="R58" i="2"/>
  <c r="Q58" i="2"/>
  <c r="R57" i="2"/>
  <c r="Q57" i="2"/>
  <c r="R56" i="2"/>
  <c r="Q56" i="2"/>
  <c r="R55" i="2"/>
  <c r="Q55" i="2"/>
  <c r="R54" i="2"/>
  <c r="Q54" i="2"/>
  <c r="R53" i="2"/>
  <c r="Q53" i="2"/>
  <c r="R52" i="2"/>
  <c r="Q52" i="2"/>
  <c r="R51" i="2"/>
  <c r="Q51" i="2"/>
  <c r="R50" i="2"/>
  <c r="Q50" i="2"/>
  <c r="R49" i="2"/>
  <c r="Q49" i="2"/>
  <c r="R48" i="2"/>
  <c r="Q48" i="2"/>
  <c r="R42" i="2"/>
  <c r="Q42" i="2"/>
  <c r="R31" i="2"/>
  <c r="Q31" i="2"/>
  <c r="R30" i="2"/>
  <c r="Q30" i="2"/>
  <c r="R29" i="2"/>
  <c r="Q29" i="2"/>
  <c r="R28" i="2"/>
  <c r="Q28" i="2"/>
  <c r="R22" i="2"/>
  <c r="Q22" i="2"/>
  <c r="R11" i="2"/>
  <c r="Q11" i="2"/>
  <c r="R10" i="2"/>
  <c r="Q10" i="2"/>
  <c r="R9" i="2"/>
  <c r="Q9" i="2"/>
  <c r="R8" i="2"/>
  <c r="Q8" i="2"/>
  <c r="P82" i="2"/>
  <c r="P71" i="2"/>
  <c r="P70" i="2"/>
  <c r="P69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2" i="2"/>
  <c r="P31" i="2"/>
  <c r="P30" i="2"/>
  <c r="P29" i="2"/>
  <c r="P28" i="2"/>
  <c r="P22" i="2"/>
  <c r="P11" i="2"/>
  <c r="P10" i="2"/>
  <c r="P9" i="2"/>
  <c r="P8" i="2"/>
  <c r="O82" i="2"/>
  <c r="O71" i="2"/>
  <c r="O70" i="2"/>
  <c r="O69" i="2"/>
  <c r="O68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2" i="2"/>
  <c r="O31" i="2"/>
  <c r="O30" i="2"/>
  <c r="O29" i="2"/>
  <c r="O28" i="2"/>
  <c r="O11" i="2"/>
  <c r="O10" i="2"/>
  <c r="O9" i="2"/>
  <c r="O8" i="2"/>
  <c r="O22" i="2"/>
  <c r="I3" i="2"/>
  <c r="Q27" i="47" l="1"/>
  <c r="O7" i="47"/>
  <c r="N7" i="47" s="1"/>
  <c r="S7" i="47"/>
  <c r="AI7" i="47" s="1"/>
  <c r="Z114" i="3" s="1"/>
  <c r="O7" i="32"/>
  <c r="N7" i="32" s="1"/>
  <c r="AG15" i="40"/>
  <c r="O147" i="40"/>
  <c r="U127" i="40"/>
  <c r="AK13" i="40" s="1"/>
  <c r="O127" i="40"/>
  <c r="S127" i="40"/>
  <c r="AI13" i="40" s="1"/>
  <c r="Q147" i="40"/>
  <c r="U147" i="40"/>
  <c r="AK14" i="40" s="1"/>
  <c r="T127" i="40"/>
  <c r="AJ13" i="40" s="1"/>
  <c r="U107" i="40"/>
  <c r="AK12" i="40" s="1"/>
  <c r="O87" i="40"/>
  <c r="S87" i="40"/>
  <c r="AI11" i="40" s="1"/>
  <c r="U67" i="40"/>
  <c r="AK10" i="40" s="1"/>
  <c r="Q107" i="40"/>
  <c r="Q67" i="40"/>
  <c r="P167" i="40"/>
  <c r="AF15" i="40" s="1"/>
  <c r="O167" i="40"/>
  <c r="N167" i="40" s="1"/>
  <c r="R147" i="40"/>
  <c r="AH14" i="40" s="1"/>
  <c r="R127" i="40"/>
  <c r="AH13" i="40" s="1"/>
  <c r="S147" i="40"/>
  <c r="AI14" i="40" s="1"/>
  <c r="Q127" i="40"/>
  <c r="R87" i="40"/>
  <c r="AH11" i="40" s="1"/>
  <c r="R67" i="40"/>
  <c r="AH10" i="40" s="1"/>
  <c r="O107" i="40"/>
  <c r="S107" i="40"/>
  <c r="AI12" i="40" s="1"/>
  <c r="T87" i="40"/>
  <c r="AJ11" i="40" s="1"/>
  <c r="Q87" i="40"/>
  <c r="U87" i="40"/>
  <c r="AK11" i="40" s="1"/>
  <c r="O67" i="40"/>
  <c r="S67" i="40"/>
  <c r="AI10" i="40" s="1"/>
  <c r="Q7" i="32"/>
  <c r="AG7" i="32" s="1"/>
  <c r="X112" i="3" s="1"/>
  <c r="AG7" i="47"/>
  <c r="X114" i="3" s="1"/>
  <c r="P167" i="54"/>
  <c r="AF15" i="54" s="1"/>
  <c r="O147" i="54"/>
  <c r="S147" i="54"/>
  <c r="AI14" i="54" s="1"/>
  <c r="Q127" i="54"/>
  <c r="U127" i="54"/>
  <c r="AK13" i="54" s="1"/>
  <c r="S107" i="54"/>
  <c r="AI12" i="54" s="1"/>
  <c r="T87" i="54"/>
  <c r="AJ11" i="54" s="1"/>
  <c r="Q87" i="54"/>
  <c r="S67" i="54"/>
  <c r="AI10" i="54" s="1"/>
  <c r="Q107" i="54"/>
  <c r="Q67" i="54"/>
  <c r="P47" i="54"/>
  <c r="AF9" i="54" s="1"/>
  <c r="W18" i="3" s="1"/>
  <c r="P147" i="54"/>
  <c r="AF14" i="54" s="1"/>
  <c r="U147" i="54"/>
  <c r="AK14" i="54" s="1"/>
  <c r="O127" i="54"/>
  <c r="S127" i="54"/>
  <c r="AI13" i="54" s="1"/>
  <c r="Q147" i="54"/>
  <c r="O107" i="54"/>
  <c r="U107" i="54"/>
  <c r="AK12" i="54" s="1"/>
  <c r="U87" i="54"/>
  <c r="AK11" i="54" s="1"/>
  <c r="O87" i="54"/>
  <c r="S87" i="54"/>
  <c r="AI11" i="54" s="1"/>
  <c r="O67" i="54"/>
  <c r="U67" i="54"/>
  <c r="AK10" i="54" s="1"/>
  <c r="AG15" i="53"/>
  <c r="P147" i="53"/>
  <c r="AF14" i="53" s="1"/>
  <c r="U147" i="53"/>
  <c r="AK14" i="53" s="1"/>
  <c r="O127" i="53"/>
  <c r="N127" i="53" s="1"/>
  <c r="S127" i="53"/>
  <c r="AI13" i="53" s="1"/>
  <c r="Q147" i="53"/>
  <c r="S107" i="53"/>
  <c r="AI12" i="53" s="1"/>
  <c r="T87" i="53"/>
  <c r="AJ11" i="53" s="1"/>
  <c r="Q87" i="53"/>
  <c r="S67" i="53"/>
  <c r="AI10" i="53" s="1"/>
  <c r="Q107" i="53"/>
  <c r="Q67" i="53"/>
  <c r="T47" i="53"/>
  <c r="AJ9" i="53" s="1"/>
  <c r="AG8" i="53"/>
  <c r="X104" i="3" s="1"/>
  <c r="P167" i="53"/>
  <c r="AF15" i="53" s="1"/>
  <c r="O147" i="53"/>
  <c r="S147" i="53"/>
  <c r="AI14" i="53" s="1"/>
  <c r="Q127" i="53"/>
  <c r="U127" i="53"/>
  <c r="AK13" i="53" s="1"/>
  <c r="O107" i="53"/>
  <c r="U107" i="53"/>
  <c r="AK12" i="53" s="1"/>
  <c r="U87" i="53"/>
  <c r="AK11" i="53" s="1"/>
  <c r="O87" i="53"/>
  <c r="N87" i="53" s="1"/>
  <c r="S87" i="53"/>
  <c r="AI11" i="53" s="1"/>
  <c r="O67" i="53"/>
  <c r="U67" i="53"/>
  <c r="AK10" i="53" s="1"/>
  <c r="AG15" i="48"/>
  <c r="O147" i="48"/>
  <c r="U127" i="48"/>
  <c r="AK13" i="48" s="1"/>
  <c r="O127" i="48"/>
  <c r="S127" i="48"/>
  <c r="AI13" i="48" s="1"/>
  <c r="Q147" i="48"/>
  <c r="U147" i="48"/>
  <c r="AK14" i="48" s="1"/>
  <c r="T127" i="48"/>
  <c r="AJ13" i="48" s="1"/>
  <c r="S87" i="48"/>
  <c r="AI11" i="48" s="1"/>
  <c r="Q107" i="48"/>
  <c r="Q67" i="48"/>
  <c r="P167" i="48"/>
  <c r="AF15" i="48" s="1"/>
  <c r="R147" i="48"/>
  <c r="AH14" i="48" s="1"/>
  <c r="R127" i="48"/>
  <c r="AH13" i="48" s="1"/>
  <c r="S147" i="48"/>
  <c r="AI14" i="48" s="1"/>
  <c r="Q127" i="48"/>
  <c r="S107" i="48"/>
  <c r="AI12" i="48" s="1"/>
  <c r="O87" i="48"/>
  <c r="T87" i="48"/>
  <c r="AJ11" i="48" s="1"/>
  <c r="Q87" i="48"/>
  <c r="U87" i="48"/>
  <c r="AK11" i="48" s="1"/>
  <c r="S67" i="48"/>
  <c r="AI10" i="48" s="1"/>
  <c r="U47" i="48"/>
  <c r="AK9" i="48" s="1"/>
  <c r="U107" i="48"/>
  <c r="AK12" i="48" s="1"/>
  <c r="O107" i="48"/>
  <c r="U67" i="48"/>
  <c r="AK10" i="48" s="1"/>
  <c r="O67" i="48"/>
  <c r="T167" i="48"/>
  <c r="AJ15" i="48" s="1"/>
  <c r="AG15" i="49"/>
  <c r="S147" i="49"/>
  <c r="AI14" i="49" s="1"/>
  <c r="O147" i="49"/>
  <c r="T127" i="49"/>
  <c r="AJ13" i="49" s="1"/>
  <c r="Q127" i="49"/>
  <c r="U127" i="49"/>
  <c r="AK13" i="49" s="1"/>
  <c r="T107" i="49"/>
  <c r="AJ12" i="49" s="1"/>
  <c r="S87" i="49"/>
  <c r="AI11" i="49" s="1"/>
  <c r="O87" i="49"/>
  <c r="U67" i="49"/>
  <c r="AK10" i="49" s="1"/>
  <c r="O67" i="49"/>
  <c r="S67" i="49"/>
  <c r="AI10" i="49" s="1"/>
  <c r="O47" i="49"/>
  <c r="N47" i="49" s="1"/>
  <c r="Q147" i="49"/>
  <c r="T147" i="49"/>
  <c r="AJ14" i="49" s="1"/>
  <c r="O127" i="49"/>
  <c r="N127" i="49" s="1"/>
  <c r="S127" i="49"/>
  <c r="AI13" i="49" s="1"/>
  <c r="U107" i="49"/>
  <c r="AK12" i="49" s="1"/>
  <c r="S107" i="49"/>
  <c r="AI12" i="49" s="1"/>
  <c r="Q87" i="49"/>
  <c r="T87" i="49"/>
  <c r="AJ11" i="49" s="1"/>
  <c r="T67" i="49"/>
  <c r="AJ10" i="49" s="1"/>
  <c r="Q67" i="49"/>
  <c r="S47" i="49"/>
  <c r="AI9" i="49" s="1"/>
  <c r="Q47" i="49"/>
  <c r="U47" i="49"/>
  <c r="AK9" i="49" s="1"/>
  <c r="P167" i="50"/>
  <c r="AF15" i="50" s="1"/>
  <c r="N167" i="50"/>
  <c r="U147" i="50"/>
  <c r="AK14" i="50" s="1"/>
  <c r="S147" i="50"/>
  <c r="AI14" i="50" s="1"/>
  <c r="Q127" i="50"/>
  <c r="U127" i="50"/>
  <c r="AK13" i="50" s="1"/>
  <c r="O147" i="50"/>
  <c r="O107" i="50"/>
  <c r="U107" i="50"/>
  <c r="AK12" i="50" s="1"/>
  <c r="U87" i="50"/>
  <c r="AK11" i="50" s="1"/>
  <c r="O87" i="50"/>
  <c r="S87" i="50"/>
  <c r="AI11" i="50" s="1"/>
  <c r="O67" i="50"/>
  <c r="U67" i="50"/>
  <c r="AK10" i="50" s="1"/>
  <c r="AG15" i="50"/>
  <c r="P147" i="50"/>
  <c r="AF14" i="50" s="1"/>
  <c r="P127" i="50"/>
  <c r="AF13" i="50" s="1"/>
  <c r="O127" i="50"/>
  <c r="N127" i="50" s="1"/>
  <c r="S127" i="50"/>
  <c r="AI13" i="50" s="1"/>
  <c r="Q147" i="50"/>
  <c r="S107" i="50"/>
  <c r="AI12" i="50" s="1"/>
  <c r="T87" i="50"/>
  <c r="AJ11" i="50" s="1"/>
  <c r="Q87" i="50"/>
  <c r="S67" i="50"/>
  <c r="AI10" i="50" s="1"/>
  <c r="T47" i="50"/>
  <c r="AJ9" i="50" s="1"/>
  <c r="Q107" i="50"/>
  <c r="Q67" i="50"/>
  <c r="P47" i="50"/>
  <c r="AF9" i="50" s="1"/>
  <c r="AG8" i="50"/>
  <c r="AG15" i="51"/>
  <c r="O147" i="51"/>
  <c r="U147" i="51"/>
  <c r="AK14" i="51" s="1"/>
  <c r="U127" i="51"/>
  <c r="AK13" i="51" s="1"/>
  <c r="O127" i="51"/>
  <c r="N127" i="51" s="1"/>
  <c r="S127" i="51"/>
  <c r="AI13" i="51" s="1"/>
  <c r="Q147" i="51"/>
  <c r="T127" i="51"/>
  <c r="AJ13" i="51" s="1"/>
  <c r="U107" i="51"/>
  <c r="AK12" i="51" s="1"/>
  <c r="U87" i="51"/>
  <c r="AK11" i="51" s="1"/>
  <c r="O87" i="51"/>
  <c r="S87" i="51"/>
  <c r="AI11" i="51" s="1"/>
  <c r="O67" i="51"/>
  <c r="U67" i="51"/>
  <c r="AK10" i="51" s="1"/>
  <c r="Q107" i="51"/>
  <c r="Q67" i="51"/>
  <c r="P167" i="51"/>
  <c r="AF15" i="51" s="1"/>
  <c r="S147" i="51"/>
  <c r="AI14" i="51" s="1"/>
  <c r="Q127" i="51"/>
  <c r="O107" i="51"/>
  <c r="S107" i="51"/>
  <c r="AI12" i="51" s="1"/>
  <c r="T87" i="51"/>
  <c r="AJ11" i="51" s="1"/>
  <c r="Q87" i="51"/>
  <c r="S67" i="51"/>
  <c r="AI10" i="51" s="1"/>
  <c r="U47" i="51"/>
  <c r="AK9" i="51" s="1"/>
  <c r="T167" i="51"/>
  <c r="AJ15" i="51" s="1"/>
  <c r="AG8" i="51"/>
  <c r="X97" i="3" s="1"/>
  <c r="P167" i="44"/>
  <c r="AF15" i="44" s="1"/>
  <c r="S147" i="44"/>
  <c r="AI14" i="44" s="1"/>
  <c r="Q127" i="44"/>
  <c r="O107" i="44"/>
  <c r="S107" i="44"/>
  <c r="AI12" i="44" s="1"/>
  <c r="T87" i="44"/>
  <c r="AJ11" i="44" s="1"/>
  <c r="Q87" i="44"/>
  <c r="O67" i="44"/>
  <c r="S67" i="44"/>
  <c r="AI10" i="44" s="1"/>
  <c r="U47" i="44"/>
  <c r="AK9" i="44" s="1"/>
  <c r="N27" i="44"/>
  <c r="Q167" i="44"/>
  <c r="U167" i="44"/>
  <c r="AK15" i="44" s="1"/>
  <c r="P127" i="44"/>
  <c r="AF13" i="44" s="1"/>
  <c r="O147" i="44"/>
  <c r="U127" i="44"/>
  <c r="AK13" i="44" s="1"/>
  <c r="O127" i="44"/>
  <c r="S127" i="44"/>
  <c r="AI13" i="44" s="1"/>
  <c r="P107" i="44"/>
  <c r="AF12" i="44" s="1"/>
  <c r="P87" i="44"/>
  <c r="AF11" i="44" s="1"/>
  <c r="P67" i="44"/>
  <c r="AF10" i="44" s="1"/>
  <c r="Q147" i="44"/>
  <c r="U147" i="44"/>
  <c r="AK14" i="44" s="1"/>
  <c r="T127" i="44"/>
  <c r="AJ13" i="44" s="1"/>
  <c r="U107" i="44"/>
  <c r="AK12" i="44" s="1"/>
  <c r="U87" i="44"/>
  <c r="AK11" i="44" s="1"/>
  <c r="O87" i="44"/>
  <c r="N87" i="44" s="1"/>
  <c r="S87" i="44"/>
  <c r="AI11" i="44" s="1"/>
  <c r="U67" i="44"/>
  <c r="AK10" i="44" s="1"/>
  <c r="Q27" i="44"/>
  <c r="Q107" i="44"/>
  <c r="Q67" i="44"/>
  <c r="Q167" i="45"/>
  <c r="S147" i="45"/>
  <c r="AI14" i="45" s="1"/>
  <c r="O147" i="45"/>
  <c r="N147" i="45" s="1"/>
  <c r="O127" i="45"/>
  <c r="N127" i="45" s="1"/>
  <c r="S127" i="45"/>
  <c r="AI13" i="45" s="1"/>
  <c r="Q107" i="45"/>
  <c r="O87" i="45"/>
  <c r="N87" i="45" s="1"/>
  <c r="S87" i="45"/>
  <c r="AI11" i="45" s="1"/>
  <c r="U67" i="45"/>
  <c r="AK10" i="45" s="1"/>
  <c r="Q67" i="45"/>
  <c r="S47" i="45"/>
  <c r="AI9" i="45" s="1"/>
  <c r="O47" i="45"/>
  <c r="N47" i="45" s="1"/>
  <c r="S27" i="45"/>
  <c r="AI8" i="45" s="1"/>
  <c r="O27" i="45"/>
  <c r="N27" i="45" s="1"/>
  <c r="U167" i="45"/>
  <c r="AK15" i="45" s="1"/>
  <c r="O167" i="45"/>
  <c r="S167" i="45"/>
  <c r="AI15" i="45" s="1"/>
  <c r="U147" i="45"/>
  <c r="AK14" i="45" s="1"/>
  <c r="Q147" i="45"/>
  <c r="R127" i="45"/>
  <c r="AH13" i="45" s="1"/>
  <c r="Q127" i="45"/>
  <c r="U127" i="45"/>
  <c r="AK13" i="45" s="1"/>
  <c r="O107" i="45"/>
  <c r="P107" i="45"/>
  <c r="AF12" i="45" s="1"/>
  <c r="U107" i="45"/>
  <c r="AK12" i="45" s="1"/>
  <c r="P87" i="45"/>
  <c r="AF11" i="45" s="1"/>
  <c r="S107" i="45"/>
  <c r="AI12" i="45" s="1"/>
  <c r="Q87" i="45"/>
  <c r="U87" i="45"/>
  <c r="AK11" i="45" s="1"/>
  <c r="O67" i="45"/>
  <c r="N67" i="45" s="1"/>
  <c r="S67" i="45"/>
  <c r="AI10" i="45" s="1"/>
  <c r="U47" i="45"/>
  <c r="AK9" i="45" s="1"/>
  <c r="Q47" i="45"/>
  <c r="U27" i="45"/>
  <c r="AK8" i="45" s="1"/>
  <c r="Q27" i="45"/>
  <c r="U167" i="46"/>
  <c r="AK15" i="46" s="1"/>
  <c r="O167" i="46"/>
  <c r="N167" i="46" s="1"/>
  <c r="S167" i="46"/>
  <c r="AI15" i="46" s="1"/>
  <c r="R127" i="46"/>
  <c r="AH13" i="46" s="1"/>
  <c r="T147" i="46"/>
  <c r="AJ14" i="46" s="1"/>
  <c r="Q147" i="46"/>
  <c r="S127" i="46"/>
  <c r="AI13" i="46" s="1"/>
  <c r="S107" i="46"/>
  <c r="AI12" i="46" s="1"/>
  <c r="O107" i="46"/>
  <c r="N107" i="46" s="1"/>
  <c r="O87" i="46"/>
  <c r="N87" i="46" s="1"/>
  <c r="S87" i="46"/>
  <c r="AI11" i="46" s="1"/>
  <c r="O47" i="46"/>
  <c r="N47" i="46" s="1"/>
  <c r="S47" i="46"/>
  <c r="AI9" i="46" s="1"/>
  <c r="Q167" i="46"/>
  <c r="U147" i="46"/>
  <c r="AK14" i="46" s="1"/>
  <c r="O147" i="46"/>
  <c r="N147" i="46" s="1"/>
  <c r="S147" i="46"/>
  <c r="AI14" i="46" s="1"/>
  <c r="Q127" i="46"/>
  <c r="U127" i="46"/>
  <c r="AK13" i="46" s="1"/>
  <c r="U107" i="46"/>
  <c r="AK12" i="46" s="1"/>
  <c r="Q107" i="46"/>
  <c r="Q87" i="46"/>
  <c r="U87" i="46"/>
  <c r="AK11" i="46" s="1"/>
  <c r="O67" i="46"/>
  <c r="N67" i="46" s="1"/>
  <c r="S67" i="46"/>
  <c r="AI10" i="46" s="1"/>
  <c r="Q47" i="46"/>
  <c r="U47" i="46"/>
  <c r="AK9" i="46" s="1"/>
  <c r="Q67" i="46"/>
  <c r="U67" i="46"/>
  <c r="AK10" i="46" s="1"/>
  <c r="P167" i="47"/>
  <c r="AF15" i="47" s="1"/>
  <c r="N167" i="47"/>
  <c r="S147" i="47"/>
  <c r="AI14" i="47" s="1"/>
  <c r="Q127" i="47"/>
  <c r="O107" i="47"/>
  <c r="S107" i="47"/>
  <c r="AI12" i="47" s="1"/>
  <c r="T87" i="47"/>
  <c r="AJ11" i="47" s="1"/>
  <c r="Q87" i="47"/>
  <c r="O67" i="47"/>
  <c r="S67" i="47"/>
  <c r="AI10" i="47" s="1"/>
  <c r="Q107" i="47"/>
  <c r="Q67" i="47"/>
  <c r="P47" i="47"/>
  <c r="AF9" i="47" s="1"/>
  <c r="AG8" i="47"/>
  <c r="X115" i="3" s="1"/>
  <c r="AG15" i="47"/>
  <c r="O147" i="47"/>
  <c r="U127" i="47"/>
  <c r="AK13" i="47" s="1"/>
  <c r="O127" i="47"/>
  <c r="S127" i="47"/>
  <c r="AI13" i="47" s="1"/>
  <c r="Q147" i="47"/>
  <c r="U147" i="47"/>
  <c r="AK14" i="47" s="1"/>
  <c r="T127" i="47"/>
  <c r="AJ13" i="47" s="1"/>
  <c r="U107" i="47"/>
  <c r="AK12" i="47" s="1"/>
  <c r="U87" i="47"/>
  <c r="AK11" i="47" s="1"/>
  <c r="O87" i="47"/>
  <c r="N87" i="47" s="1"/>
  <c r="S87" i="47"/>
  <c r="AI11" i="47" s="1"/>
  <c r="U67" i="47"/>
  <c r="AK10" i="47" s="1"/>
  <c r="T47" i="47"/>
  <c r="AJ9" i="47" s="1"/>
  <c r="N27" i="47"/>
  <c r="AG8" i="40"/>
  <c r="X90" i="3" s="1"/>
  <c r="S147" i="41"/>
  <c r="AI14" i="41" s="1"/>
  <c r="O147" i="41"/>
  <c r="U127" i="41"/>
  <c r="AK13" i="41" s="1"/>
  <c r="Q127" i="41"/>
  <c r="U107" i="41"/>
  <c r="AK12" i="41" s="1"/>
  <c r="U87" i="41"/>
  <c r="AK11" i="41" s="1"/>
  <c r="T67" i="41"/>
  <c r="AJ10" i="41" s="1"/>
  <c r="O67" i="41"/>
  <c r="N67" i="41" s="1"/>
  <c r="S67" i="41"/>
  <c r="AI10" i="41" s="1"/>
  <c r="AG8" i="41"/>
  <c r="AG15" i="41"/>
  <c r="Q147" i="41"/>
  <c r="R127" i="41"/>
  <c r="AH13" i="41" s="1"/>
  <c r="T147" i="41"/>
  <c r="AJ14" i="41" s="1"/>
  <c r="O127" i="41"/>
  <c r="S127" i="41"/>
  <c r="AI13" i="41" s="1"/>
  <c r="U67" i="41"/>
  <c r="AK10" i="41" s="1"/>
  <c r="Q67" i="41"/>
  <c r="R27" i="41"/>
  <c r="AH8" i="41" s="1"/>
  <c r="AG15" i="42"/>
  <c r="U147" i="42"/>
  <c r="AK14" i="42" s="1"/>
  <c r="O127" i="42"/>
  <c r="N127" i="42" s="1"/>
  <c r="S127" i="42"/>
  <c r="AI13" i="42" s="1"/>
  <c r="Q147" i="42"/>
  <c r="T127" i="42"/>
  <c r="AJ13" i="42" s="1"/>
  <c r="O107" i="42"/>
  <c r="U107" i="42"/>
  <c r="AK12" i="42" s="1"/>
  <c r="U87" i="42"/>
  <c r="AK11" i="42" s="1"/>
  <c r="O87" i="42"/>
  <c r="S87" i="42"/>
  <c r="AI11" i="42" s="1"/>
  <c r="O67" i="42"/>
  <c r="U67" i="42"/>
  <c r="AK10" i="42" s="1"/>
  <c r="T47" i="42"/>
  <c r="AJ9" i="42" s="1"/>
  <c r="P47" i="42"/>
  <c r="AF9" i="42" s="1"/>
  <c r="P167" i="42"/>
  <c r="AF15" i="42" s="1"/>
  <c r="O147" i="42"/>
  <c r="S147" i="42"/>
  <c r="AI14" i="42" s="1"/>
  <c r="Q127" i="42"/>
  <c r="U127" i="42"/>
  <c r="AK13" i="42" s="1"/>
  <c r="S107" i="42"/>
  <c r="AI12" i="42" s="1"/>
  <c r="T87" i="42"/>
  <c r="AJ11" i="42" s="1"/>
  <c r="Q87" i="42"/>
  <c r="S67" i="42"/>
  <c r="AI10" i="42" s="1"/>
  <c r="Q107" i="42"/>
  <c r="Q67" i="42"/>
  <c r="AG15" i="37"/>
  <c r="O147" i="37"/>
  <c r="U127" i="37"/>
  <c r="AK13" i="37" s="1"/>
  <c r="O127" i="37"/>
  <c r="S127" i="37"/>
  <c r="AI13" i="37" s="1"/>
  <c r="P87" i="37"/>
  <c r="AF11" i="37" s="1"/>
  <c r="Q147" i="37"/>
  <c r="U147" i="37"/>
  <c r="AK14" i="37" s="1"/>
  <c r="T127" i="37"/>
  <c r="AJ13" i="37" s="1"/>
  <c r="S87" i="37"/>
  <c r="AI11" i="37" s="1"/>
  <c r="AG8" i="37"/>
  <c r="Q107" i="37"/>
  <c r="Q67" i="37"/>
  <c r="P167" i="37"/>
  <c r="AF15" i="37" s="1"/>
  <c r="O167" i="37"/>
  <c r="N167" i="37" s="1"/>
  <c r="R147" i="37"/>
  <c r="AH14" i="37" s="1"/>
  <c r="R127" i="37"/>
  <c r="AH13" i="37" s="1"/>
  <c r="S147" i="37"/>
  <c r="AI14" i="37" s="1"/>
  <c r="Q127" i="37"/>
  <c r="S107" i="37"/>
  <c r="AI12" i="37" s="1"/>
  <c r="O87" i="37"/>
  <c r="T87" i="37"/>
  <c r="AJ11" i="37" s="1"/>
  <c r="Q87" i="37"/>
  <c r="U87" i="37"/>
  <c r="AK11" i="37" s="1"/>
  <c r="S67" i="37"/>
  <c r="AI10" i="37" s="1"/>
  <c r="U47" i="37"/>
  <c r="AK9" i="37" s="1"/>
  <c r="S27" i="37"/>
  <c r="AI8" i="37" s="1"/>
  <c r="U107" i="37"/>
  <c r="AK12" i="37" s="1"/>
  <c r="O107" i="37"/>
  <c r="U67" i="37"/>
  <c r="AK10" i="37" s="1"/>
  <c r="O67" i="37"/>
  <c r="P27" i="37"/>
  <c r="AF8" i="37" s="1"/>
  <c r="P167" i="38"/>
  <c r="AF15" i="38" s="1"/>
  <c r="R147" i="38"/>
  <c r="AH14" i="38" s="1"/>
  <c r="S147" i="38"/>
  <c r="AI14" i="38" s="1"/>
  <c r="Q127" i="38"/>
  <c r="S107" i="38"/>
  <c r="AI12" i="38" s="1"/>
  <c r="O87" i="38"/>
  <c r="N87" i="38" s="1"/>
  <c r="Q87" i="38"/>
  <c r="U87" i="38"/>
  <c r="AK11" i="38" s="1"/>
  <c r="S67" i="38"/>
  <c r="AI10" i="38" s="1"/>
  <c r="U47" i="38"/>
  <c r="AK9" i="38" s="1"/>
  <c r="AB78" i="3" s="1"/>
  <c r="U107" i="38"/>
  <c r="AK12" i="38" s="1"/>
  <c r="O107" i="38"/>
  <c r="U67" i="38"/>
  <c r="AK10" i="38" s="1"/>
  <c r="O67" i="38"/>
  <c r="AG15" i="38"/>
  <c r="O147" i="38"/>
  <c r="U127" i="38"/>
  <c r="AK13" i="38" s="1"/>
  <c r="O127" i="38"/>
  <c r="S127" i="38"/>
  <c r="AI13" i="38" s="1"/>
  <c r="Q147" i="38"/>
  <c r="U147" i="38"/>
  <c r="AK14" i="38" s="1"/>
  <c r="T127" i="38"/>
  <c r="AJ13" i="38" s="1"/>
  <c r="S87" i="38"/>
  <c r="AI11" i="38" s="1"/>
  <c r="Q107" i="38"/>
  <c r="Q67" i="38"/>
  <c r="P167" i="34"/>
  <c r="AF15" i="34" s="1"/>
  <c r="N167" i="34"/>
  <c r="O147" i="34"/>
  <c r="S147" i="34"/>
  <c r="AI14" i="34" s="1"/>
  <c r="Q127" i="34"/>
  <c r="U127" i="34"/>
  <c r="AK13" i="34" s="1"/>
  <c r="O107" i="34"/>
  <c r="U87" i="34"/>
  <c r="AK11" i="34" s="1"/>
  <c r="O87" i="34"/>
  <c r="S87" i="34"/>
  <c r="AI11" i="34" s="1"/>
  <c r="O67" i="34"/>
  <c r="Q107" i="34"/>
  <c r="U107" i="34"/>
  <c r="AK12" i="34" s="1"/>
  <c r="Q67" i="34"/>
  <c r="U67" i="34"/>
  <c r="AK10" i="34" s="1"/>
  <c r="AG15" i="34"/>
  <c r="P147" i="34"/>
  <c r="AF14" i="34" s="1"/>
  <c r="U147" i="34"/>
  <c r="AK14" i="34" s="1"/>
  <c r="O127" i="34"/>
  <c r="N127" i="34" s="1"/>
  <c r="S127" i="34"/>
  <c r="AI13" i="34" s="1"/>
  <c r="Q147" i="34"/>
  <c r="S107" i="34"/>
  <c r="AI12" i="34" s="1"/>
  <c r="T87" i="34"/>
  <c r="AJ11" i="34" s="1"/>
  <c r="Q87" i="34"/>
  <c r="S67" i="34"/>
  <c r="AI10" i="34" s="1"/>
  <c r="AG15" i="35"/>
  <c r="U127" i="35"/>
  <c r="AK13" i="35" s="1"/>
  <c r="O127" i="35"/>
  <c r="S127" i="35"/>
  <c r="AI13" i="35" s="1"/>
  <c r="Q147" i="35"/>
  <c r="U147" i="35"/>
  <c r="AK14" i="35" s="1"/>
  <c r="T127" i="35"/>
  <c r="AJ13" i="35" s="1"/>
  <c r="Q107" i="35"/>
  <c r="U107" i="35"/>
  <c r="AK12" i="35" s="1"/>
  <c r="P167" i="35"/>
  <c r="AF15" i="35" s="1"/>
  <c r="R127" i="35"/>
  <c r="AH13" i="35" s="1"/>
  <c r="O147" i="35"/>
  <c r="S147" i="35"/>
  <c r="AI14" i="35" s="1"/>
  <c r="Q127" i="35"/>
  <c r="O107" i="35"/>
  <c r="S107" i="35"/>
  <c r="AI12" i="35" s="1"/>
  <c r="Q67" i="35"/>
  <c r="U67" i="35"/>
  <c r="AK10" i="35" s="1"/>
  <c r="AB67" i="3" s="1"/>
  <c r="P67" i="35"/>
  <c r="AF10" i="35" s="1"/>
  <c r="W67" i="3" s="1"/>
  <c r="AG8" i="35"/>
  <c r="X65" i="3" s="1"/>
  <c r="S27" i="35"/>
  <c r="AI8" i="35" s="1"/>
  <c r="Z65" i="3" s="1"/>
  <c r="U27" i="35"/>
  <c r="AK8" i="35" s="1"/>
  <c r="AB65" i="3" s="1"/>
  <c r="P167" i="36"/>
  <c r="AF15" i="36" s="1"/>
  <c r="N167" i="36"/>
  <c r="R127" i="36"/>
  <c r="AH13" i="36" s="1"/>
  <c r="O147" i="36"/>
  <c r="S147" i="36"/>
  <c r="AI14" i="36" s="1"/>
  <c r="Q127" i="36"/>
  <c r="U127" i="36"/>
  <c r="AK13" i="36" s="1"/>
  <c r="S107" i="36"/>
  <c r="AI12" i="36" s="1"/>
  <c r="T87" i="36"/>
  <c r="AJ11" i="36" s="1"/>
  <c r="Q87" i="36"/>
  <c r="S67" i="36"/>
  <c r="AI10" i="36" s="1"/>
  <c r="T47" i="36"/>
  <c r="AJ9" i="36" s="1"/>
  <c r="Q107" i="36"/>
  <c r="Q67" i="36"/>
  <c r="P47" i="36"/>
  <c r="AF9" i="36" s="1"/>
  <c r="AG8" i="36"/>
  <c r="AG15" i="36"/>
  <c r="U147" i="36"/>
  <c r="AK14" i="36" s="1"/>
  <c r="O127" i="36"/>
  <c r="N127" i="36" s="1"/>
  <c r="S127" i="36"/>
  <c r="AI13" i="36" s="1"/>
  <c r="Q147" i="36"/>
  <c r="T127" i="36"/>
  <c r="AJ13" i="36" s="1"/>
  <c r="O107" i="36"/>
  <c r="U107" i="36"/>
  <c r="AK12" i="36" s="1"/>
  <c r="U87" i="36"/>
  <c r="AK11" i="36" s="1"/>
  <c r="O87" i="36"/>
  <c r="N87" i="36" s="1"/>
  <c r="S87" i="36"/>
  <c r="AI11" i="36" s="1"/>
  <c r="O67" i="36"/>
  <c r="U67" i="36"/>
  <c r="AK10" i="36" s="1"/>
  <c r="N27" i="36"/>
  <c r="AG15" i="30"/>
  <c r="U147" i="30"/>
  <c r="AK14" i="30" s="1"/>
  <c r="O127" i="30"/>
  <c r="S127" i="30"/>
  <c r="AI13" i="30" s="1"/>
  <c r="Q147" i="30"/>
  <c r="T127" i="30"/>
  <c r="AJ13" i="30" s="1"/>
  <c r="O107" i="30"/>
  <c r="U87" i="30"/>
  <c r="AK11" i="30" s="1"/>
  <c r="O87" i="30"/>
  <c r="S87" i="30"/>
  <c r="AI11" i="30" s="1"/>
  <c r="O67" i="30"/>
  <c r="Q107" i="30"/>
  <c r="U107" i="30"/>
  <c r="AK12" i="30" s="1"/>
  <c r="Q67" i="30"/>
  <c r="U67" i="30"/>
  <c r="AK10" i="30" s="1"/>
  <c r="P167" i="30"/>
  <c r="AF15" i="30" s="1"/>
  <c r="O147" i="30"/>
  <c r="S147" i="30"/>
  <c r="AI14" i="30" s="1"/>
  <c r="Q127" i="30"/>
  <c r="U127" i="30"/>
  <c r="AK13" i="30" s="1"/>
  <c r="S107" i="30"/>
  <c r="AI12" i="30" s="1"/>
  <c r="T87" i="30"/>
  <c r="AJ11" i="30" s="1"/>
  <c r="Q87" i="30"/>
  <c r="S67" i="30"/>
  <c r="AI10" i="30" s="1"/>
  <c r="Q27" i="30"/>
  <c r="U27" i="30"/>
  <c r="AK8" i="30" s="1"/>
  <c r="AB53" i="3" s="1"/>
  <c r="P167" i="31"/>
  <c r="AF15" i="31" s="1"/>
  <c r="R127" i="31"/>
  <c r="AH13" i="31" s="1"/>
  <c r="S147" i="31"/>
  <c r="AI14" i="31" s="1"/>
  <c r="Q127" i="31"/>
  <c r="S107" i="31"/>
  <c r="AI12" i="31" s="1"/>
  <c r="T87" i="31"/>
  <c r="AJ11" i="31" s="1"/>
  <c r="Q87" i="31"/>
  <c r="T167" i="31"/>
  <c r="AJ15" i="31" s="1"/>
  <c r="AG15" i="31"/>
  <c r="O147" i="31"/>
  <c r="U127" i="31"/>
  <c r="AK13" i="31" s="1"/>
  <c r="O127" i="31"/>
  <c r="S127" i="31"/>
  <c r="AI13" i="31" s="1"/>
  <c r="Q147" i="31"/>
  <c r="U147" i="31"/>
  <c r="AK14" i="31" s="1"/>
  <c r="T127" i="31"/>
  <c r="AJ13" i="31" s="1"/>
  <c r="O107" i="31"/>
  <c r="U87" i="31"/>
  <c r="AK11" i="31" s="1"/>
  <c r="O87" i="31"/>
  <c r="N87" i="31" s="1"/>
  <c r="S87" i="31"/>
  <c r="AI11" i="31" s="1"/>
  <c r="Q107" i="31"/>
  <c r="U107" i="31"/>
  <c r="AK12" i="31" s="1"/>
  <c r="P167" i="32"/>
  <c r="AF15" i="32" s="1"/>
  <c r="N167" i="32"/>
  <c r="O147" i="32"/>
  <c r="S147" i="32"/>
  <c r="AI14" i="32" s="1"/>
  <c r="Q127" i="32"/>
  <c r="U127" i="32"/>
  <c r="AK13" i="32" s="1"/>
  <c r="O107" i="32"/>
  <c r="S107" i="32"/>
  <c r="AI12" i="32" s="1"/>
  <c r="T87" i="32"/>
  <c r="AJ11" i="32" s="1"/>
  <c r="Q87" i="32"/>
  <c r="O67" i="32"/>
  <c r="S67" i="32"/>
  <c r="AI10" i="32" s="1"/>
  <c r="Q107" i="32"/>
  <c r="Q67" i="32"/>
  <c r="P47" i="32"/>
  <c r="AF9" i="32" s="1"/>
  <c r="AG15" i="32"/>
  <c r="U147" i="32"/>
  <c r="AK14" i="32" s="1"/>
  <c r="O127" i="32"/>
  <c r="S127" i="32"/>
  <c r="AI13" i="32" s="1"/>
  <c r="Q147" i="32"/>
  <c r="T127" i="32"/>
  <c r="AJ13" i="32" s="1"/>
  <c r="U107" i="32"/>
  <c r="AK12" i="32" s="1"/>
  <c r="U87" i="32"/>
  <c r="AK11" i="32" s="1"/>
  <c r="O87" i="32"/>
  <c r="N87" i="32" s="1"/>
  <c r="S87" i="32"/>
  <c r="AI11" i="32" s="1"/>
  <c r="U67" i="32"/>
  <c r="AK10" i="32" s="1"/>
  <c r="T47" i="32"/>
  <c r="AJ9" i="32" s="1"/>
  <c r="P167" i="33"/>
  <c r="AF15" i="33" s="1"/>
  <c r="O147" i="33"/>
  <c r="S147" i="33"/>
  <c r="AI14" i="33" s="1"/>
  <c r="Q127" i="33"/>
  <c r="U127" i="33"/>
  <c r="AK13" i="33" s="1"/>
  <c r="S107" i="33"/>
  <c r="AI12" i="33" s="1"/>
  <c r="T87" i="33"/>
  <c r="AJ11" i="33" s="1"/>
  <c r="Q87" i="33"/>
  <c r="S67" i="33"/>
  <c r="AI10" i="33" s="1"/>
  <c r="U47" i="33"/>
  <c r="AK9" i="33" s="1"/>
  <c r="Q167" i="33"/>
  <c r="P127" i="33"/>
  <c r="AF13" i="33" s="1"/>
  <c r="U147" i="33"/>
  <c r="AK14" i="33" s="1"/>
  <c r="O127" i="33"/>
  <c r="S127" i="33"/>
  <c r="AI13" i="33" s="1"/>
  <c r="P107" i="33"/>
  <c r="AF12" i="33" s="1"/>
  <c r="P87" i="33"/>
  <c r="AF11" i="33" s="1"/>
  <c r="P67" i="33"/>
  <c r="AF10" i="33" s="1"/>
  <c r="Q147" i="33"/>
  <c r="T127" i="33"/>
  <c r="AJ13" i="33" s="1"/>
  <c r="O107" i="33"/>
  <c r="U87" i="33"/>
  <c r="AK11" i="33" s="1"/>
  <c r="O87" i="33"/>
  <c r="N87" i="33" s="1"/>
  <c r="S87" i="33"/>
  <c r="AI11" i="33" s="1"/>
  <c r="O67" i="33"/>
  <c r="N67" i="33" s="1"/>
  <c r="Q27" i="33"/>
  <c r="Q107" i="33"/>
  <c r="U107" i="33"/>
  <c r="AK12" i="33" s="1"/>
  <c r="Q67" i="33"/>
  <c r="U67" i="33"/>
  <c r="AK10" i="33" s="1"/>
  <c r="AG15" i="29"/>
  <c r="U147" i="29"/>
  <c r="AK14" i="29" s="1"/>
  <c r="O127" i="29"/>
  <c r="N127" i="29" s="1"/>
  <c r="S127" i="29"/>
  <c r="AI13" i="29" s="1"/>
  <c r="Q147" i="29"/>
  <c r="T127" i="29"/>
  <c r="AJ13" i="29" s="1"/>
  <c r="O107" i="29"/>
  <c r="U87" i="29"/>
  <c r="AK11" i="29" s="1"/>
  <c r="O87" i="29"/>
  <c r="S87" i="29"/>
  <c r="AI11" i="29" s="1"/>
  <c r="O67" i="29"/>
  <c r="Q107" i="29"/>
  <c r="U107" i="29"/>
  <c r="AK12" i="29" s="1"/>
  <c r="Q67" i="29"/>
  <c r="U67" i="29"/>
  <c r="AK10" i="29" s="1"/>
  <c r="P167" i="29"/>
  <c r="AF15" i="29" s="1"/>
  <c r="O147" i="29"/>
  <c r="S147" i="29"/>
  <c r="AI14" i="29" s="1"/>
  <c r="Q127" i="29"/>
  <c r="U127" i="29"/>
  <c r="AK13" i="29" s="1"/>
  <c r="S107" i="29"/>
  <c r="AI12" i="29" s="1"/>
  <c r="T87" i="29"/>
  <c r="AJ11" i="29" s="1"/>
  <c r="Q87" i="29"/>
  <c r="S67" i="29"/>
  <c r="AI10" i="29" s="1"/>
  <c r="U47" i="29"/>
  <c r="AK9" i="29" s="1"/>
  <c r="AG15" i="28"/>
  <c r="O147" i="28"/>
  <c r="U127" i="28"/>
  <c r="AK13" i="28" s="1"/>
  <c r="O127" i="28"/>
  <c r="S127" i="28"/>
  <c r="AI13" i="28" s="1"/>
  <c r="Q147" i="28"/>
  <c r="U147" i="28"/>
  <c r="AK14" i="28" s="1"/>
  <c r="T127" i="28"/>
  <c r="AJ13" i="28" s="1"/>
  <c r="S87" i="28"/>
  <c r="AI11" i="28" s="1"/>
  <c r="AG8" i="28"/>
  <c r="Q107" i="28"/>
  <c r="Q67" i="28"/>
  <c r="P167" i="28"/>
  <c r="AF15" i="28" s="1"/>
  <c r="N167" i="28"/>
  <c r="R147" i="28"/>
  <c r="AH14" i="28" s="1"/>
  <c r="S147" i="28"/>
  <c r="AI14" i="28" s="1"/>
  <c r="Q127" i="28"/>
  <c r="S107" i="28"/>
  <c r="AI12" i="28" s="1"/>
  <c r="O87" i="28"/>
  <c r="T87" i="28"/>
  <c r="AJ11" i="28" s="1"/>
  <c r="Q87" i="28"/>
  <c r="U87" i="28"/>
  <c r="AK11" i="28" s="1"/>
  <c r="S67" i="28"/>
  <c r="AI10" i="28" s="1"/>
  <c r="U47" i="28"/>
  <c r="AK9" i="28" s="1"/>
  <c r="U107" i="28"/>
  <c r="AK12" i="28" s="1"/>
  <c r="O107" i="28"/>
  <c r="U67" i="28"/>
  <c r="AK10" i="28" s="1"/>
  <c r="O67" i="28"/>
  <c r="P27" i="28"/>
  <c r="AF8" i="28" s="1"/>
  <c r="AG15" i="27"/>
  <c r="O147" i="27"/>
  <c r="N147" i="27" s="1"/>
  <c r="U127" i="27"/>
  <c r="AK13" i="27" s="1"/>
  <c r="O127" i="27"/>
  <c r="S127" i="27"/>
  <c r="AI13" i="27" s="1"/>
  <c r="Q147" i="27"/>
  <c r="U147" i="27"/>
  <c r="AK14" i="27" s="1"/>
  <c r="T127" i="27"/>
  <c r="AJ13" i="27" s="1"/>
  <c r="S87" i="27"/>
  <c r="AI11" i="27" s="1"/>
  <c r="Q107" i="27"/>
  <c r="Q67" i="27"/>
  <c r="P167" i="27"/>
  <c r="AF15" i="27" s="1"/>
  <c r="R147" i="27"/>
  <c r="AH14" i="27" s="1"/>
  <c r="R127" i="27"/>
  <c r="AH13" i="27" s="1"/>
  <c r="S147" i="27"/>
  <c r="AI14" i="27" s="1"/>
  <c r="Q127" i="27"/>
  <c r="S107" i="27"/>
  <c r="AI12" i="27" s="1"/>
  <c r="O87" i="27"/>
  <c r="N87" i="27" s="1"/>
  <c r="T87" i="27"/>
  <c r="AJ11" i="27" s="1"/>
  <c r="Q87" i="27"/>
  <c r="U87" i="27"/>
  <c r="AK11" i="27" s="1"/>
  <c r="S67" i="27"/>
  <c r="AI10" i="27" s="1"/>
  <c r="U47" i="27"/>
  <c r="AK9" i="27" s="1"/>
  <c r="AB50" i="3" s="1"/>
  <c r="U107" i="27"/>
  <c r="AK12" i="27" s="1"/>
  <c r="O107" i="27"/>
  <c r="U67" i="27"/>
  <c r="AK10" i="27" s="1"/>
  <c r="O67" i="27"/>
  <c r="U167" i="26"/>
  <c r="AK15" i="26" s="1"/>
  <c r="P147" i="26"/>
  <c r="AF14" i="26" s="1"/>
  <c r="Q167" i="26"/>
  <c r="T147" i="26"/>
  <c r="AJ14" i="26" s="1"/>
  <c r="T87" i="26"/>
  <c r="AJ11" i="26" s="1"/>
  <c r="Q87" i="26"/>
  <c r="O67" i="26"/>
  <c r="S67" i="26"/>
  <c r="AI10" i="26" s="1"/>
  <c r="T47" i="26"/>
  <c r="AJ9" i="26" s="1"/>
  <c r="AA47" i="3" s="1"/>
  <c r="Q47" i="26"/>
  <c r="AG13" i="26"/>
  <c r="Q67" i="26"/>
  <c r="U67" i="26"/>
  <c r="AK10" i="26" s="1"/>
  <c r="O167" i="26"/>
  <c r="S167" i="26"/>
  <c r="AI15" i="26" s="1"/>
  <c r="AG12" i="26"/>
  <c r="U87" i="26"/>
  <c r="AK11" i="26" s="1"/>
  <c r="O87" i="26"/>
  <c r="N87" i="26" s="1"/>
  <c r="S87" i="26"/>
  <c r="AI11" i="26" s="1"/>
  <c r="U47" i="26"/>
  <c r="AK9" i="26" s="1"/>
  <c r="AB47" i="3" s="1"/>
  <c r="O47" i="26"/>
  <c r="N47" i="26" s="1"/>
  <c r="S47" i="26"/>
  <c r="AI9" i="26" s="1"/>
  <c r="Z47" i="3" s="1"/>
  <c r="N127" i="26"/>
  <c r="T107" i="26"/>
  <c r="AJ12" i="26" s="1"/>
  <c r="AG15" i="25"/>
  <c r="U147" i="25"/>
  <c r="AK14" i="25" s="1"/>
  <c r="O127" i="25"/>
  <c r="S127" i="25"/>
  <c r="AI13" i="25" s="1"/>
  <c r="Q147" i="25"/>
  <c r="T127" i="25"/>
  <c r="AJ13" i="25" s="1"/>
  <c r="O107" i="25"/>
  <c r="U87" i="25"/>
  <c r="AK11" i="25" s="1"/>
  <c r="O87" i="25"/>
  <c r="S87" i="25"/>
  <c r="AI11" i="25" s="1"/>
  <c r="O67" i="25"/>
  <c r="U67" i="25"/>
  <c r="AK10" i="25" s="1"/>
  <c r="AG8" i="25"/>
  <c r="Q107" i="25"/>
  <c r="U107" i="25"/>
  <c r="AK12" i="25" s="1"/>
  <c r="Q67" i="25"/>
  <c r="P167" i="25"/>
  <c r="AF15" i="25" s="1"/>
  <c r="O147" i="25"/>
  <c r="S147" i="25"/>
  <c r="AI14" i="25" s="1"/>
  <c r="Q127" i="25"/>
  <c r="U127" i="25"/>
  <c r="AK13" i="25" s="1"/>
  <c r="S107" i="25"/>
  <c r="AI12" i="25" s="1"/>
  <c r="T87" i="25"/>
  <c r="AJ11" i="25" s="1"/>
  <c r="Q87" i="25"/>
  <c r="S67" i="25"/>
  <c r="AI10" i="25" s="1"/>
  <c r="U47" i="25"/>
  <c r="AK9" i="25" s="1"/>
  <c r="P167" i="24"/>
  <c r="AF15" i="24" s="1"/>
  <c r="O147" i="24"/>
  <c r="S147" i="24"/>
  <c r="AI14" i="24" s="1"/>
  <c r="Q127" i="24"/>
  <c r="U127" i="24"/>
  <c r="AK13" i="24" s="1"/>
  <c r="S107" i="24"/>
  <c r="AI12" i="24" s="1"/>
  <c r="T87" i="24"/>
  <c r="AJ11" i="24" s="1"/>
  <c r="Q87" i="24"/>
  <c r="S67" i="24"/>
  <c r="AI10" i="24" s="1"/>
  <c r="Q107" i="24"/>
  <c r="Q67" i="24"/>
  <c r="U67" i="24"/>
  <c r="AK10" i="24" s="1"/>
  <c r="AG15" i="24"/>
  <c r="P147" i="24"/>
  <c r="AF14" i="24" s="1"/>
  <c r="P127" i="24"/>
  <c r="AF13" i="24" s="1"/>
  <c r="U147" i="24"/>
  <c r="AK14" i="24" s="1"/>
  <c r="O127" i="24"/>
  <c r="N127" i="24" s="1"/>
  <c r="S127" i="24"/>
  <c r="AI13" i="24" s="1"/>
  <c r="P107" i="24"/>
  <c r="AF12" i="24" s="1"/>
  <c r="P87" i="24"/>
  <c r="AF11" i="24" s="1"/>
  <c r="P67" i="24"/>
  <c r="AF10" i="24" s="1"/>
  <c r="Q147" i="24"/>
  <c r="O107" i="24"/>
  <c r="U107" i="24"/>
  <c r="AK12" i="24" s="1"/>
  <c r="U87" i="24"/>
  <c r="AK11" i="24" s="1"/>
  <c r="O87" i="24"/>
  <c r="N87" i="24" s="1"/>
  <c r="S87" i="24"/>
  <c r="AI11" i="24" s="1"/>
  <c r="O67" i="24"/>
  <c r="AG8" i="24"/>
  <c r="AG15" i="23"/>
  <c r="U147" i="23"/>
  <c r="AK14" i="23" s="1"/>
  <c r="O127" i="23"/>
  <c r="S127" i="23"/>
  <c r="AI13" i="23" s="1"/>
  <c r="Q147" i="23"/>
  <c r="T127" i="23"/>
  <c r="AJ13" i="23" s="1"/>
  <c r="O107" i="23"/>
  <c r="U107" i="23"/>
  <c r="AK12" i="23" s="1"/>
  <c r="U87" i="23"/>
  <c r="AK11" i="23" s="1"/>
  <c r="O87" i="23"/>
  <c r="S87" i="23"/>
  <c r="AI11" i="23" s="1"/>
  <c r="O67" i="23"/>
  <c r="U67" i="23"/>
  <c r="AK10" i="23" s="1"/>
  <c r="N27" i="23"/>
  <c r="P167" i="23"/>
  <c r="AF15" i="23" s="1"/>
  <c r="O147" i="23"/>
  <c r="S147" i="23"/>
  <c r="AI14" i="23" s="1"/>
  <c r="Q127" i="23"/>
  <c r="U127" i="23"/>
  <c r="AK13" i="23" s="1"/>
  <c r="S107" i="23"/>
  <c r="AI12" i="23" s="1"/>
  <c r="T87" i="23"/>
  <c r="AJ11" i="23" s="1"/>
  <c r="Q87" i="23"/>
  <c r="S67" i="23"/>
  <c r="AI10" i="23" s="1"/>
  <c r="T47" i="23"/>
  <c r="AJ9" i="23" s="1"/>
  <c r="Q107" i="23"/>
  <c r="Q67" i="23"/>
  <c r="P47" i="23"/>
  <c r="AF9" i="23" s="1"/>
  <c r="AG15" i="22"/>
  <c r="U147" i="22"/>
  <c r="AK14" i="22" s="1"/>
  <c r="O127" i="22"/>
  <c r="N127" i="22" s="1"/>
  <c r="S127" i="22"/>
  <c r="AI13" i="22" s="1"/>
  <c r="Q147" i="22"/>
  <c r="T127" i="22"/>
  <c r="AJ13" i="22" s="1"/>
  <c r="U107" i="22"/>
  <c r="AK12" i="22" s="1"/>
  <c r="O87" i="22"/>
  <c r="S87" i="22"/>
  <c r="AI11" i="22" s="1"/>
  <c r="U67" i="22"/>
  <c r="AK10" i="22" s="1"/>
  <c r="Q107" i="22"/>
  <c r="Q67" i="22"/>
  <c r="P167" i="22"/>
  <c r="AF15" i="22" s="1"/>
  <c r="O147" i="22"/>
  <c r="S147" i="22"/>
  <c r="AI14" i="22" s="1"/>
  <c r="Q127" i="22"/>
  <c r="U127" i="22"/>
  <c r="AK13" i="22" s="1"/>
  <c r="O107" i="22"/>
  <c r="S107" i="22"/>
  <c r="AI12" i="22" s="1"/>
  <c r="T87" i="22"/>
  <c r="AJ11" i="22" s="1"/>
  <c r="Q87" i="22"/>
  <c r="U87" i="22"/>
  <c r="AK11" i="22" s="1"/>
  <c r="O67" i="22"/>
  <c r="S67" i="22"/>
  <c r="AI10" i="22" s="1"/>
  <c r="AG8" i="22"/>
  <c r="X42" i="3" s="1"/>
  <c r="U27" i="22"/>
  <c r="AK8" i="22" s="1"/>
  <c r="AB42" i="3" s="1"/>
  <c r="AG15" i="21"/>
  <c r="O147" i="21"/>
  <c r="U147" i="21"/>
  <c r="AK14" i="21" s="1"/>
  <c r="U127" i="21"/>
  <c r="AK13" i="21" s="1"/>
  <c r="O127" i="21"/>
  <c r="S127" i="21"/>
  <c r="AI13" i="21" s="1"/>
  <c r="Q147" i="21"/>
  <c r="T127" i="21"/>
  <c r="AJ13" i="21" s="1"/>
  <c r="U107" i="21"/>
  <c r="AK12" i="21" s="1"/>
  <c r="U87" i="21"/>
  <c r="AK11" i="21" s="1"/>
  <c r="O87" i="21"/>
  <c r="S87" i="21"/>
  <c r="AI11" i="21" s="1"/>
  <c r="U67" i="21"/>
  <c r="AK10" i="21" s="1"/>
  <c r="AG8" i="21"/>
  <c r="X40" i="3" s="1"/>
  <c r="Q107" i="21"/>
  <c r="Q67" i="21"/>
  <c r="P167" i="21"/>
  <c r="AF15" i="21" s="1"/>
  <c r="S167" i="21"/>
  <c r="AI15" i="21" s="1"/>
  <c r="R127" i="21"/>
  <c r="AH13" i="21" s="1"/>
  <c r="S147" i="21"/>
  <c r="AI14" i="21" s="1"/>
  <c r="Q127" i="21"/>
  <c r="R87" i="21"/>
  <c r="AH11" i="21" s="1"/>
  <c r="R67" i="21"/>
  <c r="AH10" i="21" s="1"/>
  <c r="O107" i="21"/>
  <c r="S107" i="21"/>
  <c r="AI12" i="21" s="1"/>
  <c r="T87" i="21"/>
  <c r="AJ11" i="21" s="1"/>
  <c r="Q87" i="21"/>
  <c r="O67" i="21"/>
  <c r="S67" i="21"/>
  <c r="AI10" i="21" s="1"/>
  <c r="U47" i="21"/>
  <c r="AK9" i="21" s="1"/>
  <c r="S27" i="21"/>
  <c r="AI8" i="21" s="1"/>
  <c r="Z40" i="3" s="1"/>
  <c r="L39" i="3" s="1"/>
  <c r="O39" i="3" s="1"/>
  <c r="O27" i="21"/>
  <c r="N27" i="21" s="1"/>
  <c r="U27" i="21"/>
  <c r="AK8" i="21" s="1"/>
  <c r="AB40" i="3" s="1"/>
  <c r="T67" i="2"/>
  <c r="P167" i="20"/>
  <c r="AF15" i="20" s="1"/>
  <c r="N167" i="20"/>
  <c r="R147" i="20"/>
  <c r="AH14" i="20" s="1"/>
  <c r="R127" i="20"/>
  <c r="AH13" i="20" s="1"/>
  <c r="S147" i="20"/>
  <c r="AI14" i="20" s="1"/>
  <c r="Q127" i="20"/>
  <c r="S107" i="20"/>
  <c r="AI12" i="20" s="1"/>
  <c r="O87" i="20"/>
  <c r="N87" i="20" s="1"/>
  <c r="T87" i="20"/>
  <c r="AJ11" i="20" s="1"/>
  <c r="Q87" i="20"/>
  <c r="U87" i="20"/>
  <c r="AK11" i="20" s="1"/>
  <c r="U107" i="20"/>
  <c r="AK12" i="20" s="1"/>
  <c r="O107" i="20"/>
  <c r="AG15" i="20"/>
  <c r="O147" i="20"/>
  <c r="U127" i="20"/>
  <c r="AK13" i="20" s="1"/>
  <c r="O127" i="20"/>
  <c r="S127" i="20"/>
  <c r="AI13" i="20" s="1"/>
  <c r="Q147" i="20"/>
  <c r="U147" i="20"/>
  <c r="AK14" i="20" s="1"/>
  <c r="T127" i="20"/>
  <c r="AJ13" i="20" s="1"/>
  <c r="S87" i="20"/>
  <c r="AI11" i="20" s="1"/>
  <c r="Q107" i="20"/>
  <c r="AG15" i="19"/>
  <c r="AG8" i="19"/>
  <c r="X26" i="3" s="1"/>
  <c r="AG15" i="17"/>
  <c r="AG8" i="17"/>
  <c r="N167" i="16"/>
  <c r="AG15" i="16"/>
  <c r="O167" i="15"/>
  <c r="R127" i="15"/>
  <c r="AH13" i="15" s="1"/>
  <c r="T47" i="11"/>
  <c r="AJ9" i="11" s="1"/>
  <c r="AE15" i="13"/>
  <c r="T127" i="13"/>
  <c r="AJ13" i="13" s="1"/>
  <c r="Q87" i="13"/>
  <c r="T167" i="13"/>
  <c r="AJ15" i="13" s="1"/>
  <c r="AG15" i="13"/>
  <c r="P147" i="13"/>
  <c r="AF14" i="13" s="1"/>
  <c r="T167" i="8"/>
  <c r="AJ15" i="8" s="1"/>
  <c r="AE13" i="8"/>
  <c r="Q27" i="43"/>
  <c r="U42" i="39"/>
  <c r="AK8" i="39" s="1"/>
  <c r="AB73" i="3" s="1"/>
  <c r="Q7" i="39"/>
  <c r="AG7" i="39" s="1"/>
  <c r="X72" i="3" s="1"/>
  <c r="S7" i="39"/>
  <c r="AI7" i="39" s="1"/>
  <c r="Z72" i="3" s="1"/>
  <c r="R102" i="39"/>
  <c r="AH11" i="39" s="1"/>
  <c r="R82" i="39"/>
  <c r="AH10" i="39" s="1"/>
  <c r="Y75" i="3" s="1"/>
  <c r="O7" i="39"/>
  <c r="AE7" i="39" s="1"/>
  <c r="V72" i="3" s="1"/>
  <c r="P182" i="39"/>
  <c r="AF15" i="39" s="1"/>
  <c r="R142" i="39"/>
  <c r="AH13" i="39" s="1"/>
  <c r="O162" i="39"/>
  <c r="S162" i="39"/>
  <c r="AI14" i="39" s="1"/>
  <c r="Q142" i="39"/>
  <c r="U142" i="39"/>
  <c r="AK13" i="39" s="1"/>
  <c r="S122" i="39"/>
  <c r="AI12" i="39" s="1"/>
  <c r="T102" i="39"/>
  <c r="AJ11" i="39" s="1"/>
  <c r="Q102" i="39"/>
  <c r="S82" i="39"/>
  <c r="AI10" i="39" s="1"/>
  <c r="Z75" i="3" s="1"/>
  <c r="Q122" i="39"/>
  <c r="Q82" i="39"/>
  <c r="P62" i="39"/>
  <c r="AF9" i="39" s="1"/>
  <c r="W74" i="3" s="1"/>
  <c r="AG15" i="39"/>
  <c r="U162" i="39"/>
  <c r="AK14" i="39" s="1"/>
  <c r="O142" i="39"/>
  <c r="S142" i="39"/>
  <c r="AI13" i="39" s="1"/>
  <c r="Q162" i="39"/>
  <c r="T142" i="39"/>
  <c r="AJ13" i="39" s="1"/>
  <c r="O122" i="39"/>
  <c r="U122" i="39"/>
  <c r="AK12" i="39" s="1"/>
  <c r="U102" i="39"/>
  <c r="AK11" i="39" s="1"/>
  <c r="O102" i="39"/>
  <c r="N102" i="39" s="1"/>
  <c r="S102" i="39"/>
  <c r="AI11" i="39" s="1"/>
  <c r="O82" i="39"/>
  <c r="U82" i="39"/>
  <c r="AK10" i="39" s="1"/>
  <c r="AB75" i="3" s="1"/>
  <c r="T62" i="39"/>
  <c r="AJ9" i="39" s="1"/>
  <c r="AA74" i="3" s="1"/>
  <c r="N7" i="39"/>
  <c r="AG8" i="39"/>
  <c r="X73" i="3" s="1"/>
  <c r="N42" i="39"/>
  <c r="P27" i="48"/>
  <c r="AF8" i="48" s="1"/>
  <c r="W102" i="3" s="1"/>
  <c r="AG8" i="48"/>
  <c r="X102" i="3" s="1"/>
  <c r="AG7" i="50"/>
  <c r="X98" i="3" s="1"/>
  <c r="O7" i="50"/>
  <c r="N7" i="50" s="1"/>
  <c r="AG8" i="38"/>
  <c r="X77" i="3" s="1"/>
  <c r="Q7" i="30"/>
  <c r="AG8" i="30"/>
  <c r="X53" i="3" s="1"/>
  <c r="U27" i="31"/>
  <c r="AK8" i="31" s="1"/>
  <c r="AB61" i="3" s="1"/>
  <c r="AG7" i="31"/>
  <c r="N27" i="32"/>
  <c r="AG8" i="32"/>
  <c r="X113" i="3" s="1"/>
  <c r="AG8" i="27"/>
  <c r="X49" i="3" s="1"/>
  <c r="U27" i="27"/>
  <c r="AK8" i="27" s="1"/>
  <c r="AB49" i="3" s="1"/>
  <c r="O7" i="26"/>
  <c r="N7" i="26" s="1"/>
  <c r="AG7" i="26"/>
  <c r="AG9" i="26"/>
  <c r="X47" i="3" s="1"/>
  <c r="M47" i="26"/>
  <c r="AG9" i="15"/>
  <c r="X21" i="3" s="1"/>
  <c r="S7" i="54"/>
  <c r="AI7" i="54" s="1"/>
  <c r="T47" i="54"/>
  <c r="AJ9" i="54" s="1"/>
  <c r="AA18" i="3" s="1"/>
  <c r="Q7" i="54"/>
  <c r="U7" i="54"/>
  <c r="AK7" i="54" s="1"/>
  <c r="P7" i="54"/>
  <c r="AF7" i="54" s="1"/>
  <c r="AE13" i="54"/>
  <c r="N127" i="54"/>
  <c r="AD13" i="54" s="1"/>
  <c r="AG14" i="54"/>
  <c r="AE12" i="54"/>
  <c r="AE11" i="54"/>
  <c r="N87" i="54"/>
  <c r="AD11" i="54" s="1"/>
  <c r="AE10" i="54"/>
  <c r="AE14" i="54"/>
  <c r="AG13" i="54"/>
  <c r="M87" i="54"/>
  <c r="AC11" i="54" s="1"/>
  <c r="AG11" i="54"/>
  <c r="AG12" i="54"/>
  <c r="AG10" i="54"/>
  <c r="R167" i="54"/>
  <c r="AH15" i="54" s="1"/>
  <c r="AG15" i="54"/>
  <c r="R107" i="54"/>
  <c r="AH12" i="54" s="1"/>
  <c r="R47" i="54"/>
  <c r="AH9" i="54" s="1"/>
  <c r="Y18" i="3" s="1"/>
  <c r="Q47" i="54"/>
  <c r="U47" i="54"/>
  <c r="AK9" i="54" s="1"/>
  <c r="AB18" i="3" s="1"/>
  <c r="P27" i="54"/>
  <c r="AF8" i="54" s="1"/>
  <c r="W17" i="3" s="1"/>
  <c r="AE7" i="54"/>
  <c r="N7" i="54"/>
  <c r="AD7" i="54" s="1"/>
  <c r="R27" i="54"/>
  <c r="AH8" i="54" s="1"/>
  <c r="Y17" i="3" s="1"/>
  <c r="AG8" i="54"/>
  <c r="X17" i="3" s="1"/>
  <c r="N167" i="54"/>
  <c r="AD15" i="54" s="1"/>
  <c r="AE15" i="54"/>
  <c r="R147" i="54"/>
  <c r="AH14" i="54" s="1"/>
  <c r="R127" i="54"/>
  <c r="AH13" i="54" s="1"/>
  <c r="T147" i="54"/>
  <c r="AJ14" i="54" s="1"/>
  <c r="T107" i="54"/>
  <c r="AJ12" i="54" s="1"/>
  <c r="T67" i="54"/>
  <c r="AJ10" i="54" s="1"/>
  <c r="O47" i="54"/>
  <c r="S47" i="54"/>
  <c r="AI9" i="54" s="1"/>
  <c r="Z18" i="3" s="1"/>
  <c r="R7" i="54"/>
  <c r="AH7" i="54" s="1"/>
  <c r="AG7" i="54"/>
  <c r="N27" i="54"/>
  <c r="AD8" i="54" s="1"/>
  <c r="U17" i="3" s="1"/>
  <c r="M16" i="3" s="1"/>
  <c r="AE8" i="54"/>
  <c r="V17" i="3" s="1"/>
  <c r="N7" i="29"/>
  <c r="O7" i="48"/>
  <c r="Q192" i="52"/>
  <c r="Q42" i="52"/>
  <c r="AG8" i="52" s="1"/>
  <c r="X106" i="3" s="1"/>
  <c r="S7" i="52"/>
  <c r="AI7" i="52" s="1"/>
  <c r="Z105" i="3" s="1"/>
  <c r="O7" i="52"/>
  <c r="AE7" i="52" s="1"/>
  <c r="V105" i="3" s="1"/>
  <c r="T7" i="52"/>
  <c r="AJ7" i="52" s="1"/>
  <c r="AA105" i="3" s="1"/>
  <c r="P152" i="52"/>
  <c r="AF13" i="52" s="1"/>
  <c r="P132" i="52"/>
  <c r="AF12" i="52" s="1"/>
  <c r="P112" i="52"/>
  <c r="AF11" i="52" s="1"/>
  <c r="P82" i="52"/>
  <c r="AF10" i="52" s="1"/>
  <c r="W108" i="3" s="1"/>
  <c r="U192" i="52"/>
  <c r="AK15" i="52" s="1"/>
  <c r="U42" i="52"/>
  <c r="AK8" i="52" s="1"/>
  <c r="AB106" i="3" s="1"/>
  <c r="O192" i="52"/>
  <c r="S192" i="52"/>
  <c r="AI15" i="52" s="1"/>
  <c r="S42" i="52"/>
  <c r="AI8" i="52" s="1"/>
  <c r="Z106" i="3" s="1"/>
  <c r="O42" i="52"/>
  <c r="AE8" i="52" s="1"/>
  <c r="V106" i="3" s="1"/>
  <c r="Q7" i="52"/>
  <c r="AG7" i="52" s="1"/>
  <c r="X105" i="3" s="1"/>
  <c r="U7" i="52"/>
  <c r="AK7" i="52" s="1"/>
  <c r="AB105" i="3" s="1"/>
  <c r="O172" i="52"/>
  <c r="U152" i="52"/>
  <c r="AK13" i="52" s="1"/>
  <c r="O152" i="52"/>
  <c r="S152" i="52"/>
  <c r="AI13" i="52" s="1"/>
  <c r="Q172" i="52"/>
  <c r="U172" i="52"/>
  <c r="AK14" i="52" s="1"/>
  <c r="T152" i="52"/>
  <c r="AJ13" i="52" s="1"/>
  <c r="S112" i="52"/>
  <c r="AI11" i="52" s="1"/>
  <c r="Q132" i="52"/>
  <c r="Q82" i="52"/>
  <c r="P192" i="52"/>
  <c r="AF15" i="52" s="1"/>
  <c r="R172" i="52"/>
  <c r="AH14" i="52" s="1"/>
  <c r="R152" i="52"/>
  <c r="AH13" i="52" s="1"/>
  <c r="S172" i="52"/>
  <c r="AI14" i="52" s="1"/>
  <c r="Q152" i="52"/>
  <c r="S132" i="52"/>
  <c r="AI12" i="52" s="1"/>
  <c r="O112" i="52"/>
  <c r="T112" i="52"/>
  <c r="AJ11" i="52" s="1"/>
  <c r="Q112" i="52"/>
  <c r="U112" i="52"/>
  <c r="AK11" i="52" s="1"/>
  <c r="S82" i="52"/>
  <c r="AI10" i="52" s="1"/>
  <c r="Z108" i="3" s="1"/>
  <c r="U62" i="52"/>
  <c r="AK9" i="52" s="1"/>
  <c r="AB107" i="3" s="1"/>
  <c r="U132" i="52"/>
  <c r="AK12" i="52" s="1"/>
  <c r="O132" i="52"/>
  <c r="U82" i="52"/>
  <c r="AK10" i="52" s="1"/>
  <c r="AB108" i="3" s="1"/>
  <c r="O82" i="52"/>
  <c r="P42" i="52"/>
  <c r="AF8" i="52" s="1"/>
  <c r="W106" i="3" s="1"/>
  <c r="R7" i="52"/>
  <c r="AH7" i="52" s="1"/>
  <c r="Y105" i="3" s="1"/>
  <c r="U27" i="53"/>
  <c r="AK8" i="53" s="1"/>
  <c r="AB104" i="3" s="1"/>
  <c r="U7" i="53"/>
  <c r="AK7" i="53" s="1"/>
  <c r="U7" i="48"/>
  <c r="AK7" i="48" s="1"/>
  <c r="AB101" i="3" s="1"/>
  <c r="R7" i="48"/>
  <c r="AH7" i="48" s="1"/>
  <c r="Y101" i="3" s="1"/>
  <c r="O27" i="49"/>
  <c r="S27" i="49"/>
  <c r="AI8" i="49" s="1"/>
  <c r="Z100" i="3" s="1"/>
  <c r="P27" i="49"/>
  <c r="AF8" i="49" s="1"/>
  <c r="W100" i="3" s="1"/>
  <c r="Q27" i="49"/>
  <c r="U27" i="49"/>
  <c r="AK8" i="49" s="1"/>
  <c r="AB100" i="3" s="1"/>
  <c r="T7" i="49"/>
  <c r="AJ7" i="49" s="1"/>
  <c r="U7" i="49"/>
  <c r="AK7" i="49" s="1"/>
  <c r="Q7" i="49"/>
  <c r="AG7" i="49" s="1"/>
  <c r="S7" i="49"/>
  <c r="AI7" i="49" s="1"/>
  <c r="O7" i="49"/>
  <c r="AE7" i="49" s="1"/>
  <c r="O27" i="50"/>
  <c r="N27" i="50" s="1"/>
  <c r="P7" i="50"/>
  <c r="AF7" i="50" s="1"/>
  <c r="W98" i="3" s="1"/>
  <c r="U27" i="50"/>
  <c r="AK8" i="50" s="1"/>
  <c r="S27" i="51"/>
  <c r="AI8" i="51" s="1"/>
  <c r="Z97" i="3" s="1"/>
  <c r="O27" i="51"/>
  <c r="N27" i="51" s="1"/>
  <c r="AE13" i="53"/>
  <c r="AE14" i="53"/>
  <c r="AE12" i="53"/>
  <c r="AE11" i="53"/>
  <c r="AE10" i="53"/>
  <c r="AE15" i="53"/>
  <c r="R147" i="53"/>
  <c r="AH14" i="53" s="1"/>
  <c r="R127" i="53"/>
  <c r="AH13" i="53" s="1"/>
  <c r="T147" i="53"/>
  <c r="AJ14" i="53" s="1"/>
  <c r="T107" i="53"/>
  <c r="AJ12" i="53" s="1"/>
  <c r="T67" i="53"/>
  <c r="AJ10" i="53" s="1"/>
  <c r="R47" i="53"/>
  <c r="AH9" i="53" s="1"/>
  <c r="Q47" i="53"/>
  <c r="U47" i="53"/>
  <c r="AK9" i="53" s="1"/>
  <c r="P27" i="53"/>
  <c r="AF8" i="53" s="1"/>
  <c r="W104" i="3" s="1"/>
  <c r="AE7" i="53"/>
  <c r="P47" i="53"/>
  <c r="AF9" i="53" s="1"/>
  <c r="AE8" i="53"/>
  <c r="V104" i="3" s="1"/>
  <c r="P7" i="53"/>
  <c r="AF7" i="53" s="1"/>
  <c r="R167" i="53"/>
  <c r="AH15" i="53" s="1"/>
  <c r="R107" i="53"/>
  <c r="AH12" i="53" s="1"/>
  <c r="O47" i="53"/>
  <c r="N47" i="53" s="1"/>
  <c r="S47" i="53"/>
  <c r="AI9" i="53" s="1"/>
  <c r="R7" i="53"/>
  <c r="AH7" i="53" s="1"/>
  <c r="R27" i="53"/>
  <c r="AH8" i="53" s="1"/>
  <c r="Y104" i="3" s="1"/>
  <c r="AE13" i="52"/>
  <c r="T172" i="52"/>
  <c r="AJ14" i="52" s="1"/>
  <c r="T132" i="52"/>
  <c r="AJ12" i="52" s="1"/>
  <c r="T82" i="52"/>
  <c r="AJ10" i="52" s="1"/>
  <c r="AA108" i="3" s="1"/>
  <c r="Q62" i="52"/>
  <c r="R62" i="52"/>
  <c r="AH9" i="52" s="1"/>
  <c r="Y107" i="3" s="1"/>
  <c r="R192" i="52"/>
  <c r="AH15" i="52" s="1"/>
  <c r="P172" i="52"/>
  <c r="AF14" i="52" s="1"/>
  <c r="R132" i="52"/>
  <c r="AH12" i="52" s="1"/>
  <c r="R112" i="52"/>
  <c r="AH11" i="52" s="1"/>
  <c r="R82" i="52"/>
  <c r="AH10" i="52" s="1"/>
  <c r="Y108" i="3" s="1"/>
  <c r="S62" i="52"/>
  <c r="AI9" i="52" s="1"/>
  <c r="Z107" i="3" s="1"/>
  <c r="O62" i="52"/>
  <c r="T62" i="52"/>
  <c r="AJ9" i="52" s="1"/>
  <c r="AA107" i="3" s="1"/>
  <c r="P62" i="52"/>
  <c r="AF9" i="52" s="1"/>
  <c r="W107" i="3" s="1"/>
  <c r="R42" i="52"/>
  <c r="AH8" i="52" s="1"/>
  <c r="Y106" i="3" s="1"/>
  <c r="P7" i="52"/>
  <c r="AF7" i="52" s="1"/>
  <c r="W105" i="3" s="1"/>
  <c r="S7" i="44"/>
  <c r="AI7" i="44" s="1"/>
  <c r="Q7" i="44"/>
  <c r="AG7" i="44" s="1"/>
  <c r="S7" i="45"/>
  <c r="AI7" i="45" s="1"/>
  <c r="Z94" i="3" s="1"/>
  <c r="L94" i="3" s="1"/>
  <c r="O94" i="3" s="1"/>
  <c r="O7" i="45"/>
  <c r="U7" i="45"/>
  <c r="AK7" i="45" s="1"/>
  <c r="AB94" i="3" s="1"/>
  <c r="Q7" i="45"/>
  <c r="AG7" i="45" s="1"/>
  <c r="X94" i="3" s="1"/>
  <c r="S7" i="46"/>
  <c r="AI7" i="46" s="1"/>
  <c r="T27" i="46"/>
  <c r="AJ8" i="46" s="1"/>
  <c r="AA93" i="3" s="1"/>
  <c r="U27" i="47"/>
  <c r="AK8" i="47" s="1"/>
  <c r="AB115" i="3" s="1"/>
  <c r="S27" i="47"/>
  <c r="AI8" i="47" s="1"/>
  <c r="Z115" i="3" s="1"/>
  <c r="U7" i="47"/>
  <c r="AK7" i="47" s="1"/>
  <c r="AB114" i="3" s="1"/>
  <c r="P7" i="47"/>
  <c r="AF7" i="47" s="1"/>
  <c r="W114" i="3" s="1"/>
  <c r="AE12" i="51"/>
  <c r="AE14" i="51"/>
  <c r="AE13" i="51"/>
  <c r="AE11" i="51"/>
  <c r="AE10" i="51"/>
  <c r="AE15" i="51"/>
  <c r="R147" i="51"/>
  <c r="AH14" i="51" s="1"/>
  <c r="T147" i="51"/>
  <c r="AJ14" i="51" s="1"/>
  <c r="T107" i="51"/>
  <c r="AJ12" i="51" s="1"/>
  <c r="T67" i="51"/>
  <c r="AJ10" i="51" s="1"/>
  <c r="Q47" i="51"/>
  <c r="AE8" i="51"/>
  <c r="V97" i="3" s="1"/>
  <c r="R47" i="51"/>
  <c r="AH9" i="51" s="1"/>
  <c r="P27" i="51"/>
  <c r="AF8" i="51" s="1"/>
  <c r="W97" i="3" s="1"/>
  <c r="R7" i="51"/>
  <c r="AH7" i="51" s="1"/>
  <c r="R167" i="51"/>
  <c r="AH15" i="51" s="1"/>
  <c r="P147" i="51"/>
  <c r="AF14" i="51" s="1"/>
  <c r="R107" i="51"/>
  <c r="AH12" i="51" s="1"/>
  <c r="S47" i="51"/>
  <c r="AI9" i="51" s="1"/>
  <c r="O47" i="51"/>
  <c r="AE7" i="51"/>
  <c r="T47" i="51"/>
  <c r="AJ9" i="51" s="1"/>
  <c r="P47" i="51"/>
  <c r="AF9" i="51" s="1"/>
  <c r="R27" i="51"/>
  <c r="AH8" i="51" s="1"/>
  <c r="Y97" i="3" s="1"/>
  <c r="P7" i="51"/>
  <c r="AF7" i="51" s="1"/>
  <c r="AE14" i="50"/>
  <c r="AE12" i="50"/>
  <c r="AE11" i="50"/>
  <c r="AE10" i="50"/>
  <c r="AE13" i="50"/>
  <c r="R167" i="50"/>
  <c r="AH15" i="50" s="1"/>
  <c r="R107" i="50"/>
  <c r="AH12" i="50" s="1"/>
  <c r="R47" i="50"/>
  <c r="AH9" i="50" s="1"/>
  <c r="Q47" i="50"/>
  <c r="U47" i="50"/>
  <c r="AK9" i="50" s="1"/>
  <c r="P27" i="50"/>
  <c r="AF8" i="50" s="1"/>
  <c r="AE7" i="50"/>
  <c r="V98" i="3" s="1"/>
  <c r="R27" i="50"/>
  <c r="AH8" i="50" s="1"/>
  <c r="AE15" i="50"/>
  <c r="R147" i="50"/>
  <c r="AH14" i="50" s="1"/>
  <c r="R127" i="50"/>
  <c r="AH13" i="50" s="1"/>
  <c r="P107" i="50"/>
  <c r="AF12" i="50" s="1"/>
  <c r="P87" i="50"/>
  <c r="AF11" i="50" s="1"/>
  <c r="P67" i="50"/>
  <c r="AF10" i="50" s="1"/>
  <c r="T147" i="50"/>
  <c r="AJ14" i="50" s="1"/>
  <c r="T107" i="50"/>
  <c r="AJ12" i="50" s="1"/>
  <c r="T67" i="50"/>
  <c r="AJ10" i="50" s="1"/>
  <c r="O47" i="50"/>
  <c r="N47" i="50" s="1"/>
  <c r="S47" i="50"/>
  <c r="AI9" i="50" s="1"/>
  <c r="R7" i="50"/>
  <c r="AH7" i="50" s="1"/>
  <c r="Y98" i="3" s="1"/>
  <c r="AE8" i="50"/>
  <c r="AE14" i="49"/>
  <c r="AE11" i="49"/>
  <c r="AE10" i="49"/>
  <c r="AE9" i="49"/>
  <c r="AE13" i="49"/>
  <c r="AE15" i="49"/>
  <c r="R147" i="49"/>
  <c r="AH14" i="49" s="1"/>
  <c r="P107" i="49"/>
  <c r="AF12" i="49" s="1"/>
  <c r="Q107" i="49"/>
  <c r="P7" i="49"/>
  <c r="AF7" i="49" s="1"/>
  <c r="R167" i="49"/>
  <c r="AH15" i="49" s="1"/>
  <c r="P147" i="49"/>
  <c r="AF14" i="49" s="1"/>
  <c r="P167" i="49"/>
  <c r="AF15" i="49" s="1"/>
  <c r="R107" i="49"/>
  <c r="AH12" i="49" s="1"/>
  <c r="O107" i="49"/>
  <c r="N107" i="49" s="1"/>
  <c r="R7" i="49"/>
  <c r="AH7" i="49" s="1"/>
  <c r="AE11" i="48"/>
  <c r="AE12" i="48"/>
  <c r="AE10" i="48"/>
  <c r="AE14" i="48"/>
  <c r="AE13" i="48"/>
  <c r="AE15" i="48"/>
  <c r="T147" i="48"/>
  <c r="AJ14" i="48" s="1"/>
  <c r="T107" i="48"/>
  <c r="AJ12" i="48" s="1"/>
  <c r="T67" i="48"/>
  <c r="AJ10" i="48" s="1"/>
  <c r="Q47" i="48"/>
  <c r="AE8" i="48"/>
  <c r="V102" i="3" s="1"/>
  <c r="R47" i="48"/>
  <c r="AH9" i="48" s="1"/>
  <c r="R167" i="48"/>
  <c r="AH15" i="48" s="1"/>
  <c r="P147" i="48"/>
  <c r="AF14" i="48" s="1"/>
  <c r="R107" i="48"/>
  <c r="AH12" i="48" s="1"/>
  <c r="R87" i="48"/>
  <c r="AH11" i="48" s="1"/>
  <c r="R67" i="48"/>
  <c r="AH10" i="48" s="1"/>
  <c r="S47" i="48"/>
  <c r="AI9" i="48" s="1"/>
  <c r="O47" i="48"/>
  <c r="AE7" i="48"/>
  <c r="V101" i="3" s="1"/>
  <c r="T47" i="48"/>
  <c r="AJ9" i="48" s="1"/>
  <c r="P47" i="48"/>
  <c r="AF9" i="48" s="1"/>
  <c r="R27" i="48"/>
  <c r="AH8" i="48" s="1"/>
  <c r="Y102" i="3" s="1"/>
  <c r="P7" i="48"/>
  <c r="AF7" i="48" s="1"/>
  <c r="W101" i="3" s="1"/>
  <c r="AE14" i="47"/>
  <c r="AE13" i="47"/>
  <c r="AE11" i="47"/>
  <c r="AE12" i="47"/>
  <c r="AE10" i="47"/>
  <c r="R167" i="47"/>
  <c r="AH15" i="47" s="1"/>
  <c r="P147" i="47"/>
  <c r="AF14" i="47" s="1"/>
  <c r="R107" i="47"/>
  <c r="AH12" i="47" s="1"/>
  <c r="R47" i="47"/>
  <c r="AH9" i="47" s="1"/>
  <c r="Q47" i="47"/>
  <c r="U47" i="47"/>
  <c r="AK9" i="47" s="1"/>
  <c r="P27" i="47"/>
  <c r="AF8" i="47" s="1"/>
  <c r="W115" i="3" s="1"/>
  <c r="AE7" i="47"/>
  <c r="V114" i="3" s="1"/>
  <c r="R27" i="47"/>
  <c r="AH8" i="47" s="1"/>
  <c r="Y115" i="3" s="1"/>
  <c r="AE15" i="47"/>
  <c r="R147" i="47"/>
  <c r="AH14" i="47" s="1"/>
  <c r="T147" i="47"/>
  <c r="AJ14" i="47" s="1"/>
  <c r="T107" i="47"/>
  <c r="AJ12" i="47" s="1"/>
  <c r="T67" i="47"/>
  <c r="AJ10" i="47" s="1"/>
  <c r="O47" i="47"/>
  <c r="N47" i="47" s="1"/>
  <c r="S47" i="47"/>
  <c r="AI9" i="47" s="1"/>
  <c r="R7" i="47"/>
  <c r="AH7" i="47" s="1"/>
  <c r="Y114" i="3" s="1"/>
  <c r="AE8" i="47"/>
  <c r="V115" i="3" s="1"/>
  <c r="AE14" i="46"/>
  <c r="AE10" i="46"/>
  <c r="AE15" i="46"/>
  <c r="AE12" i="46"/>
  <c r="AE11" i="46"/>
  <c r="AE9" i="46"/>
  <c r="R167" i="46"/>
  <c r="AH15" i="46" s="1"/>
  <c r="R147" i="46"/>
  <c r="AH14" i="46" s="1"/>
  <c r="O127" i="46"/>
  <c r="R107" i="46"/>
  <c r="AH12" i="46" s="1"/>
  <c r="R87" i="46"/>
  <c r="AH11" i="46" s="1"/>
  <c r="R27" i="46"/>
  <c r="AH8" i="46" s="1"/>
  <c r="Y93" i="3" s="1"/>
  <c r="U27" i="46"/>
  <c r="AK8" i="46" s="1"/>
  <c r="AB93" i="3" s="1"/>
  <c r="Q27" i="46"/>
  <c r="P167" i="46"/>
  <c r="AF15" i="46" s="1"/>
  <c r="P147" i="46"/>
  <c r="AF14" i="46" s="1"/>
  <c r="T127" i="46"/>
  <c r="AJ13" i="46" s="1"/>
  <c r="P107" i="46"/>
  <c r="AF12" i="46" s="1"/>
  <c r="P87" i="46"/>
  <c r="AF11" i="46" s="1"/>
  <c r="S27" i="46"/>
  <c r="AI8" i="46" s="1"/>
  <c r="Z93" i="3" s="1"/>
  <c r="O27" i="46"/>
  <c r="N27" i="46" s="1"/>
  <c r="AE7" i="46"/>
  <c r="AE14" i="45"/>
  <c r="AE13" i="45"/>
  <c r="AE11" i="45"/>
  <c r="AE9" i="45"/>
  <c r="AE8" i="45"/>
  <c r="AE7" i="45"/>
  <c r="V94" i="3" s="1"/>
  <c r="AE15" i="45"/>
  <c r="AE12" i="45"/>
  <c r="AE10" i="45"/>
  <c r="R167" i="45"/>
  <c r="AH15" i="45" s="1"/>
  <c r="R147" i="45"/>
  <c r="AH14" i="45" s="1"/>
  <c r="R47" i="45"/>
  <c r="AH9" i="45" s="1"/>
  <c r="R27" i="45"/>
  <c r="AH8" i="45" s="1"/>
  <c r="R7" i="45"/>
  <c r="AH7" i="45" s="1"/>
  <c r="Y94" i="3" s="1"/>
  <c r="P167" i="45"/>
  <c r="AF15" i="45" s="1"/>
  <c r="T167" i="45"/>
  <c r="AJ15" i="45" s="1"/>
  <c r="P147" i="45"/>
  <c r="AF14" i="45" s="1"/>
  <c r="R107" i="45"/>
  <c r="AH12" i="45" s="1"/>
  <c r="T107" i="45"/>
  <c r="AJ12" i="45" s="1"/>
  <c r="R87" i="45"/>
  <c r="AH11" i="45" s="1"/>
  <c r="P47" i="45"/>
  <c r="AF9" i="45" s="1"/>
  <c r="P27" i="45"/>
  <c r="AF8" i="45" s="1"/>
  <c r="P7" i="45"/>
  <c r="AF7" i="45" s="1"/>
  <c r="W94" i="3" s="1"/>
  <c r="AE12" i="44"/>
  <c r="AE10" i="44"/>
  <c r="AE14" i="44"/>
  <c r="AE13" i="44"/>
  <c r="AE11" i="44"/>
  <c r="AE15" i="44"/>
  <c r="R147" i="44"/>
  <c r="AH14" i="44" s="1"/>
  <c r="T147" i="44"/>
  <c r="AJ14" i="44" s="1"/>
  <c r="T107" i="44"/>
  <c r="AJ12" i="44" s="1"/>
  <c r="T67" i="44"/>
  <c r="AJ10" i="44" s="1"/>
  <c r="Q47" i="44"/>
  <c r="AE8" i="44"/>
  <c r="R47" i="44"/>
  <c r="AH9" i="44" s="1"/>
  <c r="P27" i="44"/>
  <c r="AF8" i="44" s="1"/>
  <c r="R7" i="44"/>
  <c r="AH7" i="44" s="1"/>
  <c r="R167" i="44"/>
  <c r="AH15" i="44" s="1"/>
  <c r="P147" i="44"/>
  <c r="AF14" i="44" s="1"/>
  <c r="R107" i="44"/>
  <c r="AH12" i="44" s="1"/>
  <c r="S47" i="44"/>
  <c r="AI9" i="44" s="1"/>
  <c r="O47" i="44"/>
  <c r="AE7" i="44"/>
  <c r="T47" i="44"/>
  <c r="AJ9" i="44" s="1"/>
  <c r="P47" i="44"/>
  <c r="AF9" i="44" s="1"/>
  <c r="R27" i="44"/>
  <c r="AH8" i="44" s="1"/>
  <c r="P7" i="44"/>
  <c r="AF7" i="44" s="1"/>
  <c r="O7" i="40"/>
  <c r="U47" i="40"/>
  <c r="AK9" i="40" s="1"/>
  <c r="AB91" i="3" s="1"/>
  <c r="U7" i="40"/>
  <c r="AK7" i="40" s="1"/>
  <c r="AB89" i="3" s="1"/>
  <c r="S7" i="40"/>
  <c r="AI7" i="40" s="1"/>
  <c r="Z89" i="3" s="1"/>
  <c r="Q7" i="40"/>
  <c r="AG7" i="40" s="1"/>
  <c r="X89" i="3" s="1"/>
  <c r="P7" i="41"/>
  <c r="AF7" i="41" s="1"/>
  <c r="W111" i="3" s="1"/>
  <c r="Q7" i="41"/>
  <c r="AG7" i="41" s="1"/>
  <c r="X111" i="3" s="1"/>
  <c r="R7" i="41"/>
  <c r="AH7" i="41" s="1"/>
  <c r="Y111" i="3" s="1"/>
  <c r="S7" i="41"/>
  <c r="AI7" i="41" s="1"/>
  <c r="Z111" i="3" s="1"/>
  <c r="U27" i="42"/>
  <c r="AK8" i="42" s="1"/>
  <c r="AB81" i="3" s="1"/>
  <c r="O27" i="42"/>
  <c r="S27" i="42"/>
  <c r="AI8" i="42" s="1"/>
  <c r="Z81" i="3" s="1"/>
  <c r="Q27" i="42"/>
  <c r="S7" i="42"/>
  <c r="AI7" i="42" s="1"/>
  <c r="O7" i="42"/>
  <c r="T167" i="43"/>
  <c r="AJ15" i="43" s="1"/>
  <c r="O27" i="43"/>
  <c r="N27" i="43" s="1"/>
  <c r="O7" i="43"/>
  <c r="N7" i="43" s="1"/>
  <c r="Q7" i="43"/>
  <c r="U7" i="43"/>
  <c r="AK7" i="43" s="1"/>
  <c r="AB82" i="3" s="1"/>
  <c r="P167" i="43"/>
  <c r="AF15" i="43" s="1"/>
  <c r="S147" i="43"/>
  <c r="AI14" i="43" s="1"/>
  <c r="Q127" i="43"/>
  <c r="O107" i="43"/>
  <c r="S107" i="43"/>
  <c r="AI12" i="43" s="1"/>
  <c r="Z87" i="3" s="1"/>
  <c r="T87" i="43"/>
  <c r="AJ11" i="43" s="1"/>
  <c r="AA86" i="3" s="1"/>
  <c r="Q87" i="43"/>
  <c r="U87" i="43"/>
  <c r="AK11" i="43" s="1"/>
  <c r="AB86" i="3" s="1"/>
  <c r="O67" i="43"/>
  <c r="S67" i="43"/>
  <c r="AI10" i="43" s="1"/>
  <c r="Z85" i="3" s="1"/>
  <c r="Q107" i="43"/>
  <c r="U107" i="43"/>
  <c r="AK12" i="43" s="1"/>
  <c r="AB87" i="3" s="1"/>
  <c r="S87" i="43"/>
  <c r="AI11" i="43" s="1"/>
  <c r="Z86" i="3" s="1"/>
  <c r="Q67" i="43"/>
  <c r="U67" i="43"/>
  <c r="AK10" i="43" s="1"/>
  <c r="AB85" i="3" s="1"/>
  <c r="T47" i="43"/>
  <c r="AJ9" i="43" s="1"/>
  <c r="AA84" i="3" s="1"/>
  <c r="Q167" i="43"/>
  <c r="U167" i="43"/>
  <c r="AK15" i="43" s="1"/>
  <c r="P127" i="43"/>
  <c r="AF13" i="43" s="1"/>
  <c r="W88" i="3" s="1"/>
  <c r="O147" i="43"/>
  <c r="U127" i="43"/>
  <c r="AK13" i="43" s="1"/>
  <c r="AB88" i="3" s="1"/>
  <c r="O127" i="43"/>
  <c r="S127" i="43"/>
  <c r="AI13" i="43" s="1"/>
  <c r="Z88" i="3" s="1"/>
  <c r="P107" i="43"/>
  <c r="AF12" i="43" s="1"/>
  <c r="W87" i="3" s="1"/>
  <c r="P87" i="43"/>
  <c r="AF11" i="43" s="1"/>
  <c r="W86" i="3" s="1"/>
  <c r="P67" i="43"/>
  <c r="AF10" i="43" s="1"/>
  <c r="W85" i="3" s="1"/>
  <c r="Q147" i="43"/>
  <c r="U147" i="43"/>
  <c r="AK14" i="43" s="1"/>
  <c r="T127" i="43"/>
  <c r="AJ13" i="43" s="1"/>
  <c r="AA88" i="3" s="1"/>
  <c r="O87" i="43"/>
  <c r="S27" i="43"/>
  <c r="AI8" i="43" s="1"/>
  <c r="Z83" i="3" s="1"/>
  <c r="S7" i="43"/>
  <c r="AI7" i="43" s="1"/>
  <c r="Z82" i="3" s="1"/>
  <c r="AE14" i="43"/>
  <c r="AE13" i="43"/>
  <c r="V88" i="3" s="1"/>
  <c r="AE15" i="43"/>
  <c r="T147" i="43"/>
  <c r="AJ14" i="43" s="1"/>
  <c r="T107" i="43"/>
  <c r="AJ12" i="43" s="1"/>
  <c r="AA87" i="3" s="1"/>
  <c r="T67" i="43"/>
  <c r="AJ10" i="43" s="1"/>
  <c r="AA85" i="3" s="1"/>
  <c r="R47" i="43"/>
  <c r="AH9" i="43" s="1"/>
  <c r="Y84" i="3" s="1"/>
  <c r="Q47" i="43"/>
  <c r="U47" i="43"/>
  <c r="AK9" i="43" s="1"/>
  <c r="AB84" i="3" s="1"/>
  <c r="P27" i="43"/>
  <c r="AF8" i="43" s="1"/>
  <c r="W83" i="3" s="1"/>
  <c r="P47" i="43"/>
  <c r="AF9" i="43" s="1"/>
  <c r="W84" i="3" s="1"/>
  <c r="AE8" i="43"/>
  <c r="V83" i="3" s="1"/>
  <c r="P7" i="43"/>
  <c r="AF7" i="43" s="1"/>
  <c r="W82" i="3" s="1"/>
  <c r="R167" i="43"/>
  <c r="AH15" i="43" s="1"/>
  <c r="P147" i="43"/>
  <c r="AF14" i="43" s="1"/>
  <c r="R107" i="43"/>
  <c r="AH12" i="43" s="1"/>
  <c r="Y87" i="3" s="1"/>
  <c r="R87" i="43"/>
  <c r="AH11" i="43" s="1"/>
  <c r="Y86" i="3" s="1"/>
  <c r="R67" i="43"/>
  <c r="AH10" i="43" s="1"/>
  <c r="Y85" i="3" s="1"/>
  <c r="O47" i="43"/>
  <c r="N47" i="43" s="1"/>
  <c r="S47" i="43"/>
  <c r="AI9" i="43" s="1"/>
  <c r="Z84" i="3" s="1"/>
  <c r="R7" i="43"/>
  <c r="AH7" i="43" s="1"/>
  <c r="Y82" i="3" s="1"/>
  <c r="R27" i="43"/>
  <c r="AH8" i="43" s="1"/>
  <c r="Y83" i="3" s="1"/>
  <c r="AE14" i="42"/>
  <c r="AE7" i="42"/>
  <c r="AE13" i="42"/>
  <c r="AE12" i="42"/>
  <c r="AE11" i="42"/>
  <c r="AE10" i="42"/>
  <c r="AE15" i="42"/>
  <c r="R147" i="42"/>
  <c r="AH14" i="42" s="1"/>
  <c r="T147" i="42"/>
  <c r="AJ14" i="42" s="1"/>
  <c r="T107" i="42"/>
  <c r="AJ12" i="42" s="1"/>
  <c r="T67" i="42"/>
  <c r="AJ10" i="42" s="1"/>
  <c r="R47" i="42"/>
  <c r="AH9" i="42" s="1"/>
  <c r="Q47" i="42"/>
  <c r="U47" i="42"/>
  <c r="AK9" i="42" s="1"/>
  <c r="P27" i="42"/>
  <c r="AF8" i="42" s="1"/>
  <c r="W81" i="3" s="1"/>
  <c r="R7" i="42"/>
  <c r="AH7" i="42" s="1"/>
  <c r="R167" i="42"/>
  <c r="AH15" i="42" s="1"/>
  <c r="P147" i="42"/>
  <c r="AF14" i="42" s="1"/>
  <c r="R107" i="42"/>
  <c r="AH12" i="42" s="1"/>
  <c r="O47" i="42"/>
  <c r="N47" i="42" s="1"/>
  <c r="S47" i="42"/>
  <c r="AI9" i="42" s="1"/>
  <c r="R27" i="42"/>
  <c r="AH8" i="42" s="1"/>
  <c r="Y81" i="3" s="1"/>
  <c r="P7" i="42"/>
  <c r="AF7" i="42" s="1"/>
  <c r="AE14" i="41"/>
  <c r="AE10" i="41"/>
  <c r="AE13" i="41"/>
  <c r="R167" i="41"/>
  <c r="AH15" i="41" s="1"/>
  <c r="R147" i="41"/>
  <c r="AH14" i="41" s="1"/>
  <c r="P167" i="41"/>
  <c r="AF15" i="41" s="1"/>
  <c r="T127" i="41"/>
  <c r="AJ13" i="41" s="1"/>
  <c r="S107" i="41"/>
  <c r="AI12" i="41" s="1"/>
  <c r="O107" i="41"/>
  <c r="T107" i="41"/>
  <c r="AJ12" i="41" s="1"/>
  <c r="P107" i="41"/>
  <c r="AF12" i="41" s="1"/>
  <c r="S87" i="41"/>
  <c r="AI11" i="41" s="1"/>
  <c r="O87" i="41"/>
  <c r="T87" i="41"/>
  <c r="AJ11" i="41" s="1"/>
  <c r="P87" i="41"/>
  <c r="AF11" i="41" s="1"/>
  <c r="P67" i="41"/>
  <c r="AF10" i="41" s="1"/>
  <c r="S47" i="41"/>
  <c r="AI9" i="41" s="1"/>
  <c r="O47" i="41"/>
  <c r="N47" i="41" s="1"/>
  <c r="AE8" i="41"/>
  <c r="AE7" i="41"/>
  <c r="V111" i="3" s="1"/>
  <c r="AE15" i="41"/>
  <c r="P147" i="41"/>
  <c r="AF14" i="41" s="1"/>
  <c r="Q107" i="41"/>
  <c r="R107" i="41"/>
  <c r="AH12" i="41" s="1"/>
  <c r="Q87" i="41"/>
  <c r="R87" i="41"/>
  <c r="AH11" i="41" s="1"/>
  <c r="R67" i="41"/>
  <c r="AH10" i="41" s="1"/>
  <c r="R47" i="41"/>
  <c r="AH9" i="41" s="1"/>
  <c r="U47" i="41"/>
  <c r="AK9" i="41" s="1"/>
  <c r="Q47" i="41"/>
  <c r="AE12" i="40"/>
  <c r="AE10" i="40"/>
  <c r="AE14" i="40"/>
  <c r="AE13" i="40"/>
  <c r="AE11" i="40"/>
  <c r="AE15" i="40"/>
  <c r="T147" i="40"/>
  <c r="AJ14" i="40" s="1"/>
  <c r="T107" i="40"/>
  <c r="AJ12" i="40" s="1"/>
  <c r="T67" i="40"/>
  <c r="AJ10" i="40" s="1"/>
  <c r="Q47" i="40"/>
  <c r="AE8" i="40"/>
  <c r="V90" i="3" s="1"/>
  <c r="R47" i="40"/>
  <c r="AH9" i="40" s="1"/>
  <c r="Y91" i="3" s="1"/>
  <c r="P27" i="40"/>
  <c r="AF8" i="40" s="1"/>
  <c r="W90" i="3" s="1"/>
  <c r="R7" i="40"/>
  <c r="AH7" i="40" s="1"/>
  <c r="Y89" i="3" s="1"/>
  <c r="R167" i="40"/>
  <c r="AH15" i="40" s="1"/>
  <c r="P147" i="40"/>
  <c r="AF14" i="40" s="1"/>
  <c r="R107" i="40"/>
  <c r="AH12" i="40" s="1"/>
  <c r="S47" i="40"/>
  <c r="AI9" i="40" s="1"/>
  <c r="Z91" i="3" s="1"/>
  <c r="O47" i="40"/>
  <c r="AE7" i="40"/>
  <c r="V89" i="3" s="1"/>
  <c r="T47" i="40"/>
  <c r="AJ9" i="40" s="1"/>
  <c r="AA91" i="3" s="1"/>
  <c r="P47" i="40"/>
  <c r="AF9" i="40" s="1"/>
  <c r="W91" i="3" s="1"/>
  <c r="R27" i="40"/>
  <c r="AH8" i="40" s="1"/>
  <c r="Y90" i="3" s="1"/>
  <c r="P7" i="40"/>
  <c r="AF7" i="40" s="1"/>
  <c r="W89" i="3" s="1"/>
  <c r="O7" i="37"/>
  <c r="R7" i="37"/>
  <c r="AH7" i="37" s="1"/>
  <c r="U27" i="38"/>
  <c r="AK8" i="38" s="1"/>
  <c r="AB77" i="3" s="1"/>
  <c r="O27" i="38"/>
  <c r="P27" i="38"/>
  <c r="AF8" i="38" s="1"/>
  <c r="W77" i="3" s="1"/>
  <c r="U7" i="38"/>
  <c r="AK7" i="38" s="1"/>
  <c r="Q7" i="38"/>
  <c r="O7" i="38"/>
  <c r="N7" i="38" s="1"/>
  <c r="R7" i="38"/>
  <c r="AH7" i="38" s="1"/>
  <c r="U7" i="39"/>
  <c r="AK7" i="39" s="1"/>
  <c r="AB72" i="3" s="1"/>
  <c r="P7" i="39"/>
  <c r="AF7" i="39" s="1"/>
  <c r="W72" i="3" s="1"/>
  <c r="U47" i="34"/>
  <c r="AK9" i="34" s="1"/>
  <c r="AB71" i="3" s="1"/>
  <c r="S27" i="34"/>
  <c r="AI8" i="34" s="1"/>
  <c r="Z70" i="3" s="1"/>
  <c r="U27" i="34"/>
  <c r="AK8" i="34" s="1"/>
  <c r="AB70" i="3" s="1"/>
  <c r="Q27" i="34"/>
  <c r="U7" i="34"/>
  <c r="AK7" i="34" s="1"/>
  <c r="O7" i="34"/>
  <c r="AE7" i="34" s="1"/>
  <c r="AE13" i="39"/>
  <c r="AE12" i="39"/>
  <c r="AE11" i="39"/>
  <c r="AE10" i="39"/>
  <c r="V75" i="3" s="1"/>
  <c r="AE14" i="39"/>
  <c r="R182" i="39"/>
  <c r="AH15" i="39" s="1"/>
  <c r="P162" i="39"/>
  <c r="AF14" i="39" s="1"/>
  <c r="R122" i="39"/>
  <c r="AH12" i="39" s="1"/>
  <c r="R62" i="39"/>
  <c r="AH9" i="39" s="1"/>
  <c r="Y74" i="3" s="1"/>
  <c r="Q62" i="39"/>
  <c r="U62" i="39"/>
  <c r="AK9" i="39" s="1"/>
  <c r="AB74" i="3" s="1"/>
  <c r="P42" i="39"/>
  <c r="AF8" i="39" s="1"/>
  <c r="W73" i="3" s="1"/>
  <c r="R42" i="39"/>
  <c r="AH8" i="39" s="1"/>
  <c r="Y73" i="3" s="1"/>
  <c r="AE15" i="39"/>
  <c r="R162" i="39"/>
  <c r="AH14" i="39" s="1"/>
  <c r="T162" i="39"/>
  <c r="AJ14" i="39" s="1"/>
  <c r="T122" i="39"/>
  <c r="AJ12" i="39" s="1"/>
  <c r="T82" i="39"/>
  <c r="AJ10" i="39" s="1"/>
  <c r="AA75" i="3" s="1"/>
  <c r="O62" i="39"/>
  <c r="S62" i="39"/>
  <c r="AI9" i="39" s="1"/>
  <c r="Z74" i="3" s="1"/>
  <c r="R7" i="39"/>
  <c r="AH7" i="39" s="1"/>
  <c r="Y72" i="3" s="1"/>
  <c r="AE8" i="39"/>
  <c r="V73" i="3" s="1"/>
  <c r="AE14" i="38"/>
  <c r="AE13" i="38"/>
  <c r="AE11" i="38"/>
  <c r="AE12" i="38"/>
  <c r="AE10" i="38"/>
  <c r="AE15" i="38"/>
  <c r="T147" i="38"/>
  <c r="AJ14" i="38" s="1"/>
  <c r="T107" i="38"/>
  <c r="AJ12" i="38" s="1"/>
  <c r="T67" i="38"/>
  <c r="AJ10" i="38" s="1"/>
  <c r="Q47" i="38"/>
  <c r="R47" i="38"/>
  <c r="AH9" i="38" s="1"/>
  <c r="Y78" i="3" s="1"/>
  <c r="R167" i="38"/>
  <c r="AH15" i="38" s="1"/>
  <c r="P147" i="38"/>
  <c r="AF14" i="38" s="1"/>
  <c r="R107" i="38"/>
  <c r="AH12" i="38" s="1"/>
  <c r="R87" i="38"/>
  <c r="AH11" i="38" s="1"/>
  <c r="R67" i="38"/>
  <c r="AH10" i="38" s="1"/>
  <c r="S47" i="38"/>
  <c r="AI9" i="38" s="1"/>
  <c r="Z78" i="3" s="1"/>
  <c r="O47" i="38"/>
  <c r="AE7" i="38"/>
  <c r="T47" i="38"/>
  <c r="AJ9" i="38" s="1"/>
  <c r="AA78" i="3" s="1"/>
  <c r="P47" i="38"/>
  <c r="AF9" i="38" s="1"/>
  <c r="W78" i="3" s="1"/>
  <c r="R27" i="38"/>
  <c r="AH8" i="38" s="1"/>
  <c r="Y77" i="3" s="1"/>
  <c r="P7" i="38"/>
  <c r="AF7" i="38" s="1"/>
  <c r="AE11" i="37"/>
  <c r="AE12" i="37"/>
  <c r="AE10" i="37"/>
  <c r="AE14" i="37"/>
  <c r="AE13" i="37"/>
  <c r="AE15" i="37"/>
  <c r="T147" i="37"/>
  <c r="AJ14" i="37" s="1"/>
  <c r="T107" i="37"/>
  <c r="AJ12" i="37" s="1"/>
  <c r="T67" i="37"/>
  <c r="AJ10" i="37" s="1"/>
  <c r="Q47" i="37"/>
  <c r="AE8" i="37"/>
  <c r="R47" i="37"/>
  <c r="AH9" i="37" s="1"/>
  <c r="R167" i="37"/>
  <c r="AH15" i="37" s="1"/>
  <c r="P147" i="37"/>
  <c r="AF14" i="37" s="1"/>
  <c r="R107" i="37"/>
  <c r="AH12" i="37" s="1"/>
  <c r="R87" i="37"/>
  <c r="AH11" i="37" s="1"/>
  <c r="R67" i="37"/>
  <c r="AH10" i="37" s="1"/>
  <c r="S47" i="37"/>
  <c r="AI9" i="37" s="1"/>
  <c r="O47" i="37"/>
  <c r="AE7" i="37"/>
  <c r="T47" i="37"/>
  <c r="AJ9" i="37" s="1"/>
  <c r="P47" i="37"/>
  <c r="AF9" i="37" s="1"/>
  <c r="R27" i="37"/>
  <c r="AH8" i="37" s="1"/>
  <c r="P7" i="37"/>
  <c r="AF7" i="37" s="1"/>
  <c r="U87" i="35"/>
  <c r="AK11" i="35" s="1"/>
  <c r="AB68" i="3" s="1"/>
  <c r="O87" i="35"/>
  <c r="S87" i="35"/>
  <c r="AI11" i="35" s="1"/>
  <c r="Z68" i="3" s="1"/>
  <c r="T87" i="35"/>
  <c r="AJ11" i="35" s="1"/>
  <c r="AA68" i="3" s="1"/>
  <c r="R87" i="35"/>
  <c r="AH11" i="35" s="1"/>
  <c r="Y68" i="3" s="1"/>
  <c r="Q87" i="35"/>
  <c r="O67" i="35"/>
  <c r="S67" i="35"/>
  <c r="AI10" i="35" s="1"/>
  <c r="Z67" i="3" s="1"/>
  <c r="O27" i="35"/>
  <c r="N27" i="35" s="1"/>
  <c r="U47" i="35"/>
  <c r="AK9" i="35" s="1"/>
  <c r="AB66" i="3" s="1"/>
  <c r="O7" i="35"/>
  <c r="U7" i="35"/>
  <c r="AK7" i="35" s="1"/>
  <c r="O7" i="36"/>
  <c r="Q7" i="36"/>
  <c r="AG7" i="36" s="1"/>
  <c r="U7" i="36"/>
  <c r="AK7" i="36" s="1"/>
  <c r="P7" i="36"/>
  <c r="AF7" i="36" s="1"/>
  <c r="U7" i="30"/>
  <c r="AK7" i="30" s="1"/>
  <c r="S7" i="30"/>
  <c r="AI7" i="30" s="1"/>
  <c r="P7" i="30"/>
  <c r="AF7" i="30" s="1"/>
  <c r="R67" i="31"/>
  <c r="AH10" i="31" s="1"/>
  <c r="S67" i="31"/>
  <c r="AI10" i="31" s="1"/>
  <c r="U47" i="31"/>
  <c r="AK9" i="31" s="1"/>
  <c r="AB62" i="3" s="1"/>
  <c r="P67" i="31"/>
  <c r="AF10" i="31" s="1"/>
  <c r="O67" i="31"/>
  <c r="Q67" i="31"/>
  <c r="U67" i="31"/>
  <c r="AK10" i="31" s="1"/>
  <c r="Q27" i="31"/>
  <c r="O7" i="31"/>
  <c r="N7" i="31" s="1"/>
  <c r="U7" i="32"/>
  <c r="AK7" i="32" s="1"/>
  <c r="AB112" i="3" s="1"/>
  <c r="P7" i="32"/>
  <c r="AF7" i="32" s="1"/>
  <c r="W112" i="3" s="1"/>
  <c r="S7" i="33"/>
  <c r="AI7" i="33" s="1"/>
  <c r="O7" i="33"/>
  <c r="Q7" i="33"/>
  <c r="AG7" i="33" s="1"/>
  <c r="S27" i="29"/>
  <c r="AI8" i="29" s="1"/>
  <c r="S7" i="29"/>
  <c r="AI7" i="29" s="1"/>
  <c r="Z55" i="3" s="1"/>
  <c r="Q7" i="29"/>
  <c r="AG7" i="29" s="1"/>
  <c r="X55" i="3" s="1"/>
  <c r="AE13" i="36"/>
  <c r="AE12" i="36"/>
  <c r="AE11" i="36"/>
  <c r="AE10" i="36"/>
  <c r="AE14" i="36"/>
  <c r="R167" i="36"/>
  <c r="AH15" i="36" s="1"/>
  <c r="P147" i="36"/>
  <c r="AF14" i="36" s="1"/>
  <c r="R107" i="36"/>
  <c r="AH12" i="36" s="1"/>
  <c r="R47" i="36"/>
  <c r="AH9" i="36" s="1"/>
  <c r="Q47" i="36"/>
  <c r="U47" i="36"/>
  <c r="AK9" i="36" s="1"/>
  <c r="P27" i="36"/>
  <c r="AF8" i="36" s="1"/>
  <c r="AE7" i="36"/>
  <c r="R27" i="36"/>
  <c r="AH8" i="36" s="1"/>
  <c r="AE15" i="36"/>
  <c r="R147" i="36"/>
  <c r="AH14" i="36" s="1"/>
  <c r="T147" i="36"/>
  <c r="AJ14" i="36" s="1"/>
  <c r="T107" i="36"/>
  <c r="AJ12" i="36" s="1"/>
  <c r="T67" i="36"/>
  <c r="AJ10" i="36" s="1"/>
  <c r="O47" i="36"/>
  <c r="N47" i="36" s="1"/>
  <c r="S47" i="36"/>
  <c r="AI9" i="36" s="1"/>
  <c r="R7" i="36"/>
  <c r="AH7" i="36" s="1"/>
  <c r="AE8" i="36"/>
  <c r="AE13" i="35"/>
  <c r="AE14" i="35"/>
  <c r="AE12" i="35"/>
  <c r="AE10" i="35"/>
  <c r="V67" i="3" s="1"/>
  <c r="R167" i="35"/>
  <c r="AH15" i="35" s="1"/>
  <c r="P147" i="35"/>
  <c r="AF14" i="35" s="1"/>
  <c r="R107" i="35"/>
  <c r="AH12" i="35" s="1"/>
  <c r="S47" i="35"/>
  <c r="AI9" i="35" s="1"/>
  <c r="Z66" i="3" s="1"/>
  <c r="O47" i="35"/>
  <c r="P27" i="35"/>
  <c r="AF8" i="35" s="1"/>
  <c r="W65" i="3" s="1"/>
  <c r="R47" i="35"/>
  <c r="AH9" i="35" s="1"/>
  <c r="Y66" i="3" s="1"/>
  <c r="AE7" i="35"/>
  <c r="AE15" i="35"/>
  <c r="R147" i="35"/>
  <c r="AH14" i="35" s="1"/>
  <c r="T147" i="35"/>
  <c r="AJ14" i="35" s="1"/>
  <c r="T107" i="35"/>
  <c r="AJ12" i="35" s="1"/>
  <c r="T67" i="35"/>
  <c r="AJ10" i="35" s="1"/>
  <c r="AA67" i="3" s="1"/>
  <c r="Q47" i="35"/>
  <c r="AE8" i="35"/>
  <c r="V65" i="3" s="1"/>
  <c r="R27" i="35"/>
  <c r="AH8" i="35" s="1"/>
  <c r="Y65" i="3" s="1"/>
  <c r="T47" i="35"/>
  <c r="AJ9" i="35" s="1"/>
  <c r="AA66" i="3" s="1"/>
  <c r="P47" i="35"/>
  <c r="AF9" i="35" s="1"/>
  <c r="W66" i="3" s="1"/>
  <c r="R7" i="35"/>
  <c r="AH7" i="35" s="1"/>
  <c r="P7" i="35"/>
  <c r="AF7" i="35" s="1"/>
  <c r="AE13" i="34"/>
  <c r="AE14" i="34"/>
  <c r="AE12" i="34"/>
  <c r="AE11" i="34"/>
  <c r="AE10" i="34"/>
  <c r="AE15" i="34"/>
  <c r="R147" i="34"/>
  <c r="AH14" i="34" s="1"/>
  <c r="R127" i="34"/>
  <c r="AH13" i="34" s="1"/>
  <c r="T147" i="34"/>
  <c r="AJ14" i="34" s="1"/>
  <c r="T107" i="34"/>
  <c r="AJ12" i="34" s="1"/>
  <c r="T67" i="34"/>
  <c r="AJ10" i="34" s="1"/>
  <c r="Q47" i="34"/>
  <c r="AE8" i="34"/>
  <c r="V70" i="3" s="1"/>
  <c r="R47" i="34"/>
  <c r="AH9" i="34" s="1"/>
  <c r="Y71" i="3" s="1"/>
  <c r="P27" i="34"/>
  <c r="AF8" i="34" s="1"/>
  <c r="W70" i="3" s="1"/>
  <c r="R7" i="34"/>
  <c r="AH7" i="34" s="1"/>
  <c r="R167" i="34"/>
  <c r="AH15" i="34" s="1"/>
  <c r="R107" i="34"/>
  <c r="AH12" i="34" s="1"/>
  <c r="S47" i="34"/>
  <c r="AI9" i="34" s="1"/>
  <c r="Z71" i="3" s="1"/>
  <c r="O47" i="34"/>
  <c r="T47" i="34"/>
  <c r="AJ9" i="34" s="1"/>
  <c r="AA71" i="3" s="1"/>
  <c r="P47" i="34"/>
  <c r="AF9" i="34" s="1"/>
  <c r="W71" i="3" s="1"/>
  <c r="R27" i="34"/>
  <c r="AH8" i="34" s="1"/>
  <c r="Y70" i="3" s="1"/>
  <c r="P7" i="34"/>
  <c r="AF7" i="34" s="1"/>
  <c r="AE14" i="33"/>
  <c r="AE13" i="33"/>
  <c r="AE12" i="33"/>
  <c r="AE10" i="33"/>
  <c r="AE15" i="33"/>
  <c r="R147" i="33"/>
  <c r="AH14" i="33" s="1"/>
  <c r="T147" i="33"/>
  <c r="AJ14" i="33" s="1"/>
  <c r="T107" i="33"/>
  <c r="AJ12" i="33" s="1"/>
  <c r="T67" i="33"/>
  <c r="AJ10" i="33" s="1"/>
  <c r="Q47" i="33"/>
  <c r="AE8" i="33"/>
  <c r="V58" i="3" s="1"/>
  <c r="R47" i="33"/>
  <c r="AH9" i="33" s="1"/>
  <c r="P27" i="33"/>
  <c r="AF8" i="33" s="1"/>
  <c r="W58" i="3" s="1"/>
  <c r="R7" i="33"/>
  <c r="AH7" i="33" s="1"/>
  <c r="R167" i="33"/>
  <c r="AH15" i="33" s="1"/>
  <c r="P147" i="33"/>
  <c r="AF14" i="33" s="1"/>
  <c r="R107" i="33"/>
  <c r="AH12" i="33" s="1"/>
  <c r="S47" i="33"/>
  <c r="AI9" i="33" s="1"/>
  <c r="O47" i="33"/>
  <c r="AE7" i="33"/>
  <c r="T47" i="33"/>
  <c r="AJ9" i="33" s="1"/>
  <c r="P47" i="33"/>
  <c r="AF9" i="33" s="1"/>
  <c r="R27" i="33"/>
  <c r="AH8" i="33" s="1"/>
  <c r="Y58" i="3" s="1"/>
  <c r="P7" i="33"/>
  <c r="AF7" i="33" s="1"/>
  <c r="AE13" i="32"/>
  <c r="AE11" i="32"/>
  <c r="AE14" i="32"/>
  <c r="AE12" i="32"/>
  <c r="AE10" i="32"/>
  <c r="R167" i="32"/>
  <c r="AH15" i="32" s="1"/>
  <c r="P147" i="32"/>
  <c r="AF14" i="32" s="1"/>
  <c r="R107" i="32"/>
  <c r="AH12" i="32" s="1"/>
  <c r="R47" i="32"/>
  <c r="AH9" i="32" s="1"/>
  <c r="Q47" i="32"/>
  <c r="U47" i="32"/>
  <c r="AK9" i="32" s="1"/>
  <c r="P27" i="32"/>
  <c r="AF8" i="32" s="1"/>
  <c r="W113" i="3" s="1"/>
  <c r="AE7" i="32"/>
  <c r="V112" i="3" s="1"/>
  <c r="R27" i="32"/>
  <c r="AH8" i="32" s="1"/>
  <c r="Y113" i="3" s="1"/>
  <c r="AE15" i="32"/>
  <c r="R147" i="32"/>
  <c r="AH14" i="32" s="1"/>
  <c r="T147" i="32"/>
  <c r="AJ14" i="32" s="1"/>
  <c r="T107" i="32"/>
  <c r="AJ12" i="32" s="1"/>
  <c r="T67" i="32"/>
  <c r="AJ10" i="32" s="1"/>
  <c r="O47" i="32"/>
  <c r="N47" i="32" s="1"/>
  <c r="S47" i="32"/>
  <c r="AI9" i="32" s="1"/>
  <c r="R7" i="32"/>
  <c r="AH7" i="32" s="1"/>
  <c r="Y112" i="3" s="1"/>
  <c r="AE8" i="32"/>
  <c r="V113" i="3" s="1"/>
  <c r="AE14" i="31"/>
  <c r="AE13" i="31"/>
  <c r="AE12" i="31"/>
  <c r="AE11" i="31"/>
  <c r="AE15" i="31"/>
  <c r="R147" i="31"/>
  <c r="AH14" i="31" s="1"/>
  <c r="T147" i="31"/>
  <c r="AJ14" i="31" s="1"/>
  <c r="T107" i="31"/>
  <c r="AJ12" i="31" s="1"/>
  <c r="T67" i="31"/>
  <c r="AJ10" i="31" s="1"/>
  <c r="Q47" i="31"/>
  <c r="AE8" i="31"/>
  <c r="V61" i="3" s="1"/>
  <c r="R47" i="31"/>
  <c r="AH9" i="31" s="1"/>
  <c r="Y62" i="3" s="1"/>
  <c r="P27" i="31"/>
  <c r="AF8" i="31" s="1"/>
  <c r="W61" i="3" s="1"/>
  <c r="R7" i="31"/>
  <c r="AH7" i="31" s="1"/>
  <c r="R167" i="31"/>
  <c r="AH15" i="31" s="1"/>
  <c r="P147" i="31"/>
  <c r="AF14" i="31" s="1"/>
  <c r="R107" i="31"/>
  <c r="AH12" i="31" s="1"/>
  <c r="S47" i="31"/>
  <c r="AI9" i="31" s="1"/>
  <c r="Z62" i="3" s="1"/>
  <c r="O47" i="31"/>
  <c r="AE7" i="31"/>
  <c r="T47" i="31"/>
  <c r="AJ9" i="31" s="1"/>
  <c r="AA62" i="3" s="1"/>
  <c r="P47" i="31"/>
  <c r="AF9" i="31" s="1"/>
  <c r="W62" i="3" s="1"/>
  <c r="R27" i="31"/>
  <c r="AH8" i="31" s="1"/>
  <c r="Y61" i="3" s="1"/>
  <c r="P7" i="31"/>
  <c r="AF7" i="31" s="1"/>
  <c r="AE14" i="30"/>
  <c r="AE13" i="30"/>
  <c r="AE12" i="30"/>
  <c r="AE11" i="30"/>
  <c r="AE10" i="30"/>
  <c r="AE15" i="30"/>
  <c r="R147" i="30"/>
  <c r="AH14" i="30" s="1"/>
  <c r="T147" i="30"/>
  <c r="AJ14" i="30" s="1"/>
  <c r="T107" i="30"/>
  <c r="AJ12" i="30" s="1"/>
  <c r="T67" i="30"/>
  <c r="AJ10" i="30" s="1"/>
  <c r="AE8" i="30"/>
  <c r="V53" i="3" s="1"/>
  <c r="R47" i="30"/>
  <c r="AH9" i="30" s="1"/>
  <c r="Y54" i="3" s="1"/>
  <c r="O47" i="30"/>
  <c r="S47" i="30"/>
  <c r="AI9" i="30" s="1"/>
  <c r="Z54" i="3" s="1"/>
  <c r="P27" i="30"/>
  <c r="AF8" i="30" s="1"/>
  <c r="W53" i="3" s="1"/>
  <c r="AE7" i="30"/>
  <c r="R167" i="30"/>
  <c r="AH15" i="30" s="1"/>
  <c r="P147" i="30"/>
  <c r="AF14" i="30" s="1"/>
  <c r="R107" i="30"/>
  <c r="AH12" i="30" s="1"/>
  <c r="R27" i="30"/>
  <c r="AH8" i="30" s="1"/>
  <c r="Y53" i="3" s="1"/>
  <c r="P47" i="30"/>
  <c r="AF9" i="30" s="1"/>
  <c r="W54" i="3" s="1"/>
  <c r="T47" i="30"/>
  <c r="AJ9" i="30" s="1"/>
  <c r="AA54" i="3" s="1"/>
  <c r="Q47" i="30"/>
  <c r="U47" i="30"/>
  <c r="AK9" i="30" s="1"/>
  <c r="AB54" i="3" s="1"/>
  <c r="R7" i="30"/>
  <c r="AH7" i="30" s="1"/>
  <c r="Q7" i="28"/>
  <c r="AG7" i="28" s="1"/>
  <c r="R7" i="28"/>
  <c r="AH7" i="28" s="1"/>
  <c r="S27" i="27"/>
  <c r="AI8" i="27" s="1"/>
  <c r="Z49" i="3" s="1"/>
  <c r="P27" i="27"/>
  <c r="AF8" i="27" s="1"/>
  <c r="W49" i="3" s="1"/>
  <c r="Q7" i="27"/>
  <c r="AG7" i="27" s="1"/>
  <c r="U7" i="27"/>
  <c r="AK7" i="27" s="1"/>
  <c r="R7" i="27"/>
  <c r="AH7" i="27" s="1"/>
  <c r="T27" i="26"/>
  <c r="AJ8" i="26" s="1"/>
  <c r="AA46" i="3" s="1"/>
  <c r="AE13" i="29"/>
  <c r="AE12" i="29"/>
  <c r="AE11" i="29"/>
  <c r="AE10" i="29"/>
  <c r="AE14" i="29"/>
  <c r="R167" i="29"/>
  <c r="AH15" i="29" s="1"/>
  <c r="P147" i="29"/>
  <c r="AF14" i="29" s="1"/>
  <c r="R107" i="29"/>
  <c r="AH12" i="29" s="1"/>
  <c r="S47" i="29"/>
  <c r="AI9" i="29" s="1"/>
  <c r="O47" i="29"/>
  <c r="AE7" i="29"/>
  <c r="V55" i="3" s="1"/>
  <c r="T47" i="29"/>
  <c r="AJ9" i="29" s="1"/>
  <c r="P47" i="29"/>
  <c r="AF9" i="29" s="1"/>
  <c r="R27" i="29"/>
  <c r="AH8" i="29" s="1"/>
  <c r="R7" i="29"/>
  <c r="AH7" i="29" s="1"/>
  <c r="Y55" i="3" s="1"/>
  <c r="AE15" i="29"/>
  <c r="R147" i="29"/>
  <c r="AH14" i="29" s="1"/>
  <c r="T147" i="29"/>
  <c r="AJ14" i="29" s="1"/>
  <c r="T107" i="29"/>
  <c r="AJ12" i="29" s="1"/>
  <c r="T67" i="29"/>
  <c r="AJ10" i="29" s="1"/>
  <c r="Q47" i="29"/>
  <c r="AE8" i="29"/>
  <c r="R47" i="29"/>
  <c r="AH9" i="29" s="1"/>
  <c r="P27" i="29"/>
  <c r="AF8" i="29" s="1"/>
  <c r="P7" i="29"/>
  <c r="AF7" i="29" s="1"/>
  <c r="W55" i="3" s="1"/>
  <c r="AE11" i="28"/>
  <c r="AE12" i="28"/>
  <c r="AE10" i="28"/>
  <c r="AE14" i="28"/>
  <c r="AE13" i="28"/>
  <c r="AE15" i="28"/>
  <c r="T147" i="28"/>
  <c r="AJ14" i="28" s="1"/>
  <c r="T107" i="28"/>
  <c r="AJ12" i="28" s="1"/>
  <c r="T67" i="28"/>
  <c r="AJ10" i="28" s="1"/>
  <c r="Q47" i="28"/>
  <c r="AE8" i="28"/>
  <c r="R47" i="28"/>
  <c r="AH9" i="28" s="1"/>
  <c r="R167" i="28"/>
  <c r="AH15" i="28" s="1"/>
  <c r="P147" i="28"/>
  <c r="AF14" i="28" s="1"/>
  <c r="R107" i="28"/>
  <c r="AH12" i="28" s="1"/>
  <c r="R87" i="28"/>
  <c r="AH11" i="28" s="1"/>
  <c r="R67" i="28"/>
  <c r="AH10" i="28" s="1"/>
  <c r="S47" i="28"/>
  <c r="AI9" i="28" s="1"/>
  <c r="O47" i="28"/>
  <c r="AE7" i="28"/>
  <c r="T47" i="28"/>
  <c r="AJ9" i="28" s="1"/>
  <c r="P47" i="28"/>
  <c r="AF9" i="28" s="1"/>
  <c r="R27" i="28"/>
  <c r="AH8" i="28" s="1"/>
  <c r="P7" i="28"/>
  <c r="AF7" i="28" s="1"/>
  <c r="AE12" i="27"/>
  <c r="AE10" i="27"/>
  <c r="AE14" i="27"/>
  <c r="AE15" i="27"/>
  <c r="T147" i="27"/>
  <c r="AJ14" i="27" s="1"/>
  <c r="T107" i="27"/>
  <c r="AJ12" i="27" s="1"/>
  <c r="T67" i="27"/>
  <c r="AJ10" i="27" s="1"/>
  <c r="Q47" i="27"/>
  <c r="AE8" i="27"/>
  <c r="V49" i="3" s="1"/>
  <c r="R47" i="27"/>
  <c r="AH9" i="27" s="1"/>
  <c r="Y50" i="3" s="1"/>
  <c r="R167" i="27"/>
  <c r="AH15" i="27" s="1"/>
  <c r="P147" i="27"/>
  <c r="AF14" i="27" s="1"/>
  <c r="R107" i="27"/>
  <c r="AH12" i="27" s="1"/>
  <c r="R87" i="27"/>
  <c r="AH11" i="27" s="1"/>
  <c r="R67" i="27"/>
  <c r="AH10" i="27" s="1"/>
  <c r="S47" i="27"/>
  <c r="AI9" i="27" s="1"/>
  <c r="Z50" i="3" s="1"/>
  <c r="O47" i="27"/>
  <c r="AE7" i="27"/>
  <c r="T47" i="27"/>
  <c r="AJ9" i="27" s="1"/>
  <c r="AA50" i="3" s="1"/>
  <c r="P47" i="27"/>
  <c r="AF9" i="27" s="1"/>
  <c r="W50" i="3" s="1"/>
  <c r="R27" i="27"/>
  <c r="AH8" i="27" s="1"/>
  <c r="Y49" i="3" s="1"/>
  <c r="P7" i="27"/>
  <c r="AF7" i="27" s="1"/>
  <c r="AE15" i="26"/>
  <c r="AE11" i="26"/>
  <c r="AE9" i="26"/>
  <c r="V47" i="3" s="1"/>
  <c r="AE10" i="26"/>
  <c r="R167" i="26"/>
  <c r="AH15" i="26" s="1"/>
  <c r="P107" i="26"/>
  <c r="AF12" i="26" s="1"/>
  <c r="T167" i="26"/>
  <c r="AJ15" i="26" s="1"/>
  <c r="R147" i="26"/>
  <c r="AH14" i="26" s="1"/>
  <c r="Q147" i="26"/>
  <c r="U147" i="26"/>
  <c r="AK14" i="26" s="1"/>
  <c r="AE12" i="26"/>
  <c r="R127" i="26"/>
  <c r="AH13" i="26" s="1"/>
  <c r="Q27" i="26"/>
  <c r="R27" i="26"/>
  <c r="AH8" i="26" s="1"/>
  <c r="Y46" i="3" s="1"/>
  <c r="P7" i="26"/>
  <c r="AF7" i="26" s="1"/>
  <c r="O147" i="26"/>
  <c r="N147" i="26" s="1"/>
  <c r="S147" i="26"/>
  <c r="AI14" i="26" s="1"/>
  <c r="R107" i="26"/>
  <c r="AH12" i="26" s="1"/>
  <c r="T67" i="26"/>
  <c r="AJ10" i="26" s="1"/>
  <c r="S27" i="26"/>
  <c r="AI8" i="26" s="1"/>
  <c r="Z46" i="3" s="1"/>
  <c r="O27" i="26"/>
  <c r="N27" i="26" s="1"/>
  <c r="P127" i="26"/>
  <c r="AF13" i="26" s="1"/>
  <c r="AE13" i="26"/>
  <c r="U27" i="26"/>
  <c r="AK8" i="26" s="1"/>
  <c r="AB46" i="3" s="1"/>
  <c r="P27" i="26"/>
  <c r="AF8" i="26" s="1"/>
  <c r="W46" i="3" s="1"/>
  <c r="R7" i="26"/>
  <c r="AH7" i="26" s="1"/>
  <c r="AE14" i="25"/>
  <c r="AE13" i="25"/>
  <c r="AE12" i="25"/>
  <c r="AE11" i="25"/>
  <c r="AE10" i="25"/>
  <c r="AE15" i="25"/>
  <c r="R147" i="25"/>
  <c r="AH14" i="25" s="1"/>
  <c r="T147" i="25"/>
  <c r="AJ14" i="25" s="1"/>
  <c r="T107" i="25"/>
  <c r="AJ12" i="25" s="1"/>
  <c r="T67" i="25"/>
  <c r="AJ10" i="25" s="1"/>
  <c r="Q47" i="25"/>
  <c r="AE8" i="25"/>
  <c r="R47" i="25"/>
  <c r="AH9" i="25" s="1"/>
  <c r="P27" i="25"/>
  <c r="AF8" i="25" s="1"/>
  <c r="R7" i="25"/>
  <c r="AH7" i="25" s="1"/>
  <c r="R167" i="25"/>
  <c r="AH15" i="25" s="1"/>
  <c r="P147" i="25"/>
  <c r="AF14" i="25" s="1"/>
  <c r="R107" i="25"/>
  <c r="AH12" i="25" s="1"/>
  <c r="S47" i="25"/>
  <c r="AI9" i="25" s="1"/>
  <c r="O47" i="25"/>
  <c r="AE7" i="25"/>
  <c r="T47" i="25"/>
  <c r="AJ9" i="25" s="1"/>
  <c r="P47" i="25"/>
  <c r="AF9" i="25" s="1"/>
  <c r="R27" i="25"/>
  <c r="AH8" i="25" s="1"/>
  <c r="P7" i="25"/>
  <c r="AF7" i="25" s="1"/>
  <c r="O7" i="24"/>
  <c r="AE7" i="24" s="1"/>
  <c r="U7" i="24"/>
  <c r="AK7" i="24" s="1"/>
  <c r="AE13" i="24"/>
  <c r="AE12" i="24"/>
  <c r="AE11" i="24"/>
  <c r="AE10" i="24"/>
  <c r="AE14" i="24"/>
  <c r="AE15" i="24"/>
  <c r="R147" i="24"/>
  <c r="AH14" i="24" s="1"/>
  <c r="R127" i="24"/>
  <c r="AH13" i="24" s="1"/>
  <c r="T147" i="24"/>
  <c r="AJ14" i="24" s="1"/>
  <c r="T107" i="24"/>
  <c r="AJ12" i="24" s="1"/>
  <c r="T67" i="24"/>
  <c r="AJ10" i="24" s="1"/>
  <c r="P47" i="24"/>
  <c r="AF9" i="24" s="1"/>
  <c r="AE8" i="24"/>
  <c r="O47" i="24"/>
  <c r="S47" i="24"/>
  <c r="AI9" i="24" s="1"/>
  <c r="P27" i="24"/>
  <c r="AF8" i="24" s="1"/>
  <c r="R167" i="24"/>
  <c r="AH15" i="24" s="1"/>
  <c r="R107" i="24"/>
  <c r="AH12" i="24" s="1"/>
  <c r="T47" i="24"/>
  <c r="AJ9" i="24" s="1"/>
  <c r="R27" i="24"/>
  <c r="AH8" i="24" s="1"/>
  <c r="P7" i="24"/>
  <c r="AF7" i="24" s="1"/>
  <c r="R47" i="24"/>
  <c r="AH9" i="24" s="1"/>
  <c r="Q47" i="24"/>
  <c r="U47" i="24"/>
  <c r="AK9" i="24" s="1"/>
  <c r="R7" i="24"/>
  <c r="AH7" i="24" s="1"/>
  <c r="Q27" i="23"/>
  <c r="S27" i="23"/>
  <c r="AI8" i="23" s="1"/>
  <c r="Z110" i="3" s="1"/>
  <c r="U7" i="23"/>
  <c r="AK7" i="23" s="1"/>
  <c r="S7" i="23"/>
  <c r="AI7" i="23" s="1"/>
  <c r="P7" i="23"/>
  <c r="AF7" i="23" s="1"/>
  <c r="AE13" i="23"/>
  <c r="AE12" i="23"/>
  <c r="AE11" i="23"/>
  <c r="AE10" i="23"/>
  <c r="AE14" i="23"/>
  <c r="R167" i="23"/>
  <c r="AH15" i="23" s="1"/>
  <c r="P147" i="23"/>
  <c r="AF14" i="23" s="1"/>
  <c r="R107" i="23"/>
  <c r="AH12" i="23" s="1"/>
  <c r="O47" i="23"/>
  <c r="N47" i="23" s="1"/>
  <c r="S47" i="23"/>
  <c r="AI9" i="23" s="1"/>
  <c r="R7" i="23"/>
  <c r="AH7" i="23" s="1"/>
  <c r="R27" i="23"/>
  <c r="AH8" i="23" s="1"/>
  <c r="Y110" i="3" s="1"/>
  <c r="AE15" i="23"/>
  <c r="R147" i="23"/>
  <c r="AH14" i="23" s="1"/>
  <c r="T147" i="23"/>
  <c r="AJ14" i="23" s="1"/>
  <c r="T107" i="23"/>
  <c r="AJ12" i="23" s="1"/>
  <c r="T67" i="23"/>
  <c r="AJ10" i="23" s="1"/>
  <c r="R47" i="23"/>
  <c r="AH9" i="23" s="1"/>
  <c r="Q47" i="23"/>
  <c r="U47" i="23"/>
  <c r="AK9" i="23" s="1"/>
  <c r="P27" i="23"/>
  <c r="AF8" i="23" s="1"/>
  <c r="W110" i="3" s="1"/>
  <c r="AE7" i="23"/>
  <c r="AE8" i="23"/>
  <c r="V110" i="3" s="1"/>
  <c r="U47" i="22"/>
  <c r="AK9" i="22" s="1"/>
  <c r="AB43" i="3" s="1"/>
  <c r="O27" i="22"/>
  <c r="N27" i="22" s="1"/>
  <c r="S7" i="22"/>
  <c r="AI7" i="22" s="1"/>
  <c r="Q7" i="22"/>
  <c r="AG7" i="22" s="1"/>
  <c r="AE14" i="22"/>
  <c r="AE12" i="22"/>
  <c r="AE10" i="22"/>
  <c r="AE13" i="22"/>
  <c r="AE11" i="22"/>
  <c r="AE15" i="22"/>
  <c r="R147" i="22"/>
  <c r="AH14" i="22" s="1"/>
  <c r="T147" i="22"/>
  <c r="AJ14" i="22" s="1"/>
  <c r="T107" i="22"/>
  <c r="AJ12" i="22" s="1"/>
  <c r="T67" i="22"/>
  <c r="AJ10" i="22" s="1"/>
  <c r="Q47" i="22"/>
  <c r="AE8" i="22"/>
  <c r="V42" i="3" s="1"/>
  <c r="R47" i="22"/>
  <c r="AH9" i="22" s="1"/>
  <c r="Y43" i="3" s="1"/>
  <c r="P27" i="22"/>
  <c r="AF8" i="22" s="1"/>
  <c r="W42" i="3" s="1"/>
  <c r="R7" i="22"/>
  <c r="AH7" i="22" s="1"/>
  <c r="R167" i="22"/>
  <c r="AH15" i="22" s="1"/>
  <c r="P147" i="22"/>
  <c r="AF14" i="22" s="1"/>
  <c r="R107" i="22"/>
  <c r="AH12" i="22" s="1"/>
  <c r="S47" i="22"/>
  <c r="AI9" i="22" s="1"/>
  <c r="Z43" i="3" s="1"/>
  <c r="O47" i="22"/>
  <c r="AE7" i="22"/>
  <c r="T47" i="22"/>
  <c r="AJ9" i="22" s="1"/>
  <c r="AA43" i="3" s="1"/>
  <c r="P47" i="22"/>
  <c r="AF9" i="22" s="1"/>
  <c r="W43" i="3" s="1"/>
  <c r="R27" i="22"/>
  <c r="AH8" i="22" s="1"/>
  <c r="Y42" i="3" s="1"/>
  <c r="P7" i="22"/>
  <c r="AF7" i="22" s="1"/>
  <c r="Q7" i="21"/>
  <c r="AG7" i="21" s="1"/>
  <c r="U7" i="21"/>
  <c r="AK7" i="21" s="1"/>
  <c r="S7" i="21"/>
  <c r="AI7" i="21" s="1"/>
  <c r="AE12" i="21"/>
  <c r="AE10" i="21"/>
  <c r="AE13" i="21"/>
  <c r="AE11" i="21"/>
  <c r="AE15" i="21"/>
  <c r="R147" i="21"/>
  <c r="AH14" i="21" s="1"/>
  <c r="T147" i="21"/>
  <c r="AJ14" i="21" s="1"/>
  <c r="T107" i="21"/>
  <c r="AJ12" i="21" s="1"/>
  <c r="T67" i="21"/>
  <c r="AJ10" i="21" s="1"/>
  <c r="Q47" i="21"/>
  <c r="AE8" i="21"/>
  <c r="V40" i="3" s="1"/>
  <c r="R47" i="21"/>
  <c r="AH9" i="21" s="1"/>
  <c r="P27" i="21"/>
  <c r="AF8" i="21" s="1"/>
  <c r="W40" i="3" s="1"/>
  <c r="R7" i="21"/>
  <c r="AH7" i="21" s="1"/>
  <c r="R167" i="21"/>
  <c r="AH15" i="21" s="1"/>
  <c r="P147" i="21"/>
  <c r="AF14" i="21" s="1"/>
  <c r="R107" i="21"/>
  <c r="AH12" i="21" s="1"/>
  <c r="S47" i="21"/>
  <c r="AI9" i="21" s="1"/>
  <c r="O47" i="21"/>
  <c r="AE7" i="21"/>
  <c r="T47" i="21"/>
  <c r="AJ9" i="21" s="1"/>
  <c r="P47" i="21"/>
  <c r="AF9" i="21" s="1"/>
  <c r="R27" i="21"/>
  <c r="AH8" i="21" s="1"/>
  <c r="Y40" i="3" s="1"/>
  <c r="P7" i="21"/>
  <c r="AF7" i="21" s="1"/>
  <c r="Q67" i="20"/>
  <c r="O67" i="20"/>
  <c r="S67" i="20"/>
  <c r="AI10" i="20" s="1"/>
  <c r="Z34" i="3" s="1"/>
  <c r="U67" i="20"/>
  <c r="AK10" i="20" s="1"/>
  <c r="AB34" i="3" s="1"/>
  <c r="U47" i="20"/>
  <c r="AK9" i="20" s="1"/>
  <c r="AB33" i="3" s="1"/>
  <c r="P27" i="20"/>
  <c r="AF8" i="20" s="1"/>
  <c r="Q7" i="20"/>
  <c r="AG7" i="20" s="1"/>
  <c r="U7" i="20"/>
  <c r="AK7" i="20" s="1"/>
  <c r="S7" i="20"/>
  <c r="AI7" i="20" s="1"/>
  <c r="R7" i="20"/>
  <c r="AH7" i="20" s="1"/>
  <c r="AE11" i="20"/>
  <c r="AE12" i="20"/>
  <c r="AE10" i="20"/>
  <c r="V34" i="3" s="1"/>
  <c r="AE14" i="20"/>
  <c r="AE13" i="20"/>
  <c r="AE15" i="20"/>
  <c r="T147" i="20"/>
  <c r="AJ14" i="20" s="1"/>
  <c r="T107" i="20"/>
  <c r="AJ12" i="20" s="1"/>
  <c r="T67" i="20"/>
  <c r="AJ10" i="20" s="1"/>
  <c r="AA34" i="3" s="1"/>
  <c r="Q47" i="20"/>
  <c r="AE8" i="20"/>
  <c r="R47" i="20"/>
  <c r="AH9" i="20" s="1"/>
  <c r="Y33" i="3" s="1"/>
  <c r="R167" i="20"/>
  <c r="AH15" i="20" s="1"/>
  <c r="P147" i="20"/>
  <c r="AF14" i="20" s="1"/>
  <c r="R107" i="20"/>
  <c r="AH12" i="20" s="1"/>
  <c r="R87" i="20"/>
  <c r="AH11" i="20" s="1"/>
  <c r="R67" i="20"/>
  <c r="AH10" i="20" s="1"/>
  <c r="Y34" i="3" s="1"/>
  <c r="S47" i="20"/>
  <c r="AI9" i="20" s="1"/>
  <c r="Z33" i="3" s="1"/>
  <c r="O47" i="20"/>
  <c r="AE7" i="20"/>
  <c r="T47" i="20"/>
  <c r="AJ9" i="20" s="1"/>
  <c r="AA33" i="3" s="1"/>
  <c r="P47" i="20"/>
  <c r="AF9" i="20" s="1"/>
  <c r="W33" i="3" s="1"/>
  <c r="R27" i="20"/>
  <c r="AH8" i="20" s="1"/>
  <c r="P7" i="20"/>
  <c r="AF7" i="20" s="1"/>
  <c r="AJ10" i="2"/>
  <c r="AA38" i="3" s="1"/>
  <c r="AJ9" i="2"/>
  <c r="AJ8" i="2"/>
  <c r="AA36" i="3" s="1"/>
  <c r="P167" i="13"/>
  <c r="AF15" i="13" s="1"/>
  <c r="Q147" i="13"/>
  <c r="S147" i="13"/>
  <c r="AI14" i="13" s="1"/>
  <c r="O147" i="13"/>
  <c r="O127" i="13"/>
  <c r="P127" i="13"/>
  <c r="AF13" i="13" s="1"/>
  <c r="Q127" i="13"/>
  <c r="S127" i="13"/>
  <c r="AI13" i="13" s="1"/>
  <c r="Q107" i="13"/>
  <c r="O107" i="13"/>
  <c r="S107" i="13"/>
  <c r="AI12" i="13" s="1"/>
  <c r="R87" i="13"/>
  <c r="AH11" i="13" s="1"/>
  <c r="T87" i="13"/>
  <c r="AJ11" i="13" s="1"/>
  <c r="O87" i="13"/>
  <c r="S87" i="13"/>
  <c r="AI11" i="13" s="1"/>
  <c r="O67" i="13"/>
  <c r="S67" i="13"/>
  <c r="AI10" i="13" s="1"/>
  <c r="Q67" i="13"/>
  <c r="P47" i="13"/>
  <c r="AF9" i="13" s="1"/>
  <c r="O27" i="13"/>
  <c r="T27" i="13"/>
  <c r="AJ8" i="13" s="1"/>
  <c r="AK12" i="11"/>
  <c r="AK11" i="8"/>
  <c r="T127" i="7"/>
  <c r="AJ13" i="7" s="1"/>
  <c r="Q167" i="15"/>
  <c r="T167" i="15"/>
  <c r="AJ15" i="15" s="1"/>
  <c r="P167" i="16"/>
  <c r="AF15" i="16" s="1"/>
  <c r="O147" i="16"/>
  <c r="S147" i="16"/>
  <c r="AI14" i="16" s="1"/>
  <c r="Q147" i="16"/>
  <c r="U147" i="16"/>
  <c r="AK14" i="16" s="1"/>
  <c r="Q127" i="16"/>
  <c r="U127" i="16"/>
  <c r="AK13" i="16" s="1"/>
  <c r="T127" i="16"/>
  <c r="AJ13" i="16" s="1"/>
  <c r="O127" i="16"/>
  <c r="S127" i="16"/>
  <c r="AI13" i="16" s="1"/>
  <c r="U107" i="16"/>
  <c r="AK12" i="16" s="1"/>
  <c r="O107" i="16"/>
  <c r="S107" i="16"/>
  <c r="AI12" i="16" s="1"/>
  <c r="P107" i="16"/>
  <c r="AF12" i="16" s="1"/>
  <c r="T107" i="16"/>
  <c r="AJ12" i="16" s="1"/>
  <c r="Q107" i="16"/>
  <c r="O87" i="16"/>
  <c r="U87" i="16"/>
  <c r="AK11" i="16" s="1"/>
  <c r="Q87" i="16"/>
  <c r="P87" i="16"/>
  <c r="AF11" i="16" s="1"/>
  <c r="S87" i="16"/>
  <c r="AI11" i="16" s="1"/>
  <c r="U67" i="16"/>
  <c r="AK10" i="16" s="1"/>
  <c r="O67" i="16"/>
  <c r="N67" i="16" s="1"/>
  <c r="S67" i="16"/>
  <c r="AI10" i="16" s="1"/>
  <c r="P67" i="16"/>
  <c r="AF10" i="16" s="1"/>
  <c r="T67" i="16"/>
  <c r="AJ10" i="16" s="1"/>
  <c r="Q67" i="16"/>
  <c r="Q47" i="16"/>
  <c r="U47" i="16"/>
  <c r="AK9" i="16" s="1"/>
  <c r="T47" i="16"/>
  <c r="AJ9" i="16" s="1"/>
  <c r="O47" i="16"/>
  <c r="N47" i="16" s="1"/>
  <c r="S47" i="16"/>
  <c r="AI9" i="16" s="1"/>
  <c r="S27" i="16"/>
  <c r="AI8" i="16" s="1"/>
  <c r="Q27" i="16"/>
  <c r="R27" i="16"/>
  <c r="AH8" i="16" s="1"/>
  <c r="O27" i="16"/>
  <c r="P167" i="17"/>
  <c r="AF15" i="17" s="1"/>
  <c r="O167" i="17"/>
  <c r="N167" i="17" s="1"/>
  <c r="S147" i="17"/>
  <c r="AI14" i="17" s="1"/>
  <c r="O147" i="17"/>
  <c r="Q147" i="17"/>
  <c r="U147" i="17"/>
  <c r="AK14" i="17" s="1"/>
  <c r="Q127" i="17"/>
  <c r="P127" i="17"/>
  <c r="AF13" i="17" s="1"/>
  <c r="U127" i="17"/>
  <c r="AK13" i="17" s="1"/>
  <c r="O127" i="17"/>
  <c r="S127" i="17"/>
  <c r="AI13" i="17" s="1"/>
  <c r="T127" i="17"/>
  <c r="AJ13" i="17" s="1"/>
  <c r="O107" i="17"/>
  <c r="S107" i="17"/>
  <c r="AI12" i="17" s="1"/>
  <c r="P107" i="17"/>
  <c r="AF12" i="17" s="1"/>
  <c r="U107" i="17"/>
  <c r="AK12" i="17" s="1"/>
  <c r="Q107" i="17"/>
  <c r="T87" i="17"/>
  <c r="AJ11" i="17" s="1"/>
  <c r="Q87" i="17"/>
  <c r="U87" i="17"/>
  <c r="AK11" i="17" s="1"/>
  <c r="P87" i="17"/>
  <c r="AF11" i="17" s="1"/>
  <c r="O87" i="17"/>
  <c r="N87" i="17" s="1"/>
  <c r="S87" i="17"/>
  <c r="AI11" i="17" s="1"/>
  <c r="O67" i="17"/>
  <c r="S67" i="17"/>
  <c r="AI10" i="17" s="1"/>
  <c r="P67" i="17"/>
  <c r="AF10" i="17" s="1"/>
  <c r="U67" i="17"/>
  <c r="AK10" i="17" s="1"/>
  <c r="Q67" i="17"/>
  <c r="U47" i="17"/>
  <c r="AK9" i="17" s="1"/>
  <c r="U167" i="18"/>
  <c r="AK15" i="18" s="1"/>
  <c r="Q167" i="18"/>
  <c r="O167" i="18"/>
  <c r="N167" i="18" s="1"/>
  <c r="S167" i="18"/>
  <c r="AI15" i="18" s="1"/>
  <c r="O147" i="18"/>
  <c r="S147" i="18"/>
  <c r="AI14" i="18" s="1"/>
  <c r="T147" i="18"/>
  <c r="AJ14" i="18" s="1"/>
  <c r="Q147" i="18"/>
  <c r="U147" i="18"/>
  <c r="AK14" i="18" s="1"/>
  <c r="Q127" i="18"/>
  <c r="U127" i="18"/>
  <c r="AK13" i="18" s="1"/>
  <c r="O127" i="18"/>
  <c r="S127" i="18"/>
  <c r="AI13" i="18" s="1"/>
  <c r="T127" i="18"/>
  <c r="AJ13" i="18" s="1"/>
  <c r="O107" i="18"/>
  <c r="N107" i="18" s="1"/>
  <c r="S107" i="18"/>
  <c r="AI12" i="18" s="1"/>
  <c r="P107" i="18"/>
  <c r="AF12" i="18" s="1"/>
  <c r="T107" i="18"/>
  <c r="AJ12" i="18" s="1"/>
  <c r="Q107" i="18"/>
  <c r="U107" i="18"/>
  <c r="AK12" i="18" s="1"/>
  <c r="U87" i="18"/>
  <c r="AK11" i="18" s="1"/>
  <c r="Q87" i="18"/>
  <c r="S87" i="18"/>
  <c r="AI11" i="18" s="1"/>
  <c r="O87" i="18"/>
  <c r="U67" i="18"/>
  <c r="AK10" i="18" s="1"/>
  <c r="O67" i="18"/>
  <c r="N67" i="18" s="1"/>
  <c r="S67" i="18"/>
  <c r="AI10" i="18" s="1"/>
  <c r="Q67" i="18"/>
  <c r="Q47" i="18"/>
  <c r="S47" i="18"/>
  <c r="AI9" i="18" s="1"/>
  <c r="Z30" i="3" s="1"/>
  <c r="Q7" i="18"/>
  <c r="P167" i="19"/>
  <c r="AF15" i="19" s="1"/>
  <c r="O167" i="19"/>
  <c r="N167" i="19" s="1"/>
  <c r="U147" i="19"/>
  <c r="AK14" i="19" s="1"/>
  <c r="Q147" i="19"/>
  <c r="O147" i="19"/>
  <c r="S147" i="19"/>
  <c r="AI14" i="19" s="1"/>
  <c r="O127" i="19"/>
  <c r="S127" i="19"/>
  <c r="AI13" i="19" s="1"/>
  <c r="T127" i="19"/>
  <c r="AJ13" i="19" s="1"/>
  <c r="R127" i="19"/>
  <c r="AH13" i="19" s="1"/>
  <c r="Q127" i="19"/>
  <c r="U127" i="19"/>
  <c r="AK13" i="19" s="1"/>
  <c r="O107" i="19"/>
  <c r="U107" i="19"/>
  <c r="AK12" i="19" s="1"/>
  <c r="S107" i="19"/>
  <c r="AI12" i="19" s="1"/>
  <c r="Q107" i="19"/>
  <c r="U87" i="19"/>
  <c r="AK11" i="19" s="1"/>
  <c r="O87" i="19"/>
  <c r="S87" i="19"/>
  <c r="AI11" i="19" s="1"/>
  <c r="R87" i="19"/>
  <c r="AH11" i="19" s="1"/>
  <c r="T87" i="19"/>
  <c r="AJ11" i="19" s="1"/>
  <c r="Q87" i="19"/>
  <c r="O67" i="19"/>
  <c r="U67" i="19"/>
  <c r="AK10" i="19" s="1"/>
  <c r="R67" i="19"/>
  <c r="AH10" i="19" s="1"/>
  <c r="S67" i="19"/>
  <c r="AI10" i="19" s="1"/>
  <c r="Q67" i="19"/>
  <c r="T47" i="19"/>
  <c r="AJ9" i="19" s="1"/>
  <c r="AA27" i="3" s="1"/>
  <c r="P47" i="19"/>
  <c r="AF9" i="19" s="1"/>
  <c r="W27" i="3" s="1"/>
  <c r="T27" i="19"/>
  <c r="AJ8" i="19" s="1"/>
  <c r="AA26" i="3" s="1"/>
  <c r="O27" i="19"/>
  <c r="U167" i="14"/>
  <c r="AK15" i="14" s="1"/>
  <c r="O7" i="19"/>
  <c r="AE7" i="19" s="1"/>
  <c r="U7" i="19"/>
  <c r="AK7" i="19" s="1"/>
  <c r="P7" i="19"/>
  <c r="AF7" i="19" s="1"/>
  <c r="AE13" i="19"/>
  <c r="AE12" i="19"/>
  <c r="AE11" i="19"/>
  <c r="AE10" i="19"/>
  <c r="AE14" i="19"/>
  <c r="R167" i="19"/>
  <c r="AH15" i="19" s="1"/>
  <c r="R107" i="19"/>
  <c r="AH12" i="19" s="1"/>
  <c r="R47" i="19"/>
  <c r="AH9" i="19" s="1"/>
  <c r="Y27" i="3" s="1"/>
  <c r="Q47" i="19"/>
  <c r="U47" i="19"/>
  <c r="AK9" i="19" s="1"/>
  <c r="AB27" i="3" s="1"/>
  <c r="P27" i="19"/>
  <c r="AF8" i="19" s="1"/>
  <c r="W26" i="3" s="1"/>
  <c r="R27" i="19"/>
  <c r="AH8" i="19" s="1"/>
  <c r="Y26" i="3" s="1"/>
  <c r="AE15" i="19"/>
  <c r="R147" i="19"/>
  <c r="AH14" i="19" s="1"/>
  <c r="T147" i="19"/>
  <c r="AJ14" i="19" s="1"/>
  <c r="T107" i="19"/>
  <c r="AJ12" i="19" s="1"/>
  <c r="T67" i="19"/>
  <c r="AJ10" i="19" s="1"/>
  <c r="O47" i="19"/>
  <c r="N47" i="19" s="1"/>
  <c r="S47" i="19"/>
  <c r="AI9" i="19" s="1"/>
  <c r="Z27" i="3" s="1"/>
  <c r="M25" i="3" s="1"/>
  <c r="R7" i="19"/>
  <c r="AH7" i="19" s="1"/>
  <c r="U47" i="18"/>
  <c r="AK9" i="18" s="1"/>
  <c r="AB30" i="3" s="1"/>
  <c r="R47" i="18"/>
  <c r="AH9" i="18" s="1"/>
  <c r="Y30" i="3" s="1"/>
  <c r="O47" i="18"/>
  <c r="O7" i="18"/>
  <c r="U7" i="18"/>
  <c r="AK7" i="18" s="1"/>
  <c r="AB28" i="3" s="1"/>
  <c r="AE14" i="18"/>
  <c r="AE12" i="18"/>
  <c r="AE10" i="18"/>
  <c r="AE15" i="18"/>
  <c r="AE13" i="18"/>
  <c r="R167" i="18"/>
  <c r="AH15" i="18" s="1"/>
  <c r="R147" i="18"/>
  <c r="AH14" i="18" s="1"/>
  <c r="P127" i="18"/>
  <c r="AF13" i="18" s="1"/>
  <c r="P87" i="18"/>
  <c r="AF11" i="18" s="1"/>
  <c r="P67" i="18"/>
  <c r="AF10" i="18" s="1"/>
  <c r="U27" i="18"/>
  <c r="AK8" i="18" s="1"/>
  <c r="AB29" i="3" s="1"/>
  <c r="Q27" i="18"/>
  <c r="P167" i="18"/>
  <c r="AF15" i="18" s="1"/>
  <c r="R127" i="18"/>
  <c r="AH13" i="18" s="1"/>
  <c r="R87" i="18"/>
  <c r="AH11" i="18" s="1"/>
  <c r="R67" i="18"/>
  <c r="AH10" i="18" s="1"/>
  <c r="R27" i="18"/>
  <c r="AH8" i="18" s="1"/>
  <c r="Y29" i="3" s="1"/>
  <c r="S27" i="18"/>
  <c r="AI8" i="18" s="1"/>
  <c r="Z29" i="3" s="1"/>
  <c r="O27" i="18"/>
  <c r="N27" i="18" s="1"/>
  <c r="S7" i="17"/>
  <c r="AI7" i="17" s="1"/>
  <c r="Z24" i="3" s="1"/>
  <c r="Q7" i="17"/>
  <c r="AG7" i="17" s="1"/>
  <c r="X24" i="3" s="1"/>
  <c r="AE12" i="17"/>
  <c r="AE10" i="17"/>
  <c r="AE14" i="17"/>
  <c r="AE11" i="17"/>
  <c r="AE15" i="17"/>
  <c r="R147" i="17"/>
  <c r="AH14" i="17" s="1"/>
  <c r="T147" i="17"/>
  <c r="AJ14" i="17" s="1"/>
  <c r="T107" i="17"/>
  <c r="AJ12" i="17" s="1"/>
  <c r="T67" i="17"/>
  <c r="AJ10" i="17" s="1"/>
  <c r="Q47" i="17"/>
  <c r="AE8" i="17"/>
  <c r="R47" i="17"/>
  <c r="AH9" i="17" s="1"/>
  <c r="P27" i="17"/>
  <c r="AF8" i="17" s="1"/>
  <c r="R7" i="17"/>
  <c r="AH7" i="17" s="1"/>
  <c r="Y24" i="3" s="1"/>
  <c r="R167" i="17"/>
  <c r="AH15" i="17" s="1"/>
  <c r="P147" i="17"/>
  <c r="AF14" i="17" s="1"/>
  <c r="R107" i="17"/>
  <c r="AH12" i="17" s="1"/>
  <c r="S47" i="17"/>
  <c r="AI9" i="17" s="1"/>
  <c r="O47" i="17"/>
  <c r="AE7" i="17"/>
  <c r="V24" i="3" s="1"/>
  <c r="T47" i="17"/>
  <c r="AJ9" i="17" s="1"/>
  <c r="P47" i="17"/>
  <c r="AF9" i="17" s="1"/>
  <c r="R27" i="17"/>
  <c r="AH8" i="17" s="1"/>
  <c r="P7" i="17"/>
  <c r="AF7" i="17" s="1"/>
  <c r="W24" i="3" s="1"/>
  <c r="Q7" i="16"/>
  <c r="AG7" i="16" s="1"/>
  <c r="X23" i="3" s="1"/>
  <c r="S7" i="16"/>
  <c r="AI7" i="16" s="1"/>
  <c r="Z23" i="3" s="1"/>
  <c r="O7" i="16"/>
  <c r="P7" i="16"/>
  <c r="AF7" i="16" s="1"/>
  <c r="W23" i="3" s="1"/>
  <c r="T7" i="16"/>
  <c r="AJ7" i="16" s="1"/>
  <c r="AA23" i="3" s="1"/>
  <c r="U27" i="16"/>
  <c r="AK8" i="16" s="1"/>
  <c r="AE9" i="16"/>
  <c r="AE8" i="16"/>
  <c r="AE14" i="16"/>
  <c r="AE12" i="16"/>
  <c r="AE11" i="16"/>
  <c r="AE10" i="16"/>
  <c r="AE7" i="16"/>
  <c r="V23" i="3" s="1"/>
  <c r="R167" i="16"/>
  <c r="AH15" i="16" s="1"/>
  <c r="R107" i="16"/>
  <c r="AH12" i="16" s="1"/>
  <c r="P47" i="16"/>
  <c r="AF9" i="16" s="1"/>
  <c r="T147" i="16"/>
  <c r="AJ14" i="16" s="1"/>
  <c r="R7" i="16"/>
  <c r="AH7" i="16" s="1"/>
  <c r="Y23" i="3" s="1"/>
  <c r="AE15" i="16"/>
  <c r="R147" i="16"/>
  <c r="AH14" i="16" s="1"/>
  <c r="R127" i="16"/>
  <c r="AH13" i="16" s="1"/>
  <c r="T87" i="16"/>
  <c r="AJ11" i="16" s="1"/>
  <c r="R47" i="16"/>
  <c r="AH9" i="16" s="1"/>
  <c r="T27" i="16"/>
  <c r="AJ8" i="16" s="1"/>
  <c r="P87" i="15"/>
  <c r="AF11" i="15" s="1"/>
  <c r="P67" i="15"/>
  <c r="AF10" i="15" s="1"/>
  <c r="W22" i="3" s="1"/>
  <c r="O27" i="15"/>
  <c r="Q27" i="15"/>
  <c r="T27" i="15"/>
  <c r="AJ8" i="15" s="1"/>
  <c r="AA20" i="3" s="1"/>
  <c r="S47" i="13"/>
  <c r="AI9" i="13" s="1"/>
  <c r="T47" i="13"/>
  <c r="AJ9" i="13" s="1"/>
  <c r="R47" i="13"/>
  <c r="AH9" i="13" s="1"/>
  <c r="Q47" i="13"/>
  <c r="O47" i="13"/>
  <c r="P167" i="15"/>
  <c r="AF15" i="15" s="1"/>
  <c r="O147" i="15"/>
  <c r="S147" i="15"/>
  <c r="AI14" i="15" s="1"/>
  <c r="U147" i="15"/>
  <c r="AK14" i="15" s="1"/>
  <c r="Q147" i="15"/>
  <c r="Q127" i="15"/>
  <c r="U127" i="15"/>
  <c r="AK13" i="15" s="1"/>
  <c r="P127" i="15"/>
  <c r="AF13" i="15" s="1"/>
  <c r="O127" i="15"/>
  <c r="S127" i="15"/>
  <c r="AI13" i="15" s="1"/>
  <c r="T127" i="15"/>
  <c r="AJ13" i="15" s="1"/>
  <c r="S107" i="15"/>
  <c r="AI12" i="15" s="1"/>
  <c r="Q107" i="15"/>
  <c r="P107" i="15"/>
  <c r="AF12" i="15" s="1"/>
  <c r="O107" i="15"/>
  <c r="U107" i="15"/>
  <c r="AK12" i="15" s="1"/>
  <c r="U87" i="15"/>
  <c r="AK11" i="15" s="1"/>
  <c r="O87" i="15"/>
  <c r="S87" i="15"/>
  <c r="AI11" i="15" s="1"/>
  <c r="R87" i="15"/>
  <c r="AH11" i="15" s="1"/>
  <c r="T87" i="15"/>
  <c r="AJ11" i="15" s="1"/>
  <c r="Q87" i="15"/>
  <c r="O67" i="15"/>
  <c r="U67" i="15"/>
  <c r="AK10" i="15" s="1"/>
  <c r="AB22" i="3" s="1"/>
  <c r="R67" i="15"/>
  <c r="AH10" i="15" s="1"/>
  <c r="Y22" i="3" s="1"/>
  <c r="S67" i="15"/>
  <c r="AI10" i="15" s="1"/>
  <c r="Z22" i="3" s="1"/>
  <c r="Q67" i="15"/>
  <c r="AG10" i="15" s="1"/>
  <c r="X22" i="3" s="1"/>
  <c r="U47" i="15"/>
  <c r="AK9" i="15" s="1"/>
  <c r="AB21" i="3" s="1"/>
  <c r="P47" i="15"/>
  <c r="AF9" i="15" s="1"/>
  <c r="W21" i="3" s="1"/>
  <c r="O47" i="15"/>
  <c r="N47" i="15" s="1"/>
  <c r="S47" i="15"/>
  <c r="AI9" i="15" s="1"/>
  <c r="Z21" i="3" s="1"/>
  <c r="S27" i="15"/>
  <c r="AI8" i="15" s="1"/>
  <c r="Z20" i="3" s="1"/>
  <c r="Q7" i="15"/>
  <c r="R7" i="15"/>
  <c r="AH7" i="15" s="1"/>
  <c r="Y19" i="3" s="1"/>
  <c r="T7" i="15"/>
  <c r="AJ7" i="15" s="1"/>
  <c r="AA19" i="3" s="1"/>
  <c r="S7" i="15"/>
  <c r="AI7" i="15" s="1"/>
  <c r="Z19" i="3" s="1"/>
  <c r="O7" i="15"/>
  <c r="N7" i="15" s="1"/>
  <c r="P7" i="15"/>
  <c r="AF7" i="15" s="1"/>
  <c r="W19" i="3" s="1"/>
  <c r="AE9" i="15"/>
  <c r="V21" i="3" s="1"/>
  <c r="AE10" i="15"/>
  <c r="V22" i="3" s="1"/>
  <c r="AE15" i="15"/>
  <c r="R147" i="15"/>
  <c r="AH14" i="15" s="1"/>
  <c r="T147" i="15"/>
  <c r="AJ14" i="15" s="1"/>
  <c r="T107" i="15"/>
  <c r="AJ12" i="15" s="1"/>
  <c r="T67" i="15"/>
  <c r="AJ10" i="15" s="1"/>
  <c r="AA22" i="3" s="1"/>
  <c r="P27" i="15"/>
  <c r="AF8" i="15" s="1"/>
  <c r="W20" i="3" s="1"/>
  <c r="R167" i="15"/>
  <c r="AH15" i="15" s="1"/>
  <c r="P147" i="15"/>
  <c r="AF14" i="15" s="1"/>
  <c r="R107" i="15"/>
  <c r="AH12" i="15" s="1"/>
  <c r="R27" i="15"/>
  <c r="AH8" i="15" s="1"/>
  <c r="Y20" i="3" s="1"/>
  <c r="U107" i="14"/>
  <c r="AK12" i="14" s="1"/>
  <c r="U67" i="14"/>
  <c r="AK10" i="14" s="1"/>
  <c r="Q167" i="14"/>
  <c r="AG15" i="14" s="1"/>
  <c r="P147" i="14"/>
  <c r="AF14" i="14" s="1"/>
  <c r="P127" i="14"/>
  <c r="AF13" i="14" s="1"/>
  <c r="Q87" i="14"/>
  <c r="AG11" i="14" s="1"/>
  <c r="P47" i="14"/>
  <c r="AF9" i="14" s="1"/>
  <c r="U87" i="14"/>
  <c r="AK11" i="14" s="1"/>
  <c r="U127" i="14"/>
  <c r="AK13" i="14" s="1"/>
  <c r="T127" i="14"/>
  <c r="AJ13" i="14" s="1"/>
  <c r="Q7" i="14"/>
  <c r="AG7" i="14" s="1"/>
  <c r="U47" i="14"/>
  <c r="AK9" i="14" s="1"/>
  <c r="T167" i="14"/>
  <c r="AJ15" i="14" s="1"/>
  <c r="U147" i="14"/>
  <c r="AK14" i="14" s="1"/>
  <c r="U27" i="14"/>
  <c r="AK8" i="14" s="1"/>
  <c r="Q127" i="14"/>
  <c r="AG13" i="14" s="1"/>
  <c r="Q147" i="14"/>
  <c r="AG14" i="14" s="1"/>
  <c r="S127" i="14"/>
  <c r="AI13" i="14" s="1"/>
  <c r="S47" i="14"/>
  <c r="AI9" i="14" s="1"/>
  <c r="O27" i="14"/>
  <c r="O7" i="14"/>
  <c r="Q107" i="14"/>
  <c r="AG12" i="14" s="1"/>
  <c r="Q67" i="14"/>
  <c r="AG10" i="14" s="1"/>
  <c r="T27" i="14"/>
  <c r="AJ8" i="14" s="1"/>
  <c r="T7" i="14"/>
  <c r="AJ7" i="14" s="1"/>
  <c r="P167" i="14"/>
  <c r="AF15" i="14" s="1"/>
  <c r="O167" i="14"/>
  <c r="AE15" i="14" s="1"/>
  <c r="S167" i="14"/>
  <c r="AI15" i="14" s="1"/>
  <c r="S147" i="14"/>
  <c r="AI14" i="14" s="1"/>
  <c r="O127" i="14"/>
  <c r="AE13" i="14" s="1"/>
  <c r="R87" i="14"/>
  <c r="AH11" i="14" s="1"/>
  <c r="R67" i="14"/>
  <c r="AH10" i="14" s="1"/>
  <c r="O147" i="14"/>
  <c r="AE14" i="14" s="1"/>
  <c r="O107" i="14"/>
  <c r="AE12" i="14" s="1"/>
  <c r="T87" i="14"/>
  <c r="AJ11" i="14" s="1"/>
  <c r="O87" i="14"/>
  <c r="AE11" i="14" s="1"/>
  <c r="S87" i="14"/>
  <c r="AI11" i="14" s="1"/>
  <c r="O67" i="14"/>
  <c r="AE10" i="14" s="1"/>
  <c r="T47" i="14"/>
  <c r="AJ9" i="14" s="1"/>
  <c r="R47" i="14"/>
  <c r="AH9" i="14" s="1"/>
  <c r="Q47" i="14"/>
  <c r="AG9" i="14" s="1"/>
  <c r="S27" i="14"/>
  <c r="AI8" i="14" s="1"/>
  <c r="Q27" i="14"/>
  <c r="AG8" i="14" s="1"/>
  <c r="S7" i="14"/>
  <c r="AI7" i="14" s="1"/>
  <c r="R7" i="14"/>
  <c r="AH7" i="14" s="1"/>
  <c r="S107" i="14"/>
  <c r="AI12" i="14" s="1"/>
  <c r="S67" i="14"/>
  <c r="AI10" i="14" s="1"/>
  <c r="O47" i="14"/>
  <c r="AE9" i="14" s="1"/>
  <c r="S27" i="13"/>
  <c r="AI8" i="13" s="1"/>
  <c r="Q27" i="13"/>
  <c r="AK7" i="11"/>
  <c r="AB14" i="3" s="1"/>
  <c r="O7" i="13"/>
  <c r="S7" i="13"/>
  <c r="AI7" i="13" s="1"/>
  <c r="Z11" i="3" s="1"/>
  <c r="R7" i="13"/>
  <c r="AH7" i="13" s="1"/>
  <c r="Y11" i="3" s="1"/>
  <c r="Q7" i="13"/>
  <c r="AG7" i="13" s="1"/>
  <c r="X11" i="3" s="1"/>
  <c r="T7" i="13"/>
  <c r="AJ7" i="13" s="1"/>
  <c r="AA11" i="3" s="1"/>
  <c r="AE8" i="14"/>
  <c r="AE7" i="14"/>
  <c r="R167" i="14"/>
  <c r="AH15" i="14" s="1"/>
  <c r="R107" i="14"/>
  <c r="AH12" i="14" s="1"/>
  <c r="R27" i="14"/>
  <c r="AH8" i="14" s="1"/>
  <c r="R147" i="14"/>
  <c r="R127" i="14"/>
  <c r="P107" i="14"/>
  <c r="P87" i="14"/>
  <c r="P67" i="14"/>
  <c r="T147" i="14"/>
  <c r="AJ14" i="14" s="1"/>
  <c r="T107" i="14"/>
  <c r="AJ12" i="14" s="1"/>
  <c r="T67" i="14"/>
  <c r="AJ10" i="14" s="1"/>
  <c r="P27" i="14"/>
  <c r="AF8" i="14" s="1"/>
  <c r="P7" i="14"/>
  <c r="AF7" i="14" s="1"/>
  <c r="AE7" i="13"/>
  <c r="V11" i="3" s="1"/>
  <c r="R167" i="13"/>
  <c r="AH15" i="13" s="1"/>
  <c r="R107" i="13"/>
  <c r="R27" i="13"/>
  <c r="AH8" i="13" s="1"/>
  <c r="R147" i="13"/>
  <c r="R127" i="13"/>
  <c r="P107" i="13"/>
  <c r="AF12" i="13" s="1"/>
  <c r="P87" i="13"/>
  <c r="P67" i="13"/>
  <c r="AF10" i="13" s="1"/>
  <c r="T147" i="13"/>
  <c r="AJ14" i="13" s="1"/>
  <c r="T107" i="13"/>
  <c r="AJ12" i="13" s="1"/>
  <c r="T67" i="13"/>
  <c r="P27" i="13"/>
  <c r="AF8" i="13" s="1"/>
  <c r="P7" i="13"/>
  <c r="AF7" i="13" s="1"/>
  <c r="W11" i="3" s="1"/>
  <c r="Q87" i="7"/>
  <c r="T167" i="7"/>
  <c r="AJ15" i="7" s="1"/>
  <c r="T87" i="7"/>
  <c r="AJ11" i="7" s="1"/>
  <c r="T7" i="7"/>
  <c r="AJ7" i="7" s="1"/>
  <c r="AA9" i="3" s="1"/>
  <c r="T27" i="8"/>
  <c r="S67" i="8"/>
  <c r="AI10" i="8" s="1"/>
  <c r="T67" i="8"/>
  <c r="AJ10" i="8" s="1"/>
  <c r="S7" i="8"/>
  <c r="AI7" i="8" s="1"/>
  <c r="Z12" i="3" s="1"/>
  <c r="O167" i="11"/>
  <c r="S167" i="11"/>
  <c r="AI15" i="11" s="1"/>
  <c r="R127" i="11"/>
  <c r="AH13" i="11" s="1"/>
  <c r="S87" i="11"/>
  <c r="AI11" i="11" s="1"/>
  <c r="O87" i="11"/>
  <c r="P67" i="11"/>
  <c r="AF10" i="11" s="1"/>
  <c r="T87" i="11"/>
  <c r="AJ11" i="11" s="1"/>
  <c r="T67" i="11"/>
  <c r="AJ10" i="11" s="1"/>
  <c r="Q7" i="7"/>
  <c r="AG7" i="7" s="1"/>
  <c r="X9" i="3" s="1"/>
  <c r="O47" i="7"/>
  <c r="T47" i="7"/>
  <c r="AJ9" i="7" s="1"/>
  <c r="S167" i="7"/>
  <c r="AI15" i="7" s="1"/>
  <c r="S87" i="7"/>
  <c r="AI11" i="7" s="1"/>
  <c r="O167" i="7"/>
  <c r="O7" i="7"/>
  <c r="AE7" i="7" s="1"/>
  <c r="V9" i="3" s="1"/>
  <c r="O87" i="7"/>
  <c r="U7" i="7"/>
  <c r="T147" i="8"/>
  <c r="AJ14" i="8" s="1"/>
  <c r="T87" i="8"/>
  <c r="AJ11" i="8" s="1"/>
  <c r="Q127" i="8"/>
  <c r="U127" i="8"/>
  <c r="O7" i="8"/>
  <c r="AE7" i="8" s="1"/>
  <c r="V12" i="3" s="1"/>
  <c r="O67" i="8"/>
  <c r="U7" i="8"/>
  <c r="T127" i="8"/>
  <c r="AJ13" i="8" s="1"/>
  <c r="T107" i="8"/>
  <c r="AJ12" i="8" s="1"/>
  <c r="U27" i="8"/>
  <c r="AK8" i="8" s="1"/>
  <c r="O167" i="8"/>
  <c r="O107" i="8"/>
  <c r="U47" i="8"/>
  <c r="P27" i="8"/>
  <c r="U67" i="8"/>
  <c r="U87" i="11"/>
  <c r="T167" i="11"/>
  <c r="AJ15" i="11" s="1"/>
  <c r="Q167" i="11"/>
  <c r="U167" i="11"/>
  <c r="P127" i="11"/>
  <c r="AF13" i="11" s="1"/>
  <c r="Q87" i="11"/>
  <c r="R67" i="11"/>
  <c r="AH10" i="11" s="1"/>
  <c r="T107" i="11"/>
  <c r="AJ12" i="11" s="1"/>
  <c r="Q67" i="11"/>
  <c r="U67" i="11"/>
  <c r="S47" i="11"/>
  <c r="AI9" i="11" s="1"/>
  <c r="O47" i="11"/>
  <c r="Q27" i="11"/>
  <c r="U27" i="11"/>
  <c r="AK8" i="11" s="1"/>
  <c r="T127" i="11"/>
  <c r="AJ13" i="11" s="1"/>
  <c r="O127" i="11"/>
  <c r="S127" i="11"/>
  <c r="AI13" i="11" s="1"/>
  <c r="U47" i="11"/>
  <c r="Q47" i="11"/>
  <c r="T27" i="11"/>
  <c r="AJ8" i="11" s="1"/>
  <c r="AA15" i="3" s="1"/>
  <c r="R27" i="8"/>
  <c r="R167" i="11"/>
  <c r="AH15" i="11" s="1"/>
  <c r="P147" i="11"/>
  <c r="AF14" i="11" s="1"/>
  <c r="Q107" i="11"/>
  <c r="R107" i="11"/>
  <c r="AH12" i="11" s="1"/>
  <c r="O147" i="11"/>
  <c r="S147" i="11"/>
  <c r="AI14" i="11" s="1"/>
  <c r="P87" i="11"/>
  <c r="AF11" i="11" s="1"/>
  <c r="R47" i="11"/>
  <c r="AH9" i="11" s="1"/>
  <c r="R27" i="11"/>
  <c r="AH8" i="11" s="1"/>
  <c r="Y15" i="3" s="1"/>
  <c r="Q7" i="11"/>
  <c r="AG7" i="11" s="1"/>
  <c r="X14" i="3" s="1"/>
  <c r="O27" i="11"/>
  <c r="S27" i="11"/>
  <c r="AI8" i="11" s="1"/>
  <c r="Z15" i="3" s="1"/>
  <c r="T7" i="11"/>
  <c r="AJ7" i="11" s="1"/>
  <c r="AA14" i="3" s="1"/>
  <c r="P7" i="11"/>
  <c r="AF7" i="11" s="1"/>
  <c r="W14" i="3" s="1"/>
  <c r="P167" i="11"/>
  <c r="AF15" i="11" s="1"/>
  <c r="Q127" i="11"/>
  <c r="U127" i="11"/>
  <c r="S107" i="11"/>
  <c r="AI12" i="11" s="1"/>
  <c r="O107" i="11"/>
  <c r="P107" i="11"/>
  <c r="AF12" i="11" s="1"/>
  <c r="R147" i="11"/>
  <c r="AH14" i="11" s="1"/>
  <c r="Q147" i="11"/>
  <c r="U147" i="11"/>
  <c r="R87" i="11"/>
  <c r="AH11" i="11" s="1"/>
  <c r="O67" i="11"/>
  <c r="S67" i="11"/>
  <c r="AI10" i="11" s="1"/>
  <c r="P47" i="11"/>
  <c r="AF9" i="11" s="1"/>
  <c r="P27" i="11"/>
  <c r="AF8" i="11" s="1"/>
  <c r="W15" i="3" s="1"/>
  <c r="S7" i="11"/>
  <c r="AI7" i="11" s="1"/>
  <c r="Z14" i="3" s="1"/>
  <c r="O7" i="11"/>
  <c r="AE7" i="11" s="1"/>
  <c r="V14" i="3" s="1"/>
  <c r="R7" i="11"/>
  <c r="AH7" i="11" s="1"/>
  <c r="Y14" i="3" s="1"/>
  <c r="Q167" i="7"/>
  <c r="U167" i="7"/>
  <c r="P127" i="7"/>
  <c r="AF13" i="7" s="1"/>
  <c r="P67" i="7"/>
  <c r="AF10" i="7" s="1"/>
  <c r="U107" i="7"/>
  <c r="U87" i="7"/>
  <c r="Q47" i="7"/>
  <c r="U47" i="7"/>
  <c r="Q7" i="8"/>
  <c r="AG7" i="8" s="1"/>
  <c r="X12" i="3" s="1"/>
  <c r="O127" i="7"/>
  <c r="S127" i="7"/>
  <c r="AI13" i="7" s="1"/>
  <c r="T107" i="7"/>
  <c r="AJ12" i="7" s="1"/>
  <c r="O67" i="7"/>
  <c r="O107" i="7"/>
  <c r="R87" i="7"/>
  <c r="AH11" i="7" s="1"/>
  <c r="U27" i="7"/>
  <c r="T27" i="7"/>
  <c r="AJ8" i="7" s="1"/>
  <c r="S107" i="7"/>
  <c r="AI12" i="7" s="1"/>
  <c r="T67" i="7"/>
  <c r="AJ10" i="7" s="1"/>
  <c r="Q67" i="8"/>
  <c r="P167" i="8"/>
  <c r="AF15" i="8" s="1"/>
  <c r="U147" i="8"/>
  <c r="Q147" i="8"/>
  <c r="R147" i="8"/>
  <c r="AH14" i="8" s="1"/>
  <c r="R107" i="8"/>
  <c r="AH12" i="8" s="1"/>
  <c r="R127" i="8"/>
  <c r="AH13" i="8" s="1"/>
  <c r="S87" i="8"/>
  <c r="AI11" i="8" s="1"/>
  <c r="O87" i="8"/>
  <c r="P87" i="8"/>
  <c r="AF11" i="8" s="1"/>
  <c r="Q47" i="8"/>
  <c r="Q27" i="8"/>
  <c r="P7" i="8"/>
  <c r="AF7" i="8" s="1"/>
  <c r="W12" i="3" s="1"/>
  <c r="T47" i="8"/>
  <c r="AJ9" i="8" s="1"/>
  <c r="P47" i="8"/>
  <c r="AF9" i="8" s="1"/>
  <c r="R167" i="8"/>
  <c r="AH15" i="8" s="1"/>
  <c r="Q167" i="8"/>
  <c r="U167" i="8"/>
  <c r="S147" i="8"/>
  <c r="AI14" i="8" s="1"/>
  <c r="O147" i="8"/>
  <c r="P147" i="8"/>
  <c r="AF14" i="8" s="1"/>
  <c r="P127" i="8"/>
  <c r="AF13" i="8" s="1"/>
  <c r="P107" i="8"/>
  <c r="AF12" i="8" s="1"/>
  <c r="Q107" i="8"/>
  <c r="U107" i="8"/>
  <c r="Q87" i="8"/>
  <c r="R87" i="8"/>
  <c r="AH11" i="8" s="1"/>
  <c r="P67" i="8"/>
  <c r="AF10" i="8" s="1"/>
  <c r="S47" i="8"/>
  <c r="AI9" i="8" s="1"/>
  <c r="O47" i="8"/>
  <c r="S27" i="8"/>
  <c r="O27" i="8"/>
  <c r="N27" i="8" s="1"/>
  <c r="R7" i="8"/>
  <c r="AH7" i="8" s="1"/>
  <c r="Y12" i="3" s="1"/>
  <c r="R67" i="8"/>
  <c r="AH10" i="8" s="1"/>
  <c r="R47" i="8"/>
  <c r="AH9" i="8" s="1"/>
  <c r="S67" i="7"/>
  <c r="AI10" i="7" s="1"/>
  <c r="R47" i="7"/>
  <c r="AH9" i="7" s="1"/>
  <c r="R167" i="7"/>
  <c r="AH15" i="7" s="1"/>
  <c r="P107" i="7"/>
  <c r="AF12" i="7" s="1"/>
  <c r="R147" i="7"/>
  <c r="AH14" i="7" s="1"/>
  <c r="Q107" i="7"/>
  <c r="Q67" i="7"/>
  <c r="U67" i="7"/>
  <c r="Q27" i="7"/>
  <c r="R27" i="7"/>
  <c r="AH8" i="7" s="1"/>
  <c r="P7" i="7"/>
  <c r="AF7" i="7" s="1"/>
  <c r="W9" i="3" s="1"/>
  <c r="P147" i="7"/>
  <c r="AF14" i="7" s="1"/>
  <c r="O147" i="7"/>
  <c r="S147" i="7"/>
  <c r="AI14" i="7" s="1"/>
  <c r="P167" i="7"/>
  <c r="AF15" i="7" s="1"/>
  <c r="R127" i="7"/>
  <c r="AH13" i="7" s="1"/>
  <c r="Q127" i="7"/>
  <c r="U127" i="7"/>
  <c r="R107" i="7"/>
  <c r="AH12" i="7" s="1"/>
  <c r="R67" i="7"/>
  <c r="AH10" i="7" s="1"/>
  <c r="P87" i="7"/>
  <c r="AF11" i="7" s="1"/>
  <c r="P47" i="7"/>
  <c r="AF9" i="7" s="1"/>
  <c r="S27" i="7"/>
  <c r="AI8" i="7" s="1"/>
  <c r="O27" i="7"/>
  <c r="P27" i="7"/>
  <c r="AF8" i="7" s="1"/>
  <c r="R7" i="7"/>
  <c r="AH7" i="7" s="1"/>
  <c r="Y9" i="3" s="1"/>
  <c r="T147" i="7"/>
  <c r="AJ14" i="7" s="1"/>
  <c r="Q147" i="7"/>
  <c r="U147" i="7"/>
  <c r="U127" i="2"/>
  <c r="S27" i="2"/>
  <c r="P167" i="2"/>
  <c r="AF15" i="2" s="1"/>
  <c r="O167" i="2"/>
  <c r="S167" i="2"/>
  <c r="AI15" i="2" s="1"/>
  <c r="T167" i="2"/>
  <c r="AJ15" i="2" s="1"/>
  <c r="R167" i="2"/>
  <c r="AH15" i="2" s="1"/>
  <c r="Q167" i="2"/>
  <c r="U167" i="2"/>
  <c r="P147" i="2"/>
  <c r="AF14" i="2" s="1"/>
  <c r="Q127" i="2"/>
  <c r="O147" i="2"/>
  <c r="S147" i="2"/>
  <c r="AI14" i="2" s="1"/>
  <c r="T127" i="2"/>
  <c r="AJ13" i="2" s="1"/>
  <c r="P127" i="2"/>
  <c r="AF13" i="2" s="1"/>
  <c r="T147" i="2"/>
  <c r="AJ14" i="2" s="1"/>
  <c r="S127" i="2"/>
  <c r="AI13" i="2" s="1"/>
  <c r="O127" i="2"/>
  <c r="R147" i="2"/>
  <c r="AH14" i="2" s="1"/>
  <c r="Q147" i="2"/>
  <c r="U147" i="2"/>
  <c r="R127" i="2"/>
  <c r="AH13" i="2" s="1"/>
  <c r="P107" i="2"/>
  <c r="AF12" i="2" s="1"/>
  <c r="O107" i="2"/>
  <c r="S107" i="2"/>
  <c r="AI12" i="2" s="1"/>
  <c r="T107" i="2"/>
  <c r="AJ12" i="2" s="1"/>
  <c r="R107" i="2"/>
  <c r="AH12" i="2" s="1"/>
  <c r="Q107" i="2"/>
  <c r="U107" i="2"/>
  <c r="P87" i="2"/>
  <c r="AF11" i="2" s="1"/>
  <c r="O87" i="2"/>
  <c r="S87" i="2"/>
  <c r="AI11" i="2" s="1"/>
  <c r="T87" i="2"/>
  <c r="AJ11" i="2" s="1"/>
  <c r="R87" i="2"/>
  <c r="AH11" i="2" s="1"/>
  <c r="Q87" i="2"/>
  <c r="U87" i="2"/>
  <c r="S7" i="2"/>
  <c r="AI7" i="2" s="1"/>
  <c r="S67" i="2"/>
  <c r="S47" i="2"/>
  <c r="P7" i="2"/>
  <c r="AF7" i="2" s="1"/>
  <c r="P27" i="2"/>
  <c r="P47" i="2"/>
  <c r="AF9" i="2" s="1"/>
  <c r="P67" i="2"/>
  <c r="AF10" i="2" s="1"/>
  <c r="W38" i="3" s="1"/>
  <c r="Q7" i="2"/>
  <c r="AG7" i="2" s="1"/>
  <c r="U7" i="2"/>
  <c r="AK7" i="2" s="1"/>
  <c r="R7" i="2"/>
  <c r="AH7" i="2" s="1"/>
  <c r="R27" i="2"/>
  <c r="Q47" i="2"/>
  <c r="U47" i="2"/>
  <c r="R47" i="2"/>
  <c r="AH9" i="2" s="1"/>
  <c r="R67" i="2"/>
  <c r="AH10" i="2" s="1"/>
  <c r="Y38" i="3" s="1"/>
  <c r="O7" i="2"/>
  <c r="Q27" i="2"/>
  <c r="U27" i="2"/>
  <c r="AK8" i="2" s="1"/>
  <c r="AB36" i="3" s="1"/>
  <c r="Q67" i="2"/>
  <c r="U67" i="2"/>
  <c r="O47" i="2"/>
  <c r="O67" i="2"/>
  <c r="O27" i="2"/>
  <c r="AG9" i="40" l="1"/>
  <c r="X91" i="3" s="1"/>
  <c r="M47" i="40"/>
  <c r="N107" i="40"/>
  <c r="AG12" i="40"/>
  <c r="M107" i="40"/>
  <c r="M167" i="40"/>
  <c r="N47" i="40"/>
  <c r="N67" i="40"/>
  <c r="AG11" i="40"/>
  <c r="M87" i="40"/>
  <c r="AG13" i="40"/>
  <c r="M127" i="40"/>
  <c r="AG10" i="40"/>
  <c r="M67" i="40"/>
  <c r="N87" i="40"/>
  <c r="AG14" i="40"/>
  <c r="M147" i="40"/>
  <c r="N127" i="40"/>
  <c r="N147" i="40"/>
  <c r="M7" i="32"/>
  <c r="M7" i="47"/>
  <c r="AG11" i="52"/>
  <c r="M112" i="52"/>
  <c r="AE11" i="52"/>
  <c r="N112" i="52"/>
  <c r="AG13" i="52"/>
  <c r="M152" i="52"/>
  <c r="AG12" i="52"/>
  <c r="M132" i="52"/>
  <c r="AG14" i="52"/>
  <c r="M172" i="52"/>
  <c r="N152" i="52"/>
  <c r="AE14" i="52"/>
  <c r="N172" i="52"/>
  <c r="AE15" i="52"/>
  <c r="N192" i="52"/>
  <c r="AE10" i="52"/>
  <c r="V108" i="3" s="1"/>
  <c r="N82" i="52"/>
  <c r="AE12" i="52"/>
  <c r="N132" i="52"/>
  <c r="AG10" i="52"/>
  <c r="X108" i="3" s="1"/>
  <c r="M82" i="52"/>
  <c r="AG15" i="52"/>
  <c r="M192" i="52"/>
  <c r="N62" i="52"/>
  <c r="AG9" i="52"/>
  <c r="X107" i="3" s="1"/>
  <c r="M62" i="52"/>
  <c r="N107" i="53"/>
  <c r="AG13" i="53"/>
  <c r="M127" i="53"/>
  <c r="N147" i="53"/>
  <c r="M27" i="53"/>
  <c r="AG12" i="53"/>
  <c r="M107" i="53"/>
  <c r="AG11" i="53"/>
  <c r="M87" i="53"/>
  <c r="M167" i="53"/>
  <c r="AG9" i="53"/>
  <c r="M47" i="53"/>
  <c r="N67" i="53"/>
  <c r="AG10" i="53"/>
  <c r="M67" i="53"/>
  <c r="AG14" i="53"/>
  <c r="M147" i="53"/>
  <c r="N47" i="48"/>
  <c r="AG11" i="48"/>
  <c r="M87" i="48"/>
  <c r="N87" i="48"/>
  <c r="AG13" i="48"/>
  <c r="M127" i="48"/>
  <c r="N167" i="48"/>
  <c r="AG10" i="48"/>
  <c r="M67" i="48"/>
  <c r="M167" i="48"/>
  <c r="AG9" i="48"/>
  <c r="M47" i="48"/>
  <c r="N67" i="48"/>
  <c r="N107" i="48"/>
  <c r="AG12" i="48"/>
  <c r="M107" i="48"/>
  <c r="AG14" i="48"/>
  <c r="M147" i="48"/>
  <c r="N127" i="48"/>
  <c r="N147" i="48"/>
  <c r="AG12" i="49"/>
  <c r="M107" i="49"/>
  <c r="AE8" i="49"/>
  <c r="V100" i="3" s="1"/>
  <c r="N27" i="49"/>
  <c r="AG8" i="49"/>
  <c r="X100" i="3" s="1"/>
  <c r="M27" i="49"/>
  <c r="AG9" i="49"/>
  <c r="M47" i="49"/>
  <c r="AG10" i="49"/>
  <c r="M67" i="49"/>
  <c r="N67" i="49"/>
  <c r="N87" i="49"/>
  <c r="AG13" i="49"/>
  <c r="M127" i="49"/>
  <c r="N147" i="49"/>
  <c r="M167" i="49"/>
  <c r="AG11" i="49"/>
  <c r="M87" i="49"/>
  <c r="AG14" i="49"/>
  <c r="M147" i="49"/>
  <c r="AG9" i="50"/>
  <c r="M47" i="50"/>
  <c r="AG10" i="50"/>
  <c r="M67" i="50"/>
  <c r="AG11" i="50"/>
  <c r="M87" i="50"/>
  <c r="M167" i="50"/>
  <c r="N107" i="50"/>
  <c r="M27" i="50"/>
  <c r="AG12" i="50"/>
  <c r="M107" i="50"/>
  <c r="AG14" i="50"/>
  <c r="M147" i="50"/>
  <c r="N67" i="50"/>
  <c r="N87" i="50"/>
  <c r="N147" i="50"/>
  <c r="AG13" i="50"/>
  <c r="M127" i="50"/>
  <c r="AG9" i="51"/>
  <c r="M47" i="51"/>
  <c r="N107" i="51"/>
  <c r="AG12" i="51"/>
  <c r="M107" i="51"/>
  <c r="N67" i="51"/>
  <c r="N87" i="51"/>
  <c r="AG14" i="51"/>
  <c r="M147" i="51"/>
  <c r="M167" i="51"/>
  <c r="N47" i="51"/>
  <c r="AG11" i="51"/>
  <c r="M87" i="51"/>
  <c r="AG13" i="51"/>
  <c r="M127" i="51"/>
  <c r="N167" i="51"/>
  <c r="AG10" i="51"/>
  <c r="M67" i="51"/>
  <c r="N147" i="51"/>
  <c r="M27" i="51"/>
  <c r="AG9" i="44"/>
  <c r="M47" i="44"/>
  <c r="AG10" i="44"/>
  <c r="M67" i="44"/>
  <c r="AG8" i="44"/>
  <c r="M27" i="44"/>
  <c r="AG14" i="44"/>
  <c r="M147" i="44"/>
  <c r="AG15" i="44"/>
  <c r="M167" i="44"/>
  <c r="N67" i="44"/>
  <c r="N107" i="44"/>
  <c r="N47" i="44"/>
  <c r="AG12" i="44"/>
  <c r="M107" i="44"/>
  <c r="N127" i="44"/>
  <c r="N147" i="44"/>
  <c r="AG11" i="44"/>
  <c r="M87" i="44"/>
  <c r="AG13" i="44"/>
  <c r="M127" i="44"/>
  <c r="AG11" i="45"/>
  <c r="M87" i="45"/>
  <c r="N167" i="45"/>
  <c r="AG10" i="45"/>
  <c r="M67" i="45"/>
  <c r="AG12" i="45"/>
  <c r="M107" i="45"/>
  <c r="AG8" i="45"/>
  <c r="M27" i="45"/>
  <c r="AG9" i="45"/>
  <c r="M47" i="45"/>
  <c r="N107" i="45"/>
  <c r="AG13" i="45"/>
  <c r="M127" i="45"/>
  <c r="AC13" i="45" s="1"/>
  <c r="AG14" i="45"/>
  <c r="M147" i="45"/>
  <c r="AG15" i="45"/>
  <c r="M167" i="45"/>
  <c r="N127" i="46"/>
  <c r="AG10" i="46"/>
  <c r="M67" i="46"/>
  <c r="AG9" i="46"/>
  <c r="M47" i="46"/>
  <c r="AG11" i="46"/>
  <c r="M87" i="46"/>
  <c r="AG13" i="46"/>
  <c r="M127" i="46"/>
  <c r="AG15" i="46"/>
  <c r="M167" i="46"/>
  <c r="AG14" i="46"/>
  <c r="M147" i="46"/>
  <c r="AG8" i="46"/>
  <c r="X93" i="3" s="1"/>
  <c r="M27" i="46"/>
  <c r="AG12" i="46"/>
  <c r="M107" i="46"/>
  <c r="AG14" i="47"/>
  <c r="M147" i="47"/>
  <c r="N127" i="47"/>
  <c r="N147" i="47"/>
  <c r="AG10" i="47"/>
  <c r="M67" i="47"/>
  <c r="AG11" i="47"/>
  <c r="M87" i="47"/>
  <c r="AG13" i="47"/>
  <c r="M127" i="47"/>
  <c r="AG9" i="47"/>
  <c r="M47" i="47"/>
  <c r="M167" i="47"/>
  <c r="M27" i="47"/>
  <c r="AC8" i="47" s="1"/>
  <c r="T115" i="3" s="1"/>
  <c r="AG12" i="47"/>
  <c r="M107" i="47"/>
  <c r="N67" i="47"/>
  <c r="N107" i="47"/>
  <c r="M27" i="40"/>
  <c r="AG11" i="41"/>
  <c r="M87" i="41"/>
  <c r="AG12" i="41"/>
  <c r="M107" i="41"/>
  <c r="N87" i="41"/>
  <c r="N107" i="41"/>
  <c r="AG10" i="41"/>
  <c r="M67" i="41"/>
  <c r="AG14" i="41"/>
  <c r="M147" i="41"/>
  <c r="AG13" i="41"/>
  <c r="M127" i="41"/>
  <c r="N147" i="41"/>
  <c r="AG9" i="41"/>
  <c r="M47" i="41"/>
  <c r="N127" i="41"/>
  <c r="M167" i="41"/>
  <c r="M27" i="41"/>
  <c r="AG12" i="42"/>
  <c r="M107" i="42"/>
  <c r="AG11" i="42"/>
  <c r="M87" i="42"/>
  <c r="AC11" i="42" s="1"/>
  <c r="AG13" i="42"/>
  <c r="M127" i="42"/>
  <c r="AC13" i="42" s="1"/>
  <c r="N147" i="42"/>
  <c r="N107" i="42"/>
  <c r="AG14" i="42"/>
  <c r="M147" i="42"/>
  <c r="M167" i="42"/>
  <c r="AG9" i="42"/>
  <c r="M47" i="42"/>
  <c r="AG8" i="42"/>
  <c r="X81" i="3" s="1"/>
  <c r="M27" i="42"/>
  <c r="AE8" i="42"/>
  <c r="V81" i="3" s="1"/>
  <c r="N27" i="42"/>
  <c r="AG10" i="42"/>
  <c r="M67" i="42"/>
  <c r="N67" i="42"/>
  <c r="N87" i="42"/>
  <c r="N147" i="43"/>
  <c r="AG14" i="43"/>
  <c r="M147" i="43"/>
  <c r="AG15" i="43"/>
  <c r="M167" i="43"/>
  <c r="N167" i="43"/>
  <c r="AG12" i="43"/>
  <c r="X87" i="3" s="1"/>
  <c r="M107" i="43"/>
  <c r="AE12" i="43"/>
  <c r="V87" i="3" s="1"/>
  <c r="N107" i="43"/>
  <c r="AG9" i="43"/>
  <c r="X84" i="3" s="1"/>
  <c r="M47" i="43"/>
  <c r="AG9" i="37"/>
  <c r="M47" i="37"/>
  <c r="AG12" i="37"/>
  <c r="M107" i="37"/>
  <c r="AG14" i="37"/>
  <c r="M147" i="37"/>
  <c r="M167" i="37"/>
  <c r="N47" i="37"/>
  <c r="N67" i="37"/>
  <c r="N107" i="37"/>
  <c r="AG11" i="37"/>
  <c r="M87" i="37"/>
  <c r="N87" i="37"/>
  <c r="AG13" i="37"/>
  <c r="M127" i="37"/>
  <c r="AG10" i="37"/>
  <c r="M67" i="37"/>
  <c r="M27" i="37"/>
  <c r="N127" i="37"/>
  <c r="N147" i="37"/>
  <c r="AG10" i="38"/>
  <c r="M67" i="38"/>
  <c r="M167" i="38"/>
  <c r="N67" i="38"/>
  <c r="N107" i="38"/>
  <c r="AG13" i="38"/>
  <c r="M127" i="38"/>
  <c r="AG12" i="38"/>
  <c r="M107" i="38"/>
  <c r="AG14" i="38"/>
  <c r="M147" i="38"/>
  <c r="N127" i="38"/>
  <c r="N147" i="38"/>
  <c r="AG11" i="38"/>
  <c r="M87" i="38"/>
  <c r="AG14" i="34"/>
  <c r="M147" i="34"/>
  <c r="AG10" i="34"/>
  <c r="M67" i="34"/>
  <c r="AG12" i="34"/>
  <c r="M107" i="34"/>
  <c r="N47" i="34"/>
  <c r="AG9" i="34"/>
  <c r="X71" i="3" s="1"/>
  <c r="M47" i="34"/>
  <c r="AG11" i="34"/>
  <c r="M87" i="34"/>
  <c r="M167" i="34"/>
  <c r="N67" i="34"/>
  <c r="N87" i="34"/>
  <c r="N107" i="34"/>
  <c r="AG13" i="34"/>
  <c r="M127" i="34"/>
  <c r="N147" i="34"/>
  <c r="AG8" i="34"/>
  <c r="X70" i="3" s="1"/>
  <c r="M27" i="34"/>
  <c r="N107" i="35"/>
  <c r="AG14" i="35"/>
  <c r="M147" i="35"/>
  <c r="N127" i="35"/>
  <c r="M167" i="35"/>
  <c r="AG11" i="35"/>
  <c r="X68" i="3" s="1"/>
  <c r="M87" i="35"/>
  <c r="AE11" i="35"/>
  <c r="V68" i="3" s="1"/>
  <c r="N87" i="35"/>
  <c r="AG13" i="35"/>
  <c r="M127" i="35"/>
  <c r="N147" i="35"/>
  <c r="AG12" i="35"/>
  <c r="M107" i="35"/>
  <c r="N67" i="35"/>
  <c r="AG10" i="35"/>
  <c r="X67" i="3" s="1"/>
  <c r="M67" i="35"/>
  <c r="AG9" i="35"/>
  <c r="X66" i="3" s="1"/>
  <c r="M47" i="35"/>
  <c r="N47" i="35"/>
  <c r="M27" i="35"/>
  <c r="AG9" i="36"/>
  <c r="M47" i="36"/>
  <c r="N67" i="36"/>
  <c r="AG10" i="36"/>
  <c r="M67" i="36"/>
  <c r="AG11" i="36"/>
  <c r="M87" i="36"/>
  <c r="AG13" i="36"/>
  <c r="M127" i="36"/>
  <c r="N147" i="36"/>
  <c r="N107" i="36"/>
  <c r="AG14" i="36"/>
  <c r="M147" i="36"/>
  <c r="M167" i="36"/>
  <c r="M27" i="36"/>
  <c r="AG12" i="36"/>
  <c r="M107" i="36"/>
  <c r="AG11" i="30"/>
  <c r="M87" i="30"/>
  <c r="AG13" i="30"/>
  <c r="M127" i="30"/>
  <c r="N147" i="30"/>
  <c r="N67" i="30"/>
  <c r="N87" i="30"/>
  <c r="N107" i="30"/>
  <c r="AG14" i="30"/>
  <c r="M147" i="30"/>
  <c r="N127" i="30"/>
  <c r="M167" i="30"/>
  <c r="AG10" i="30"/>
  <c r="M67" i="30"/>
  <c r="AG12" i="30"/>
  <c r="M107" i="30"/>
  <c r="AG14" i="31"/>
  <c r="M147" i="31"/>
  <c r="N127" i="31"/>
  <c r="N147" i="31"/>
  <c r="AG11" i="31"/>
  <c r="M87" i="31"/>
  <c r="N167" i="31"/>
  <c r="AG12" i="31"/>
  <c r="M107" i="31"/>
  <c r="N107" i="31"/>
  <c r="M167" i="31"/>
  <c r="AG13" i="31"/>
  <c r="M127" i="31"/>
  <c r="AG9" i="32"/>
  <c r="M47" i="32"/>
  <c r="AG10" i="32"/>
  <c r="M67" i="32"/>
  <c r="AG11" i="32"/>
  <c r="M87" i="32"/>
  <c r="AG14" i="32"/>
  <c r="M147" i="32"/>
  <c r="N127" i="32"/>
  <c r="M167" i="32"/>
  <c r="AC15" i="32" s="1"/>
  <c r="AG12" i="32"/>
  <c r="M107" i="32"/>
  <c r="N67" i="32"/>
  <c r="N107" i="32"/>
  <c r="AG13" i="32"/>
  <c r="M127" i="32"/>
  <c r="N147" i="32"/>
  <c r="AG9" i="33"/>
  <c r="M47" i="33"/>
  <c r="AG10" i="33"/>
  <c r="M67" i="33"/>
  <c r="AG12" i="33"/>
  <c r="M107" i="33"/>
  <c r="N107" i="33"/>
  <c r="AG14" i="33"/>
  <c r="M147" i="33"/>
  <c r="AG15" i="33"/>
  <c r="M167" i="33"/>
  <c r="N47" i="33"/>
  <c r="AE11" i="33"/>
  <c r="AG8" i="33"/>
  <c r="X58" i="3" s="1"/>
  <c r="M27" i="33"/>
  <c r="N127" i="33"/>
  <c r="AG11" i="33"/>
  <c r="M87" i="33"/>
  <c r="AG13" i="33"/>
  <c r="M127" i="33"/>
  <c r="N147" i="33"/>
  <c r="N47" i="29"/>
  <c r="AG11" i="29"/>
  <c r="M87" i="29"/>
  <c r="AG13" i="29"/>
  <c r="M127" i="29"/>
  <c r="N147" i="29"/>
  <c r="N67" i="29"/>
  <c r="N87" i="29"/>
  <c r="N107" i="29"/>
  <c r="AG14" i="29"/>
  <c r="M147" i="29"/>
  <c r="M167" i="29"/>
  <c r="AG9" i="29"/>
  <c r="M47" i="29"/>
  <c r="AG10" i="29"/>
  <c r="M67" i="29"/>
  <c r="AG12" i="29"/>
  <c r="M107" i="29"/>
  <c r="N47" i="28"/>
  <c r="N67" i="28"/>
  <c r="N107" i="28"/>
  <c r="AG10" i="28"/>
  <c r="M67" i="28"/>
  <c r="M27" i="28"/>
  <c r="M167" i="28"/>
  <c r="AG9" i="28"/>
  <c r="M47" i="28"/>
  <c r="AG11" i="28"/>
  <c r="M87" i="28"/>
  <c r="N87" i="28"/>
  <c r="AG13" i="28"/>
  <c r="M127" i="28"/>
  <c r="AG12" i="28"/>
  <c r="M107" i="28"/>
  <c r="AG14" i="28"/>
  <c r="M147" i="28"/>
  <c r="N127" i="28"/>
  <c r="N147" i="28"/>
  <c r="AG11" i="27"/>
  <c r="M87" i="27"/>
  <c r="AG13" i="27"/>
  <c r="M127" i="27"/>
  <c r="AG12" i="27"/>
  <c r="M107" i="27"/>
  <c r="AG14" i="27"/>
  <c r="M147" i="27"/>
  <c r="N127" i="27"/>
  <c r="AE13" i="27"/>
  <c r="AE11" i="27"/>
  <c r="N67" i="27"/>
  <c r="N107" i="27"/>
  <c r="AG10" i="27"/>
  <c r="M67" i="27"/>
  <c r="M167" i="27"/>
  <c r="N167" i="26"/>
  <c r="AG10" i="26"/>
  <c r="M67" i="26"/>
  <c r="N67" i="26"/>
  <c r="N107" i="26"/>
  <c r="AG14" i="26"/>
  <c r="M147" i="26"/>
  <c r="M107" i="26"/>
  <c r="M127" i="26"/>
  <c r="AG11" i="26"/>
  <c r="M87" i="26"/>
  <c r="AG15" i="26"/>
  <c r="M167" i="26"/>
  <c r="AG9" i="25"/>
  <c r="M47" i="25"/>
  <c r="AG11" i="25"/>
  <c r="M87" i="25"/>
  <c r="AG13" i="25"/>
  <c r="M127" i="25"/>
  <c r="N147" i="25"/>
  <c r="AG10" i="25"/>
  <c r="M67" i="25"/>
  <c r="AG12" i="25"/>
  <c r="M107" i="25"/>
  <c r="N67" i="25"/>
  <c r="N87" i="25"/>
  <c r="N107" i="25"/>
  <c r="AG14" i="25"/>
  <c r="M147" i="25"/>
  <c r="N127" i="25"/>
  <c r="M167" i="25"/>
  <c r="N47" i="25"/>
  <c r="M27" i="25"/>
  <c r="N47" i="24"/>
  <c r="N107" i="24"/>
  <c r="M167" i="24"/>
  <c r="AG12" i="24"/>
  <c r="M107" i="24"/>
  <c r="AG11" i="24"/>
  <c r="M87" i="24"/>
  <c r="AG13" i="24"/>
  <c r="M127" i="24"/>
  <c r="N147" i="24"/>
  <c r="AG9" i="24"/>
  <c r="M47" i="24"/>
  <c r="M27" i="24"/>
  <c r="N67" i="24"/>
  <c r="AG14" i="24"/>
  <c r="M147" i="24"/>
  <c r="AG10" i="24"/>
  <c r="M67" i="24"/>
  <c r="AG8" i="23"/>
  <c r="X110" i="3" s="1"/>
  <c r="M27" i="23"/>
  <c r="AG12" i="23"/>
  <c r="M107" i="23"/>
  <c r="N107" i="23"/>
  <c r="AG14" i="23"/>
  <c r="M147" i="23"/>
  <c r="N127" i="23"/>
  <c r="M167" i="23"/>
  <c r="AG9" i="23"/>
  <c r="M47" i="23"/>
  <c r="AG10" i="23"/>
  <c r="M67" i="23"/>
  <c r="AG11" i="23"/>
  <c r="M87" i="23"/>
  <c r="AG13" i="23"/>
  <c r="M127" i="23"/>
  <c r="N147" i="23"/>
  <c r="N67" i="23"/>
  <c r="N87" i="23"/>
  <c r="N47" i="22"/>
  <c r="N67" i="22"/>
  <c r="AG11" i="22"/>
  <c r="M87" i="22"/>
  <c r="AG12" i="22"/>
  <c r="M107" i="22"/>
  <c r="AG14" i="22"/>
  <c r="M147" i="22"/>
  <c r="M167" i="22"/>
  <c r="AG9" i="22"/>
  <c r="X43" i="3" s="1"/>
  <c r="M47" i="22"/>
  <c r="N107" i="22"/>
  <c r="AG13" i="22"/>
  <c r="M127" i="22"/>
  <c r="N147" i="22"/>
  <c r="AG10" i="22"/>
  <c r="M67" i="22"/>
  <c r="N87" i="22"/>
  <c r="M27" i="22"/>
  <c r="N47" i="21"/>
  <c r="AG11" i="21"/>
  <c r="M87" i="21"/>
  <c r="AG13" i="21"/>
  <c r="M127" i="21"/>
  <c r="AG12" i="21"/>
  <c r="M107" i="21"/>
  <c r="N147" i="21"/>
  <c r="AG9" i="21"/>
  <c r="M47" i="21"/>
  <c r="AE14" i="21"/>
  <c r="N67" i="21"/>
  <c r="N107" i="21"/>
  <c r="AG10" i="21"/>
  <c r="M67" i="21"/>
  <c r="M27" i="21"/>
  <c r="N87" i="21"/>
  <c r="AD11" i="21" s="1"/>
  <c r="AG14" i="21"/>
  <c r="M147" i="21"/>
  <c r="N127" i="21"/>
  <c r="M167" i="21"/>
  <c r="AG11" i="2"/>
  <c r="M87" i="2"/>
  <c r="AE11" i="2"/>
  <c r="N87" i="2"/>
  <c r="AG13" i="2"/>
  <c r="M127" i="2"/>
  <c r="AG12" i="2"/>
  <c r="M107" i="2"/>
  <c r="AE12" i="2"/>
  <c r="N107" i="2"/>
  <c r="AG14" i="2"/>
  <c r="M147" i="2"/>
  <c r="AE13" i="2"/>
  <c r="N127" i="2"/>
  <c r="AE14" i="2"/>
  <c r="N147" i="2"/>
  <c r="AG15" i="2"/>
  <c r="M167" i="2"/>
  <c r="AE15" i="2"/>
  <c r="N167" i="2"/>
  <c r="AG10" i="20"/>
  <c r="X34" i="3" s="1"/>
  <c r="M67" i="20"/>
  <c r="AG12" i="20"/>
  <c r="M107" i="20"/>
  <c r="AG14" i="20"/>
  <c r="M147" i="20"/>
  <c r="N127" i="20"/>
  <c r="N147" i="20"/>
  <c r="AG11" i="20"/>
  <c r="M87" i="20"/>
  <c r="AG13" i="20"/>
  <c r="M127" i="20"/>
  <c r="N67" i="20"/>
  <c r="M167" i="20"/>
  <c r="N107" i="20"/>
  <c r="N47" i="20"/>
  <c r="AG9" i="20"/>
  <c r="X33" i="3" s="1"/>
  <c r="M47" i="20"/>
  <c r="AG10" i="19"/>
  <c r="M67" i="19"/>
  <c r="N67" i="19"/>
  <c r="N107" i="19"/>
  <c r="AG13" i="19"/>
  <c r="M127" i="19"/>
  <c r="N127" i="19"/>
  <c r="N147" i="19"/>
  <c r="M167" i="19"/>
  <c r="AG9" i="19"/>
  <c r="X27" i="3" s="1"/>
  <c r="M47" i="19"/>
  <c r="AG11" i="19"/>
  <c r="M87" i="19"/>
  <c r="N87" i="19"/>
  <c r="AG12" i="19"/>
  <c r="M107" i="19"/>
  <c r="AG14" i="19"/>
  <c r="M147" i="19"/>
  <c r="M27" i="19"/>
  <c r="AE8" i="19"/>
  <c r="V26" i="3" s="1"/>
  <c r="N27" i="19"/>
  <c r="AE9" i="18"/>
  <c r="V30" i="3" s="1"/>
  <c r="N47" i="18"/>
  <c r="AG9" i="18"/>
  <c r="X30" i="3" s="1"/>
  <c r="M47" i="18"/>
  <c r="AG12" i="18"/>
  <c r="M107" i="18"/>
  <c r="N147" i="18"/>
  <c r="AG10" i="18"/>
  <c r="M67" i="18"/>
  <c r="AE11" i="18"/>
  <c r="N87" i="18"/>
  <c r="AG11" i="18"/>
  <c r="M87" i="18"/>
  <c r="N127" i="18"/>
  <c r="AG13" i="18"/>
  <c r="M127" i="18"/>
  <c r="AG14" i="18"/>
  <c r="M147" i="18"/>
  <c r="AG15" i="18"/>
  <c r="M167" i="18"/>
  <c r="AG8" i="18"/>
  <c r="X29" i="3" s="1"/>
  <c r="M27" i="18"/>
  <c r="N47" i="17"/>
  <c r="AG10" i="17"/>
  <c r="M67" i="17"/>
  <c r="N67" i="17"/>
  <c r="AE13" i="17"/>
  <c r="N127" i="17"/>
  <c r="N147" i="17"/>
  <c r="M27" i="17"/>
  <c r="M167" i="17"/>
  <c r="AG9" i="17"/>
  <c r="M47" i="17"/>
  <c r="AG11" i="17"/>
  <c r="M87" i="17"/>
  <c r="AG12" i="17"/>
  <c r="M107" i="17"/>
  <c r="N107" i="17"/>
  <c r="AG13" i="17"/>
  <c r="M127" i="17"/>
  <c r="AG14" i="17"/>
  <c r="M147" i="17"/>
  <c r="N27" i="16"/>
  <c r="AG8" i="16"/>
  <c r="M27" i="16"/>
  <c r="AG10" i="16"/>
  <c r="M67" i="16"/>
  <c r="AG11" i="16"/>
  <c r="M87" i="16"/>
  <c r="N87" i="16"/>
  <c r="AE13" i="16"/>
  <c r="N127" i="16"/>
  <c r="AG9" i="16"/>
  <c r="M47" i="16"/>
  <c r="AG12" i="16"/>
  <c r="M107" i="16"/>
  <c r="N107" i="16"/>
  <c r="AG13" i="16"/>
  <c r="M127" i="16"/>
  <c r="AG14" i="16"/>
  <c r="M147" i="16"/>
  <c r="N147" i="16"/>
  <c r="M167" i="16"/>
  <c r="N107" i="15"/>
  <c r="AG12" i="15"/>
  <c r="M107" i="15"/>
  <c r="AE13" i="15"/>
  <c r="N127" i="15"/>
  <c r="AG14" i="15"/>
  <c r="M147" i="15"/>
  <c r="AE12" i="15"/>
  <c r="AG13" i="15"/>
  <c r="M127" i="15"/>
  <c r="AE14" i="15"/>
  <c r="N147" i="15"/>
  <c r="AG15" i="15"/>
  <c r="M167" i="15"/>
  <c r="N167" i="15"/>
  <c r="AG13" i="7"/>
  <c r="M127" i="7"/>
  <c r="AE14" i="7"/>
  <c r="N147" i="7"/>
  <c r="AG10" i="7"/>
  <c r="M67" i="7"/>
  <c r="AE10" i="7"/>
  <c r="N67" i="7"/>
  <c r="AG9" i="7"/>
  <c r="M47" i="7"/>
  <c r="AG15" i="7"/>
  <c r="M167" i="7"/>
  <c r="AG11" i="7"/>
  <c r="M87" i="7"/>
  <c r="AG14" i="7"/>
  <c r="M147" i="7"/>
  <c r="AG12" i="7"/>
  <c r="M107" i="7"/>
  <c r="AE12" i="7"/>
  <c r="N107" i="7"/>
  <c r="AE13" i="7"/>
  <c r="N127" i="7"/>
  <c r="AE11" i="7"/>
  <c r="N87" i="7"/>
  <c r="AE15" i="7"/>
  <c r="N167" i="7"/>
  <c r="AE9" i="7"/>
  <c r="N47" i="7"/>
  <c r="AG12" i="13"/>
  <c r="M107" i="13"/>
  <c r="AG13" i="13"/>
  <c r="M127" i="13"/>
  <c r="AE13" i="13"/>
  <c r="N127" i="13"/>
  <c r="AG11" i="13"/>
  <c r="M87" i="13"/>
  <c r="N167" i="13"/>
  <c r="AG10" i="13"/>
  <c r="M67" i="13"/>
  <c r="AE10" i="13"/>
  <c r="N67" i="13"/>
  <c r="AE11" i="13"/>
  <c r="N87" i="13"/>
  <c r="AE12" i="13"/>
  <c r="N107" i="13"/>
  <c r="AE14" i="13"/>
  <c r="N147" i="13"/>
  <c r="AG14" i="13"/>
  <c r="M147" i="13"/>
  <c r="M167" i="13"/>
  <c r="AE9" i="13"/>
  <c r="N47" i="13"/>
  <c r="AG9" i="13"/>
  <c r="M47" i="13"/>
  <c r="AG8" i="13"/>
  <c r="M27" i="13"/>
  <c r="AE8" i="13"/>
  <c r="N27" i="13"/>
  <c r="AG15" i="11"/>
  <c r="M167" i="11"/>
  <c r="AE15" i="11"/>
  <c r="N167" i="11"/>
  <c r="AE14" i="11"/>
  <c r="N147" i="11"/>
  <c r="AG14" i="11"/>
  <c r="M147" i="11"/>
  <c r="AE13" i="11"/>
  <c r="N127" i="11"/>
  <c r="AG13" i="11"/>
  <c r="M127" i="11"/>
  <c r="AE12" i="11"/>
  <c r="N107" i="11"/>
  <c r="AG12" i="11"/>
  <c r="M107" i="11"/>
  <c r="AG11" i="11"/>
  <c r="M87" i="11"/>
  <c r="AE11" i="11"/>
  <c r="N87" i="11"/>
  <c r="AE10" i="11"/>
  <c r="N67" i="11"/>
  <c r="AG10" i="11"/>
  <c r="M67" i="11"/>
  <c r="AE9" i="11"/>
  <c r="N47" i="11"/>
  <c r="AG9" i="11"/>
  <c r="M47" i="11"/>
  <c r="AE8" i="11"/>
  <c r="V15" i="3" s="1"/>
  <c r="N27" i="11"/>
  <c r="AG8" i="11"/>
  <c r="X15" i="3" s="1"/>
  <c r="M27" i="11"/>
  <c r="AG15" i="8"/>
  <c r="M167" i="8"/>
  <c r="AE15" i="8"/>
  <c r="N167" i="8"/>
  <c r="AE14" i="8"/>
  <c r="N147" i="8"/>
  <c r="AG14" i="8"/>
  <c r="M147" i="8"/>
  <c r="N127" i="8"/>
  <c r="AG13" i="8"/>
  <c r="M127" i="8"/>
  <c r="AG12" i="8"/>
  <c r="M107" i="8"/>
  <c r="AE12" i="8"/>
  <c r="N107" i="8"/>
  <c r="AE11" i="8"/>
  <c r="N87" i="8"/>
  <c r="AG11" i="8"/>
  <c r="M87" i="8"/>
  <c r="AG10" i="8"/>
  <c r="M67" i="8"/>
  <c r="AE10" i="8"/>
  <c r="N67" i="8"/>
  <c r="AG9" i="8"/>
  <c r="M47" i="8"/>
  <c r="AE9" i="8"/>
  <c r="N47" i="8"/>
  <c r="M27" i="8"/>
  <c r="AE8" i="7"/>
  <c r="N27" i="7"/>
  <c r="AG8" i="7"/>
  <c r="M27" i="7"/>
  <c r="AG8" i="43"/>
  <c r="X83" i="3" s="1"/>
  <c r="M27" i="43"/>
  <c r="AE7" i="43"/>
  <c r="V82" i="3" s="1"/>
  <c r="AG7" i="43"/>
  <c r="X82" i="3" s="1"/>
  <c r="M7" i="43"/>
  <c r="N62" i="39"/>
  <c r="N142" i="39"/>
  <c r="N82" i="39"/>
  <c r="AG10" i="39"/>
  <c r="X75" i="3" s="1"/>
  <c r="M82" i="39"/>
  <c r="N122" i="39"/>
  <c r="AG14" i="39"/>
  <c r="M162" i="39"/>
  <c r="M182" i="39"/>
  <c r="AG12" i="39"/>
  <c r="M122" i="39"/>
  <c r="AG11" i="39"/>
  <c r="M102" i="39"/>
  <c r="AG13" i="39"/>
  <c r="M142" i="39"/>
  <c r="N162" i="39"/>
  <c r="M7" i="39"/>
  <c r="M42" i="39"/>
  <c r="AG9" i="39"/>
  <c r="X74" i="3" s="1"/>
  <c r="M62" i="39"/>
  <c r="AG11" i="43"/>
  <c r="X86" i="3" s="1"/>
  <c r="M87" i="43"/>
  <c r="AE11" i="43"/>
  <c r="V86" i="3" s="1"/>
  <c r="N87" i="43"/>
  <c r="M27" i="48"/>
  <c r="M7" i="50"/>
  <c r="AE10" i="43"/>
  <c r="V85" i="3" s="1"/>
  <c r="N67" i="43"/>
  <c r="AG10" i="43"/>
  <c r="X85" i="3" s="1"/>
  <c r="M67" i="43"/>
  <c r="AG13" i="43"/>
  <c r="X88" i="3" s="1"/>
  <c r="M127" i="43"/>
  <c r="N127" i="43"/>
  <c r="AG7" i="38"/>
  <c r="M7" i="38"/>
  <c r="AE8" i="38"/>
  <c r="V77" i="3" s="1"/>
  <c r="N27" i="38"/>
  <c r="M27" i="38"/>
  <c r="N47" i="38"/>
  <c r="AG9" i="38"/>
  <c r="X78" i="3" s="1"/>
  <c r="M47" i="38"/>
  <c r="AG7" i="30"/>
  <c r="M7" i="30"/>
  <c r="M27" i="30"/>
  <c r="AG9" i="30"/>
  <c r="X54" i="3" s="1"/>
  <c r="M47" i="30"/>
  <c r="N47" i="30"/>
  <c r="AG10" i="31"/>
  <c r="M67" i="31"/>
  <c r="AE10" i="31"/>
  <c r="N67" i="31"/>
  <c r="AG9" i="31"/>
  <c r="X62" i="3" s="1"/>
  <c r="M47" i="31"/>
  <c r="N47" i="31"/>
  <c r="AG8" i="31"/>
  <c r="X61" i="3" s="1"/>
  <c r="M27" i="31"/>
  <c r="M7" i="31"/>
  <c r="M27" i="32"/>
  <c r="M27" i="27"/>
  <c r="AG9" i="27"/>
  <c r="X50" i="3" s="1"/>
  <c r="M47" i="27"/>
  <c r="N47" i="27"/>
  <c r="AE7" i="26"/>
  <c r="M7" i="26"/>
  <c r="AG8" i="26"/>
  <c r="X46" i="3" s="1"/>
  <c r="M27" i="26"/>
  <c r="AE9" i="2"/>
  <c r="N47" i="2"/>
  <c r="AG9" i="2"/>
  <c r="M47" i="2"/>
  <c r="AG10" i="2"/>
  <c r="X38" i="3" s="1"/>
  <c r="M67" i="2"/>
  <c r="AE10" i="2"/>
  <c r="V38" i="3" s="1"/>
  <c r="N67" i="2"/>
  <c r="AE7" i="18"/>
  <c r="V28" i="3" s="1"/>
  <c r="N7" i="18"/>
  <c r="AG7" i="18"/>
  <c r="X28" i="3" s="1"/>
  <c r="M7" i="18"/>
  <c r="AE7" i="15"/>
  <c r="V19" i="3" s="1"/>
  <c r="AG11" i="15"/>
  <c r="M87" i="15"/>
  <c r="N87" i="15"/>
  <c r="M47" i="15"/>
  <c r="N27" i="15"/>
  <c r="AE8" i="15"/>
  <c r="V20" i="3" s="1"/>
  <c r="AG8" i="15"/>
  <c r="X20" i="3" s="1"/>
  <c r="M27" i="15"/>
  <c r="AG7" i="15"/>
  <c r="X19" i="3" s="1"/>
  <c r="M7" i="15"/>
  <c r="M27" i="54"/>
  <c r="AC8" i="54" s="1"/>
  <c r="T17" i="3" s="1"/>
  <c r="M7" i="54"/>
  <c r="AC7" i="54" s="1"/>
  <c r="AG9" i="54"/>
  <c r="X18" i="3" s="1"/>
  <c r="M47" i="54"/>
  <c r="AC9" i="54" s="1"/>
  <c r="T18" i="3" s="1"/>
  <c r="M167" i="54"/>
  <c r="AC15" i="54" s="1"/>
  <c r="N47" i="54"/>
  <c r="AD9" i="54" s="1"/>
  <c r="U18" i="3" s="1"/>
  <c r="N16" i="3" s="1"/>
  <c r="O16" i="3" s="1"/>
  <c r="AE9" i="54"/>
  <c r="V18" i="3" s="1"/>
  <c r="M67" i="54"/>
  <c r="AC10" i="54" s="1"/>
  <c r="M107" i="54"/>
  <c r="AC12" i="54" s="1"/>
  <c r="M127" i="54"/>
  <c r="AC13" i="54" s="1"/>
  <c r="N147" i="54"/>
  <c r="AD14" i="54" s="1"/>
  <c r="N67" i="54"/>
  <c r="AD10" i="54" s="1"/>
  <c r="N107" i="54"/>
  <c r="AD12" i="54" s="1"/>
  <c r="M147" i="54"/>
  <c r="AC14" i="54" s="1"/>
  <c r="M7" i="29"/>
  <c r="N7" i="2"/>
  <c r="M7" i="2"/>
  <c r="N27" i="2"/>
  <c r="M27" i="2"/>
  <c r="N67" i="15"/>
  <c r="M67" i="15"/>
  <c r="N7" i="48"/>
  <c r="M7" i="48"/>
  <c r="N7" i="45"/>
  <c r="M7" i="45"/>
  <c r="AC8" i="52"/>
  <c r="T106" i="3" s="1"/>
  <c r="AE9" i="53"/>
  <c r="AD15" i="53"/>
  <c r="AC15" i="53"/>
  <c r="AC11" i="53"/>
  <c r="AD11" i="53"/>
  <c r="AC13" i="53"/>
  <c r="AD13" i="53"/>
  <c r="AE9" i="52"/>
  <c r="V107" i="3" s="1"/>
  <c r="AD8" i="52"/>
  <c r="U106" i="3" s="1"/>
  <c r="L107" i="3" s="1"/>
  <c r="AC13" i="52"/>
  <c r="AD13" i="52"/>
  <c r="AE9" i="51"/>
  <c r="AC11" i="51"/>
  <c r="AD11" i="51"/>
  <c r="AC13" i="51"/>
  <c r="AD13" i="51"/>
  <c r="AD8" i="50"/>
  <c r="AC8" i="50"/>
  <c r="AE9" i="50"/>
  <c r="AD15" i="50"/>
  <c r="AC15" i="50"/>
  <c r="AE12" i="49"/>
  <c r="AD8" i="49"/>
  <c r="U100" i="3" s="1"/>
  <c r="M99" i="3" s="1"/>
  <c r="AC8" i="49"/>
  <c r="T100" i="3" s="1"/>
  <c r="AD13" i="49"/>
  <c r="AC13" i="49"/>
  <c r="AD9" i="49"/>
  <c r="AC9" i="49"/>
  <c r="AD10" i="49"/>
  <c r="AC10" i="49"/>
  <c r="AD11" i="49"/>
  <c r="AC11" i="49"/>
  <c r="AE9" i="48"/>
  <c r="AD8" i="48"/>
  <c r="U102" i="3" s="1"/>
  <c r="AC8" i="48"/>
  <c r="T102" i="3" s="1"/>
  <c r="AC13" i="48"/>
  <c r="AD13" i="48"/>
  <c r="AD8" i="47"/>
  <c r="U115" i="3" s="1"/>
  <c r="M114" i="3" s="1"/>
  <c r="AE9" i="47"/>
  <c r="AD15" i="47"/>
  <c r="AC15" i="47"/>
  <c r="AC11" i="47"/>
  <c r="AD11" i="47"/>
  <c r="AC13" i="47"/>
  <c r="AD13" i="47"/>
  <c r="AC7" i="46"/>
  <c r="T92" i="3" s="1"/>
  <c r="AD7" i="46"/>
  <c r="U92" i="3" s="1"/>
  <c r="L92" i="3" s="1"/>
  <c r="AE8" i="46"/>
  <c r="V93" i="3" s="1"/>
  <c r="AE13" i="46"/>
  <c r="AD9" i="46"/>
  <c r="AC9" i="46"/>
  <c r="AD10" i="46"/>
  <c r="AC10" i="46"/>
  <c r="AD10" i="45"/>
  <c r="AC10" i="45"/>
  <c r="AD13" i="45"/>
  <c r="AE9" i="44"/>
  <c r="AC11" i="44"/>
  <c r="AD11" i="44"/>
  <c r="AC13" i="44"/>
  <c r="AD13" i="44"/>
  <c r="AD7" i="41"/>
  <c r="U111" i="3" s="1"/>
  <c r="O111" i="3" s="1"/>
  <c r="AE9" i="43"/>
  <c r="V84" i="3" s="1"/>
  <c r="AC13" i="43"/>
  <c r="T88" i="3" s="1"/>
  <c r="AD13" i="43"/>
  <c r="U88" i="3" s="1"/>
  <c r="N82" i="3" s="1"/>
  <c r="AE9" i="42"/>
  <c r="AD11" i="42"/>
  <c r="AD13" i="42"/>
  <c r="AD15" i="41"/>
  <c r="AC15" i="41"/>
  <c r="AC7" i="41"/>
  <c r="T111" i="3" s="1"/>
  <c r="AD8" i="41"/>
  <c r="AC8" i="41"/>
  <c r="AE11" i="41"/>
  <c r="AE12" i="41"/>
  <c r="AE9" i="41"/>
  <c r="AE9" i="40"/>
  <c r="V91" i="3" s="1"/>
  <c r="AC11" i="40"/>
  <c r="AD11" i="40"/>
  <c r="AC13" i="40"/>
  <c r="AD13" i="40"/>
  <c r="AD8" i="39"/>
  <c r="U73" i="3" s="1"/>
  <c r="AC8" i="39"/>
  <c r="T73" i="3" s="1"/>
  <c r="AE9" i="39"/>
  <c r="V74" i="3" s="1"/>
  <c r="AD15" i="39"/>
  <c r="AC15" i="39"/>
  <c r="AC11" i="39"/>
  <c r="AD11" i="39"/>
  <c r="AC13" i="39"/>
  <c r="AD13" i="39"/>
  <c r="AE9" i="38"/>
  <c r="V78" i="3" s="1"/>
  <c r="AC13" i="38"/>
  <c r="AD13" i="38"/>
  <c r="AE9" i="37"/>
  <c r="AC13" i="37"/>
  <c r="AD13" i="37"/>
  <c r="AC11" i="35"/>
  <c r="T68" i="3" s="1"/>
  <c r="AE9" i="36"/>
  <c r="AD15" i="36"/>
  <c r="AC15" i="36"/>
  <c r="AC11" i="36"/>
  <c r="AD11" i="36"/>
  <c r="AC13" i="36"/>
  <c r="AD13" i="36"/>
  <c r="AD15" i="35"/>
  <c r="AC15" i="35"/>
  <c r="AE9" i="35"/>
  <c r="V66" i="3" s="1"/>
  <c r="AD11" i="35"/>
  <c r="U68" i="3" s="1"/>
  <c r="M64" i="3" s="1"/>
  <c r="AC13" i="35"/>
  <c r="AD13" i="35"/>
  <c r="AE9" i="34"/>
  <c r="V71" i="3" s="1"/>
  <c r="AD15" i="34"/>
  <c r="AC15" i="34"/>
  <c r="AC11" i="34"/>
  <c r="AD11" i="34"/>
  <c r="AC13" i="34"/>
  <c r="AD13" i="34"/>
  <c r="AE9" i="33"/>
  <c r="AC11" i="33"/>
  <c r="AD11" i="33"/>
  <c r="AC13" i="33"/>
  <c r="AD13" i="33"/>
  <c r="AD8" i="32"/>
  <c r="U113" i="3" s="1"/>
  <c r="AC8" i="32"/>
  <c r="T113" i="3" s="1"/>
  <c r="AE9" i="32"/>
  <c r="AD15" i="32"/>
  <c r="AC11" i="32"/>
  <c r="AD11" i="32"/>
  <c r="AC13" i="32"/>
  <c r="AD13" i="32"/>
  <c r="AE9" i="31"/>
  <c r="V62" i="3" s="1"/>
  <c r="AC11" i="31"/>
  <c r="AD11" i="31"/>
  <c r="AC13" i="31"/>
  <c r="AD13" i="31"/>
  <c r="AE9" i="30"/>
  <c r="V54" i="3" s="1"/>
  <c r="AC11" i="30"/>
  <c r="AD11" i="30"/>
  <c r="AC13" i="30"/>
  <c r="AD13" i="30"/>
  <c r="AD15" i="29"/>
  <c r="AC15" i="29"/>
  <c r="AE9" i="29"/>
  <c r="AC11" i="29"/>
  <c r="AD11" i="29"/>
  <c r="AC13" i="29"/>
  <c r="AD13" i="29"/>
  <c r="AE9" i="28"/>
  <c r="AC13" i="28"/>
  <c r="AD13" i="28"/>
  <c r="AE9" i="27"/>
  <c r="V50" i="3" s="1"/>
  <c r="AC13" i="27"/>
  <c r="AD13" i="27"/>
  <c r="AE8" i="26"/>
  <c r="V46" i="3" s="1"/>
  <c r="AD13" i="26"/>
  <c r="AC13" i="26"/>
  <c r="AE14" i="26"/>
  <c r="AC9" i="26"/>
  <c r="T47" i="3" s="1"/>
  <c r="AD9" i="26"/>
  <c r="U47" i="3" s="1"/>
  <c r="N45" i="3" s="1"/>
  <c r="O45" i="3" s="1"/>
  <c r="AC11" i="26"/>
  <c r="AD11" i="26"/>
  <c r="AE9" i="25"/>
  <c r="AC11" i="25"/>
  <c r="AD11" i="25"/>
  <c r="AC13" i="25"/>
  <c r="AD13" i="25"/>
  <c r="AE9" i="24"/>
  <c r="AC11" i="24"/>
  <c r="AD11" i="24"/>
  <c r="AC8" i="23"/>
  <c r="T110" i="3" s="1"/>
  <c r="AC7" i="23"/>
  <c r="T109" i="3" s="1"/>
  <c r="AD15" i="23"/>
  <c r="AC15" i="23"/>
  <c r="AE9" i="23"/>
  <c r="AD8" i="23"/>
  <c r="U110" i="3" s="1"/>
  <c r="AC11" i="23"/>
  <c r="AD11" i="23"/>
  <c r="AC13" i="23"/>
  <c r="AD13" i="23"/>
  <c r="AE9" i="22"/>
  <c r="V43" i="3" s="1"/>
  <c r="AC11" i="22"/>
  <c r="AD11" i="22"/>
  <c r="AC13" i="22"/>
  <c r="AD13" i="22"/>
  <c r="AE9" i="21"/>
  <c r="AC11" i="21"/>
  <c r="AC13" i="21"/>
  <c r="AD13" i="21"/>
  <c r="AE9" i="20"/>
  <c r="V33" i="3" s="1"/>
  <c r="AC13" i="20"/>
  <c r="AD13" i="20"/>
  <c r="AC8" i="19"/>
  <c r="T26" i="3" s="1"/>
  <c r="AK15" i="2"/>
  <c r="AK14" i="2"/>
  <c r="AK13" i="2"/>
  <c r="AK12" i="2"/>
  <c r="AK11" i="2"/>
  <c r="AK10" i="2"/>
  <c r="AB38" i="3" s="1"/>
  <c r="AI10" i="2"/>
  <c r="Z38" i="3" s="1"/>
  <c r="AK9" i="2"/>
  <c r="AI9" i="2"/>
  <c r="AE8" i="2"/>
  <c r="V36" i="3" s="1"/>
  <c r="AG8" i="2"/>
  <c r="X36" i="3" s="1"/>
  <c r="AH8" i="2"/>
  <c r="Y36" i="3" s="1"/>
  <c r="AF8" i="2"/>
  <c r="W36" i="3" s="1"/>
  <c r="AI8" i="2"/>
  <c r="Z36" i="3" s="1"/>
  <c r="AH14" i="13"/>
  <c r="AH13" i="13"/>
  <c r="AH12" i="13"/>
  <c r="AF11" i="13"/>
  <c r="AJ10" i="13"/>
  <c r="AK15" i="11"/>
  <c r="AK14" i="11"/>
  <c r="AK13" i="11"/>
  <c r="AK11" i="11"/>
  <c r="AK10" i="11"/>
  <c r="AK15" i="8"/>
  <c r="AK14" i="8"/>
  <c r="AK13" i="8"/>
  <c r="AK12" i="8"/>
  <c r="AK10" i="8"/>
  <c r="AI8" i="8"/>
  <c r="Z13" i="3" s="1"/>
  <c r="AE8" i="8"/>
  <c r="V13" i="3" s="1"/>
  <c r="AG8" i="8"/>
  <c r="X13" i="3" s="1"/>
  <c r="AH8" i="8"/>
  <c r="Y13" i="3" s="1"/>
  <c r="AF8" i="8"/>
  <c r="W13" i="3" s="1"/>
  <c r="AJ8" i="8"/>
  <c r="AA13" i="3" s="1"/>
  <c r="AK15" i="7"/>
  <c r="AK14" i="7"/>
  <c r="AK13" i="7"/>
  <c r="AK12" i="7"/>
  <c r="AK11" i="7"/>
  <c r="AK10" i="7"/>
  <c r="AK9" i="7"/>
  <c r="AK8" i="7"/>
  <c r="AD8" i="19"/>
  <c r="U26" i="3" s="1"/>
  <c r="N25" i="3" s="1"/>
  <c r="O25" i="3" s="1"/>
  <c r="AE9" i="19"/>
  <c r="V27" i="3" s="1"/>
  <c r="AD15" i="19"/>
  <c r="AC15" i="19"/>
  <c r="AC11" i="19"/>
  <c r="AD11" i="19"/>
  <c r="AC13" i="19"/>
  <c r="AD13" i="19"/>
  <c r="AC9" i="18"/>
  <c r="T30" i="3" s="1"/>
  <c r="AC7" i="18"/>
  <c r="T28" i="3" s="1"/>
  <c r="AE8" i="18"/>
  <c r="V29" i="3" s="1"/>
  <c r="AD9" i="18"/>
  <c r="U30" i="3" s="1"/>
  <c r="N28" i="3" s="1"/>
  <c r="O28" i="3" s="1"/>
  <c r="AD12" i="18"/>
  <c r="AC12" i="18"/>
  <c r="AE9" i="17"/>
  <c r="AC11" i="17"/>
  <c r="AD11" i="17"/>
  <c r="AC13" i="17"/>
  <c r="AD13" i="17"/>
  <c r="AD10" i="16"/>
  <c r="AC10" i="16"/>
  <c r="AE11" i="15"/>
  <c r="AK9" i="8"/>
  <c r="AK9" i="11"/>
  <c r="AD9" i="13"/>
  <c r="AC9" i="13"/>
  <c r="AD9" i="15"/>
  <c r="U21" i="3" s="1"/>
  <c r="M19" i="3" s="1"/>
  <c r="AD11" i="15"/>
  <c r="AD13" i="15"/>
  <c r="AC13" i="15"/>
  <c r="AC7" i="15"/>
  <c r="T19" i="3" s="1"/>
  <c r="AF10" i="14"/>
  <c r="AF12" i="14"/>
  <c r="AH14" i="14"/>
  <c r="AF11" i="14"/>
  <c r="AH13" i="14"/>
  <c r="AB15" i="3"/>
  <c r="AD7" i="11"/>
  <c r="U14" i="3" s="1"/>
  <c r="L14" i="3" s="1"/>
  <c r="AC7" i="11"/>
  <c r="T14" i="3" s="1"/>
  <c r="AB13" i="3"/>
  <c r="AK7" i="8"/>
  <c r="AB12" i="3" s="1"/>
  <c r="AK7" i="7"/>
  <c r="AB9" i="3" s="1"/>
  <c r="AE7" i="2"/>
  <c r="AD12" i="53" l="1"/>
  <c r="AC12" i="53"/>
  <c r="AC7" i="53"/>
  <c r="T103" i="3" s="1"/>
  <c r="AD7" i="53"/>
  <c r="U103" i="3" s="1"/>
  <c r="L103" i="3" s="1"/>
  <c r="AD9" i="53"/>
  <c r="AC9" i="53"/>
  <c r="AD14" i="53"/>
  <c r="AC14" i="53"/>
  <c r="AD10" i="53"/>
  <c r="AC10" i="53"/>
  <c r="AD8" i="53"/>
  <c r="U104" i="3" s="1"/>
  <c r="M103" i="3" s="1"/>
  <c r="AC8" i="53"/>
  <c r="T104" i="3" s="1"/>
  <c r="AC11" i="52"/>
  <c r="AD11" i="52"/>
  <c r="AD10" i="52"/>
  <c r="U108" i="3" s="1"/>
  <c r="M106" i="3" s="1"/>
  <c r="AC10" i="52"/>
  <c r="T108" i="3" s="1"/>
  <c r="AD15" i="52"/>
  <c r="AC15" i="52"/>
  <c r="AD12" i="52"/>
  <c r="AC12" i="52"/>
  <c r="AD14" i="52"/>
  <c r="AC14" i="52"/>
  <c r="AD9" i="52"/>
  <c r="U107" i="3" s="1"/>
  <c r="M107" i="3" s="1"/>
  <c r="O107" i="3" s="1"/>
  <c r="M105" i="3" s="1"/>
  <c r="AC9" i="52"/>
  <c r="T107" i="3" s="1"/>
  <c r="AC7" i="52"/>
  <c r="T105" i="3" s="1"/>
  <c r="AD7" i="52"/>
  <c r="U105" i="3" s="1"/>
  <c r="L106" i="3" s="1"/>
  <c r="AD12" i="51"/>
  <c r="AC12" i="51"/>
  <c r="AD10" i="51"/>
  <c r="AC10" i="51"/>
  <c r="AD8" i="51"/>
  <c r="U97" i="3" s="1"/>
  <c r="M96" i="3" s="1"/>
  <c r="O96" i="3" s="1"/>
  <c r="AC8" i="51"/>
  <c r="T97" i="3" s="1"/>
  <c r="AD14" i="51"/>
  <c r="AC14" i="51"/>
  <c r="AD15" i="51"/>
  <c r="AC15" i="51"/>
  <c r="AD9" i="51"/>
  <c r="AC9" i="51"/>
  <c r="AC7" i="51"/>
  <c r="T96" i="3" s="1"/>
  <c r="AD7" i="51"/>
  <c r="U96" i="3" s="1"/>
  <c r="AD14" i="50"/>
  <c r="AC14" i="50"/>
  <c r="AC11" i="50"/>
  <c r="AD11" i="50"/>
  <c r="AC13" i="50"/>
  <c r="AD13" i="50"/>
  <c r="AD9" i="50"/>
  <c r="AC9" i="50"/>
  <c r="AD12" i="50"/>
  <c r="AC12" i="50"/>
  <c r="AD10" i="50"/>
  <c r="AC10" i="50"/>
  <c r="AC7" i="50"/>
  <c r="T98" i="3" s="1"/>
  <c r="AD7" i="50"/>
  <c r="U98" i="3" s="1"/>
  <c r="N98" i="3" s="1"/>
  <c r="O98" i="3" s="1"/>
  <c r="AD15" i="49"/>
  <c r="AC15" i="49"/>
  <c r="AD12" i="49"/>
  <c r="AC12" i="49"/>
  <c r="AD14" i="49"/>
  <c r="AC14" i="49"/>
  <c r="AC7" i="49"/>
  <c r="T99" i="3" s="1"/>
  <c r="AD7" i="49"/>
  <c r="U99" i="3" s="1"/>
  <c r="L99" i="3" s="1"/>
  <c r="O99" i="3" s="1"/>
  <c r="AC11" i="48"/>
  <c r="AD11" i="48"/>
  <c r="AD10" i="48"/>
  <c r="AC10" i="48"/>
  <c r="AD15" i="48"/>
  <c r="AC15" i="48"/>
  <c r="AD12" i="48"/>
  <c r="AC12" i="48"/>
  <c r="AD14" i="48"/>
  <c r="AC14" i="48"/>
  <c r="AD9" i="48"/>
  <c r="AC9" i="48"/>
  <c r="AC7" i="48"/>
  <c r="T101" i="3" s="1"/>
  <c r="AD7" i="48"/>
  <c r="U101" i="3" s="1"/>
  <c r="AD14" i="47"/>
  <c r="AC14" i="47"/>
  <c r="AD10" i="47"/>
  <c r="AC10" i="47"/>
  <c r="AD9" i="47"/>
  <c r="AC9" i="47"/>
  <c r="AD12" i="47"/>
  <c r="AC12" i="47"/>
  <c r="AC7" i="47"/>
  <c r="T114" i="3" s="1"/>
  <c r="AD7" i="47"/>
  <c r="U114" i="3" s="1"/>
  <c r="L114" i="3" s="1"/>
  <c r="O114" i="3" s="1"/>
  <c r="AD14" i="46"/>
  <c r="AC14" i="46"/>
  <c r="AD12" i="46"/>
  <c r="AC12" i="46"/>
  <c r="AD15" i="46"/>
  <c r="AC15" i="46"/>
  <c r="AD11" i="46"/>
  <c r="AC11" i="46"/>
  <c r="AD13" i="46"/>
  <c r="AC13" i="46"/>
  <c r="AD8" i="46"/>
  <c r="U93" i="3" s="1"/>
  <c r="M92" i="3" s="1"/>
  <c r="O92" i="3" s="1"/>
  <c r="AC8" i="46"/>
  <c r="T93" i="3" s="1"/>
  <c r="AC11" i="45"/>
  <c r="AD11" i="45"/>
  <c r="AD12" i="45"/>
  <c r="AC12" i="45"/>
  <c r="AD8" i="45"/>
  <c r="AC8" i="45"/>
  <c r="AD14" i="45"/>
  <c r="AC14" i="45"/>
  <c r="AD15" i="45"/>
  <c r="AC15" i="45"/>
  <c r="AD9" i="45"/>
  <c r="AC9" i="45"/>
  <c r="AC7" i="45"/>
  <c r="T94" i="3" s="1"/>
  <c r="AD7" i="45"/>
  <c r="U94" i="3" s="1"/>
  <c r="AD12" i="44"/>
  <c r="AC12" i="44"/>
  <c r="AD14" i="44"/>
  <c r="AC14" i="44"/>
  <c r="AD8" i="44"/>
  <c r="AC8" i="44"/>
  <c r="AD10" i="44"/>
  <c r="AC10" i="44"/>
  <c r="AD15" i="44"/>
  <c r="AC15" i="44"/>
  <c r="AD9" i="44"/>
  <c r="AC9" i="44"/>
  <c r="AC7" i="44"/>
  <c r="T95" i="3" s="1"/>
  <c r="AD7" i="44"/>
  <c r="U95" i="3" s="1"/>
  <c r="N95" i="3" s="1"/>
  <c r="O95" i="3" s="1"/>
  <c r="AD10" i="43"/>
  <c r="U85" i="3" s="1"/>
  <c r="M82" i="3" s="1"/>
  <c r="AC10" i="43"/>
  <c r="T85" i="3" s="1"/>
  <c r="AC11" i="43"/>
  <c r="T86" i="3" s="1"/>
  <c r="AD11" i="43"/>
  <c r="U86" i="3" s="1"/>
  <c r="M84" i="3" s="1"/>
  <c r="AC7" i="43"/>
  <c r="T82" i="3" s="1"/>
  <c r="AD7" i="43"/>
  <c r="U82" i="3" s="1"/>
  <c r="L84" i="3" s="1"/>
  <c r="AD12" i="43"/>
  <c r="U87" i="3" s="1"/>
  <c r="AC12" i="43"/>
  <c r="T87" i="3" s="1"/>
  <c r="AD14" i="43"/>
  <c r="AC14" i="43"/>
  <c r="AD15" i="43"/>
  <c r="AC15" i="43"/>
  <c r="AD9" i="43"/>
  <c r="U84" i="3" s="1"/>
  <c r="AC9" i="43"/>
  <c r="T84" i="3" s="1"/>
  <c r="AD8" i="43"/>
  <c r="U83" i="3" s="1"/>
  <c r="AC8" i="43"/>
  <c r="T83" i="3" s="1"/>
  <c r="AD14" i="42"/>
  <c r="AC14" i="42"/>
  <c r="AC7" i="42"/>
  <c r="T80" i="3" s="1"/>
  <c r="AD7" i="42"/>
  <c r="U80" i="3" s="1"/>
  <c r="L80" i="3" s="1"/>
  <c r="AD10" i="42"/>
  <c r="AC10" i="42"/>
  <c r="AD8" i="42"/>
  <c r="U81" i="3" s="1"/>
  <c r="M80" i="3" s="1"/>
  <c r="AC8" i="42"/>
  <c r="T81" i="3" s="1"/>
  <c r="AD12" i="42"/>
  <c r="AC12" i="42"/>
  <c r="AD15" i="42"/>
  <c r="AC15" i="42"/>
  <c r="AD9" i="42"/>
  <c r="AC9" i="42"/>
  <c r="AD10" i="41"/>
  <c r="AC10" i="41"/>
  <c r="AD14" i="41"/>
  <c r="AC14" i="41"/>
  <c r="AD13" i="41"/>
  <c r="AC13" i="41"/>
  <c r="AD9" i="41"/>
  <c r="AC9" i="41"/>
  <c r="AD12" i="41"/>
  <c r="AC12" i="41"/>
  <c r="AD11" i="41"/>
  <c r="AC11" i="41"/>
  <c r="AD12" i="40"/>
  <c r="AC12" i="40"/>
  <c r="AD14" i="40"/>
  <c r="AC14" i="40"/>
  <c r="AD8" i="40"/>
  <c r="U90" i="3" s="1"/>
  <c r="N89" i="3" s="1"/>
  <c r="AC8" i="40"/>
  <c r="T90" i="3" s="1"/>
  <c r="AD10" i="40"/>
  <c r="AC10" i="40"/>
  <c r="AD15" i="40"/>
  <c r="AC15" i="40"/>
  <c r="AD9" i="40"/>
  <c r="U91" i="3" s="1"/>
  <c r="AC9" i="40"/>
  <c r="T91" i="3" s="1"/>
  <c r="AC7" i="40"/>
  <c r="T89" i="3" s="1"/>
  <c r="AD7" i="40"/>
  <c r="U89" i="3" s="1"/>
  <c r="L89" i="3" s="1"/>
  <c r="AD12" i="39"/>
  <c r="AC12" i="39"/>
  <c r="AD14" i="39"/>
  <c r="AC14" i="39"/>
  <c r="AD9" i="39"/>
  <c r="U74" i="3" s="1"/>
  <c r="L74" i="3" s="1"/>
  <c r="AC9" i="39"/>
  <c r="T74" i="3" s="1"/>
  <c r="AD10" i="39"/>
  <c r="U75" i="3" s="1"/>
  <c r="M74" i="3" s="1"/>
  <c r="AC10" i="39"/>
  <c r="T75" i="3" s="1"/>
  <c r="AC7" i="39"/>
  <c r="T72" i="3" s="1"/>
  <c r="AD7" i="39"/>
  <c r="AC11" i="38"/>
  <c r="AD11" i="38"/>
  <c r="AD10" i="38"/>
  <c r="AC10" i="38"/>
  <c r="AD8" i="38"/>
  <c r="U77" i="3" s="1"/>
  <c r="M76" i="3" s="1"/>
  <c r="AC8" i="38"/>
  <c r="T77" i="3" s="1"/>
  <c r="AD14" i="38"/>
  <c r="AC14" i="38"/>
  <c r="AD12" i="38"/>
  <c r="AC12" i="38"/>
  <c r="AD15" i="38"/>
  <c r="AC15" i="38"/>
  <c r="AD9" i="38"/>
  <c r="U78" i="3" s="1"/>
  <c r="N76" i="3" s="1"/>
  <c r="AC9" i="38"/>
  <c r="T78" i="3" s="1"/>
  <c r="AC7" i="38"/>
  <c r="AD7" i="38"/>
  <c r="AD12" i="37"/>
  <c r="AC12" i="37"/>
  <c r="AD14" i="37"/>
  <c r="AC14" i="37"/>
  <c r="AD8" i="37"/>
  <c r="AC8" i="37"/>
  <c r="AC11" i="37"/>
  <c r="AD11" i="37"/>
  <c r="AD10" i="37"/>
  <c r="AC10" i="37"/>
  <c r="AD15" i="37"/>
  <c r="AC15" i="37"/>
  <c r="AD9" i="37"/>
  <c r="AC9" i="37"/>
  <c r="AC7" i="37"/>
  <c r="T79" i="3" s="1"/>
  <c r="AD7" i="37"/>
  <c r="U79" i="3" s="1"/>
  <c r="M79" i="3" s="1"/>
  <c r="O79" i="3" s="1"/>
  <c r="AD10" i="36"/>
  <c r="AC10" i="36"/>
  <c r="AC7" i="36"/>
  <c r="T63" i="3" s="1"/>
  <c r="AD7" i="36"/>
  <c r="U63" i="3" s="1"/>
  <c r="AD12" i="36"/>
  <c r="AC12" i="36"/>
  <c r="AD14" i="36"/>
  <c r="AC14" i="36"/>
  <c r="AD9" i="36"/>
  <c r="AC9" i="36"/>
  <c r="AD8" i="36"/>
  <c r="AC8" i="36"/>
  <c r="AD12" i="35"/>
  <c r="AC12" i="35"/>
  <c r="AD9" i="35"/>
  <c r="U66" i="3" s="1"/>
  <c r="L67" i="3" s="1"/>
  <c r="AC9" i="35"/>
  <c r="T66" i="3" s="1"/>
  <c r="AC7" i="35"/>
  <c r="T64" i="3" s="1"/>
  <c r="AD7" i="35"/>
  <c r="U64" i="3" s="1"/>
  <c r="L66" i="3" s="1"/>
  <c r="AD14" i="35"/>
  <c r="AC14" i="35"/>
  <c r="AD10" i="35"/>
  <c r="U67" i="3" s="1"/>
  <c r="M67" i="3" s="1"/>
  <c r="AC10" i="35"/>
  <c r="T67" i="3" s="1"/>
  <c r="AD8" i="35"/>
  <c r="U65" i="3" s="1"/>
  <c r="M66" i="3" s="1"/>
  <c r="AC8" i="35"/>
  <c r="T65" i="3" s="1"/>
  <c r="AD12" i="34"/>
  <c r="AC12" i="34"/>
  <c r="AD9" i="34"/>
  <c r="U71" i="3" s="1"/>
  <c r="M69" i="3" s="1"/>
  <c r="AC9" i="34"/>
  <c r="T71" i="3" s="1"/>
  <c r="AC7" i="34"/>
  <c r="T69" i="3" s="1"/>
  <c r="AD7" i="34"/>
  <c r="U69" i="3" s="1"/>
  <c r="L70" i="3" s="1"/>
  <c r="AD14" i="34"/>
  <c r="AC14" i="34"/>
  <c r="AD10" i="34"/>
  <c r="AC10" i="34"/>
  <c r="AD8" i="34"/>
  <c r="U70" i="3" s="1"/>
  <c r="M70" i="3" s="1"/>
  <c r="AC8" i="34"/>
  <c r="T70" i="3" s="1"/>
  <c r="AD14" i="33"/>
  <c r="AC14" i="33"/>
  <c r="AD10" i="33"/>
  <c r="AC10" i="33"/>
  <c r="AD8" i="33"/>
  <c r="U58" i="3" s="1"/>
  <c r="AC8" i="33"/>
  <c r="T58" i="3" s="1"/>
  <c r="AD12" i="33"/>
  <c r="AC12" i="33"/>
  <c r="AD15" i="33"/>
  <c r="AC15" i="33"/>
  <c r="AD9" i="33"/>
  <c r="AC9" i="33"/>
  <c r="AC7" i="33"/>
  <c r="T57" i="3" s="1"/>
  <c r="AD7" i="33"/>
  <c r="U57" i="3" s="1"/>
  <c r="AD14" i="32"/>
  <c r="AC14" i="32"/>
  <c r="AD10" i="32"/>
  <c r="AC10" i="32"/>
  <c r="AD9" i="32"/>
  <c r="AC9" i="32"/>
  <c r="AD12" i="32"/>
  <c r="AC12" i="32"/>
  <c r="AC7" i="32"/>
  <c r="T112" i="3" s="1"/>
  <c r="AD7" i="32"/>
  <c r="U112" i="3" s="1"/>
  <c r="L112" i="3" s="1"/>
  <c r="O112" i="3" s="1"/>
  <c r="AD14" i="31"/>
  <c r="AC14" i="31"/>
  <c r="AD10" i="31"/>
  <c r="AC10" i="31"/>
  <c r="AD8" i="31"/>
  <c r="U61" i="3" s="1"/>
  <c r="M60" i="3" s="1"/>
  <c r="AC8" i="31"/>
  <c r="T61" i="3" s="1"/>
  <c r="AD12" i="31"/>
  <c r="AC12" i="31"/>
  <c r="AD15" i="31"/>
  <c r="AC15" i="31"/>
  <c r="AD9" i="31"/>
  <c r="U62" i="3" s="1"/>
  <c r="N60" i="3" s="1"/>
  <c r="AC9" i="31"/>
  <c r="T62" i="3" s="1"/>
  <c r="AC7" i="31"/>
  <c r="AD7" i="31"/>
  <c r="AD14" i="30"/>
  <c r="AC14" i="30"/>
  <c r="AD10" i="30"/>
  <c r="AC10" i="30"/>
  <c r="AD8" i="30"/>
  <c r="U53" i="3" s="1"/>
  <c r="M52" i="3" s="1"/>
  <c r="AC8" i="30"/>
  <c r="T53" i="3" s="1"/>
  <c r="AD12" i="30"/>
  <c r="AC12" i="30"/>
  <c r="AD15" i="30"/>
  <c r="AC15" i="30"/>
  <c r="AD9" i="30"/>
  <c r="U54" i="3" s="1"/>
  <c r="N52" i="3" s="1"/>
  <c r="AC9" i="30"/>
  <c r="T54" i="3" s="1"/>
  <c r="AC7" i="30"/>
  <c r="AD7" i="30"/>
  <c r="AD10" i="29"/>
  <c r="AC10" i="29"/>
  <c r="AD9" i="29"/>
  <c r="AC9" i="29"/>
  <c r="AC7" i="29"/>
  <c r="T55" i="3" s="1"/>
  <c r="AD7" i="29"/>
  <c r="U55" i="3" s="1"/>
  <c r="AD12" i="29"/>
  <c r="AC12" i="29"/>
  <c r="AD14" i="29"/>
  <c r="AC14" i="29"/>
  <c r="AD8" i="29"/>
  <c r="U56" i="3" s="1"/>
  <c r="M55" i="3" s="1"/>
  <c r="O55" i="3" s="1"/>
  <c r="AC8" i="29"/>
  <c r="T56" i="3" s="1"/>
  <c r="AD12" i="28"/>
  <c r="AC12" i="28"/>
  <c r="AD14" i="28"/>
  <c r="AC14" i="28"/>
  <c r="AD8" i="28"/>
  <c r="AC8" i="28"/>
  <c r="AC11" i="28"/>
  <c r="AD11" i="28"/>
  <c r="AD10" i="28"/>
  <c r="AC10" i="28"/>
  <c r="AD15" i="28"/>
  <c r="AC15" i="28"/>
  <c r="AD9" i="28"/>
  <c r="AC9" i="28"/>
  <c r="AC7" i="28"/>
  <c r="T51" i="3" s="1"/>
  <c r="AD7" i="28"/>
  <c r="U51" i="3" s="1"/>
  <c r="AD12" i="27"/>
  <c r="AC12" i="27"/>
  <c r="AD14" i="27"/>
  <c r="AC14" i="27"/>
  <c r="AD8" i="27"/>
  <c r="U49" i="3" s="1"/>
  <c r="N48" i="3" s="1"/>
  <c r="AC8" i="27"/>
  <c r="T49" i="3" s="1"/>
  <c r="AC11" i="27"/>
  <c r="AD11" i="27"/>
  <c r="AD10" i="27"/>
  <c r="AC10" i="27"/>
  <c r="AD15" i="27"/>
  <c r="AC15" i="27"/>
  <c r="AD9" i="27"/>
  <c r="U50" i="3" s="1"/>
  <c r="M48" i="3" s="1"/>
  <c r="AC9" i="27"/>
  <c r="T50" i="3" s="1"/>
  <c r="AC7" i="27"/>
  <c r="AD7" i="27"/>
  <c r="L48" i="3" s="1"/>
  <c r="AD15" i="26"/>
  <c r="AC15" i="26"/>
  <c r="AD12" i="26"/>
  <c r="AC12" i="26"/>
  <c r="AD14" i="26"/>
  <c r="AC14" i="26"/>
  <c r="AD8" i="26"/>
  <c r="U46" i="3" s="1"/>
  <c r="AC8" i="26"/>
  <c r="T46" i="3" s="1"/>
  <c r="AD10" i="26"/>
  <c r="AC10" i="26"/>
  <c r="AC7" i="26"/>
  <c r="AD7" i="26"/>
  <c r="AD14" i="25"/>
  <c r="AC14" i="25"/>
  <c r="AD10" i="25"/>
  <c r="AC10" i="25"/>
  <c r="AD8" i="25"/>
  <c r="AC8" i="25"/>
  <c r="AD12" i="25"/>
  <c r="AC12" i="25"/>
  <c r="AD15" i="25"/>
  <c r="AC15" i="25"/>
  <c r="AD9" i="25"/>
  <c r="AC9" i="25"/>
  <c r="AC7" i="25"/>
  <c r="T59" i="3" s="1"/>
  <c r="AD7" i="25"/>
  <c r="U59" i="3" s="1"/>
  <c r="N59" i="3" s="1"/>
  <c r="O59" i="3" s="1"/>
  <c r="AD12" i="24"/>
  <c r="AC12" i="24"/>
  <c r="AD14" i="24"/>
  <c r="AC14" i="24"/>
  <c r="AD9" i="24"/>
  <c r="AC9" i="24"/>
  <c r="AC7" i="24"/>
  <c r="T44" i="3" s="1"/>
  <c r="AD7" i="24"/>
  <c r="U44" i="3" s="1"/>
  <c r="AC13" i="24"/>
  <c r="AD13" i="24"/>
  <c r="AD10" i="24"/>
  <c r="AC10" i="24"/>
  <c r="AD15" i="24"/>
  <c r="AC15" i="24"/>
  <c r="AD8" i="24"/>
  <c r="AC8" i="24"/>
  <c r="AD7" i="23"/>
  <c r="U109" i="3" s="1"/>
  <c r="AD10" i="23"/>
  <c r="AC10" i="23"/>
  <c r="AD9" i="23"/>
  <c r="AC9" i="23"/>
  <c r="AD12" i="23"/>
  <c r="AC12" i="23"/>
  <c r="AD14" i="23"/>
  <c r="AC14" i="23"/>
  <c r="AD14" i="22"/>
  <c r="AC14" i="22"/>
  <c r="AD10" i="22"/>
  <c r="AC10" i="22"/>
  <c r="AD8" i="22"/>
  <c r="U42" i="3" s="1"/>
  <c r="AC8" i="22"/>
  <c r="T42" i="3" s="1"/>
  <c r="AD12" i="22"/>
  <c r="AC12" i="22"/>
  <c r="AD15" i="22"/>
  <c r="AC15" i="22"/>
  <c r="AD9" i="22"/>
  <c r="U43" i="3" s="1"/>
  <c r="AC9" i="22"/>
  <c r="T43" i="3" s="1"/>
  <c r="AC7" i="22"/>
  <c r="T41" i="3" s="1"/>
  <c r="AD7" i="22"/>
  <c r="U41" i="3" s="1"/>
  <c r="L41" i="3" s="1"/>
  <c r="O41" i="3" s="1"/>
  <c r="AD12" i="21"/>
  <c r="AC12" i="21"/>
  <c r="AD14" i="21"/>
  <c r="AC14" i="21"/>
  <c r="AD8" i="21"/>
  <c r="U40" i="3" s="1"/>
  <c r="AC8" i="21"/>
  <c r="T40" i="3" s="1"/>
  <c r="AD10" i="21"/>
  <c r="AC10" i="21"/>
  <c r="AD15" i="21"/>
  <c r="AC15" i="21"/>
  <c r="AD9" i="21"/>
  <c r="AC9" i="21"/>
  <c r="AC7" i="21"/>
  <c r="T39" i="3" s="1"/>
  <c r="AD7" i="21"/>
  <c r="U39" i="3" s="1"/>
  <c r="AD12" i="20"/>
  <c r="AC12" i="20"/>
  <c r="AD14" i="20"/>
  <c r="AC14" i="20"/>
  <c r="AD8" i="20"/>
  <c r="U32" i="3" s="1"/>
  <c r="M32" i="3" s="1"/>
  <c r="AC8" i="20"/>
  <c r="T32" i="3" s="1"/>
  <c r="AC11" i="20"/>
  <c r="AD11" i="20"/>
  <c r="AD10" i="20"/>
  <c r="U34" i="3" s="1"/>
  <c r="M33" i="3" s="1"/>
  <c r="AC10" i="20"/>
  <c r="T34" i="3" s="1"/>
  <c r="AD15" i="20"/>
  <c r="AC15" i="20"/>
  <c r="AD9" i="20"/>
  <c r="U33" i="3" s="1"/>
  <c r="L33" i="3" s="1"/>
  <c r="O33" i="3" s="1"/>
  <c r="M31" i="3" s="1"/>
  <c r="AC9" i="20"/>
  <c r="T33" i="3" s="1"/>
  <c r="AC7" i="20"/>
  <c r="T31" i="3" s="1"/>
  <c r="AD7" i="20"/>
  <c r="U31" i="3" s="1"/>
  <c r="L32" i="3" s="1"/>
  <c r="AD15" i="2"/>
  <c r="AC15" i="2"/>
  <c r="AD14" i="2"/>
  <c r="AC14" i="2"/>
  <c r="AD13" i="2"/>
  <c r="AC13" i="2"/>
  <c r="AD12" i="2"/>
  <c r="AC12" i="2"/>
  <c r="AD11" i="2"/>
  <c r="AC11" i="2"/>
  <c r="AD10" i="2"/>
  <c r="U38" i="3" s="1"/>
  <c r="M35" i="3" s="1"/>
  <c r="O35" i="3" s="1"/>
  <c r="AC10" i="2"/>
  <c r="T38" i="3" s="1"/>
  <c r="AD9" i="2"/>
  <c r="AC9" i="2"/>
  <c r="AD8" i="2"/>
  <c r="U36" i="3" s="1"/>
  <c r="AC8" i="2"/>
  <c r="T36" i="3" s="1"/>
  <c r="AD7" i="2"/>
  <c r="AD15" i="13"/>
  <c r="AC15" i="13"/>
  <c r="AD14" i="13"/>
  <c r="AC14" i="13"/>
  <c r="AD13" i="13"/>
  <c r="AC13" i="13"/>
  <c r="AD12" i="13"/>
  <c r="AC12" i="13"/>
  <c r="AD11" i="13"/>
  <c r="AC11" i="13"/>
  <c r="AD10" i="13"/>
  <c r="AC10" i="13"/>
  <c r="AD8" i="13"/>
  <c r="AC8" i="13"/>
  <c r="AD15" i="11"/>
  <c r="AC15" i="11"/>
  <c r="AD14" i="11"/>
  <c r="AC14" i="11"/>
  <c r="AD13" i="11"/>
  <c r="AC13" i="11"/>
  <c r="AD12" i="11"/>
  <c r="AC12" i="11"/>
  <c r="AD11" i="11"/>
  <c r="AC11" i="11"/>
  <c r="AD10" i="11"/>
  <c r="AC10" i="11"/>
  <c r="AD8" i="11"/>
  <c r="AC8" i="11"/>
  <c r="AD15" i="8"/>
  <c r="AC15" i="8"/>
  <c r="AD14" i="8"/>
  <c r="AC14" i="8"/>
  <c r="AD13" i="8"/>
  <c r="AC13" i="8"/>
  <c r="AD12" i="8"/>
  <c r="AC12" i="8"/>
  <c r="AD11" i="8"/>
  <c r="AC11" i="8"/>
  <c r="AD10" i="8"/>
  <c r="AC10" i="8"/>
  <c r="AC8" i="8"/>
  <c r="AD8" i="8"/>
  <c r="U13" i="3" s="1"/>
  <c r="M12" i="3" s="1"/>
  <c r="AC15" i="7"/>
  <c r="AD15" i="7"/>
  <c r="AC14" i="7"/>
  <c r="AD14" i="7"/>
  <c r="AC13" i="7"/>
  <c r="AD13" i="7"/>
  <c r="AC12" i="7"/>
  <c r="AD12" i="7"/>
  <c r="AC11" i="7"/>
  <c r="AD11" i="7"/>
  <c r="AC10" i="7"/>
  <c r="AD10" i="7"/>
  <c r="AC9" i="7"/>
  <c r="AD9" i="7"/>
  <c r="AC8" i="7"/>
  <c r="AD8" i="7"/>
  <c r="AC9" i="15"/>
  <c r="T21" i="3" s="1"/>
  <c r="AD12" i="19"/>
  <c r="AC12" i="19"/>
  <c r="AD14" i="19"/>
  <c r="AC14" i="19"/>
  <c r="AD9" i="19"/>
  <c r="U27" i="3" s="1"/>
  <c r="AC9" i="19"/>
  <c r="T27" i="3" s="1"/>
  <c r="AD10" i="19"/>
  <c r="AC10" i="19"/>
  <c r="AC7" i="19"/>
  <c r="T25" i="3" s="1"/>
  <c r="AD7" i="19"/>
  <c r="U25" i="3" s="1"/>
  <c r="AD7" i="18"/>
  <c r="U28" i="3" s="1"/>
  <c r="AD11" i="18"/>
  <c r="AC11" i="18"/>
  <c r="AD15" i="18"/>
  <c r="AC15" i="18"/>
  <c r="AD14" i="18"/>
  <c r="AC14" i="18"/>
  <c r="AD10" i="18"/>
  <c r="AC10" i="18"/>
  <c r="AD13" i="18"/>
  <c r="AC13" i="18"/>
  <c r="AD8" i="18"/>
  <c r="U29" i="3" s="1"/>
  <c r="AC8" i="18"/>
  <c r="T29" i="3" s="1"/>
  <c r="AD12" i="17"/>
  <c r="AC12" i="17"/>
  <c r="AD14" i="17"/>
  <c r="AC14" i="17"/>
  <c r="AD8" i="17"/>
  <c r="AC8" i="17"/>
  <c r="AD10" i="17"/>
  <c r="AC10" i="17"/>
  <c r="AD15" i="17"/>
  <c r="AC15" i="17"/>
  <c r="AD9" i="17"/>
  <c r="AC9" i="17"/>
  <c r="AC7" i="17"/>
  <c r="T24" i="3" s="1"/>
  <c r="AD7" i="17"/>
  <c r="U24" i="3" s="1"/>
  <c r="AD9" i="16"/>
  <c r="AC9" i="16"/>
  <c r="AD14" i="16"/>
  <c r="AC14" i="16"/>
  <c r="AD13" i="16"/>
  <c r="AC13" i="16"/>
  <c r="AD8" i="16"/>
  <c r="AC8" i="16"/>
  <c r="AD12" i="16"/>
  <c r="AC12" i="16"/>
  <c r="AC7" i="16"/>
  <c r="T23" i="3" s="1"/>
  <c r="AD7" i="16"/>
  <c r="U23" i="3" s="1"/>
  <c r="M23" i="3" s="1"/>
  <c r="O23" i="3" s="1"/>
  <c r="AD11" i="16"/>
  <c r="AC11" i="16"/>
  <c r="AD15" i="16"/>
  <c r="AC15" i="16"/>
  <c r="AD7" i="15"/>
  <c r="U19" i="3" s="1"/>
  <c r="L19" i="3" s="1"/>
  <c r="AC11" i="15"/>
  <c r="AD9" i="8"/>
  <c r="AC9" i="8"/>
  <c r="AD9" i="11"/>
  <c r="AC9" i="11"/>
  <c r="AD8" i="15"/>
  <c r="U20" i="3" s="1"/>
  <c r="AC8" i="15"/>
  <c r="T20" i="3" s="1"/>
  <c r="AD10" i="15"/>
  <c r="U22" i="3" s="1"/>
  <c r="N19" i="3" s="1"/>
  <c r="AC10" i="15"/>
  <c r="T22" i="3" s="1"/>
  <c r="AD14" i="15"/>
  <c r="AC14" i="15"/>
  <c r="AD12" i="15"/>
  <c r="AC12" i="15"/>
  <c r="AD15" i="15"/>
  <c r="AC15" i="15"/>
  <c r="AD9" i="14"/>
  <c r="AC9" i="14"/>
  <c r="AD15" i="14"/>
  <c r="AC15" i="14"/>
  <c r="AD13" i="14"/>
  <c r="AC13" i="14"/>
  <c r="AD11" i="14"/>
  <c r="AC11" i="14"/>
  <c r="AD14" i="14"/>
  <c r="AC14" i="14"/>
  <c r="AD12" i="14"/>
  <c r="AC12" i="14"/>
  <c r="AD10" i="14"/>
  <c r="AC10" i="14"/>
  <c r="U15" i="3"/>
  <c r="N14" i="3" s="1"/>
  <c r="O14" i="3" s="1"/>
  <c r="T15" i="3"/>
  <c r="T13" i="3"/>
  <c r="AD7" i="8"/>
  <c r="U12" i="3" s="1"/>
  <c r="L12" i="3" s="1"/>
  <c r="O12" i="3" s="1"/>
  <c r="AC7" i="8"/>
  <c r="T12" i="3" s="1"/>
  <c r="AD7" i="7"/>
  <c r="U9" i="3" s="1"/>
  <c r="N9" i="3" s="1"/>
  <c r="AC7" i="7"/>
  <c r="T9" i="3" s="1"/>
  <c r="AD8" i="14"/>
  <c r="AC8" i="14"/>
  <c r="AC7" i="14"/>
  <c r="AD7" i="14"/>
  <c r="AC7" i="13"/>
  <c r="T11" i="3" s="1"/>
  <c r="L11" i="3" s="1"/>
  <c r="AD7" i="13"/>
  <c r="U11" i="3" s="1"/>
  <c r="AC7" i="2"/>
  <c r="O106" i="3" l="1"/>
  <c r="L105" i="3" s="1"/>
  <c r="O105" i="3" s="1"/>
  <c r="O103" i="3"/>
  <c r="O76" i="3"/>
  <c r="O74" i="3"/>
  <c r="M72" i="3" s="1"/>
  <c r="U72" i="3"/>
  <c r="L73" i="3" s="1"/>
  <c r="O73" i="3" s="1"/>
  <c r="L72" i="3" s="1"/>
  <c r="O52" i="3"/>
  <c r="O60" i="3"/>
  <c r="O48" i="3"/>
  <c r="O84" i="3"/>
  <c r="L82" i="3" s="1"/>
  <c r="O82" i="3" s="1"/>
  <c r="M8" i="3"/>
  <c r="O11" i="3"/>
  <c r="O9" i="3"/>
  <c r="N8" i="3"/>
  <c r="O89" i="3"/>
  <c r="O80" i="3"/>
  <c r="O67" i="3"/>
  <c r="M65" i="3" s="1"/>
  <c r="O70" i="3"/>
  <c r="L69" i="3" s="1"/>
  <c r="O69" i="3" s="1"/>
  <c r="O66" i="3"/>
  <c r="L65" i="3" s="1"/>
  <c r="O65" i="3" s="1"/>
  <c r="L64" i="3" s="1"/>
  <c r="O64" i="3" s="1"/>
  <c r="O19" i="3"/>
  <c r="O32" i="3"/>
  <c r="L31" i="3" s="1"/>
  <c r="O31" i="3" s="1"/>
  <c r="O72" i="3" l="1"/>
  <c r="L8" i="3"/>
  <c r="O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363D9926-AF6E-461A-ADCB-776C6A0A020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DA37FC91-D63C-49D0-9A90-1803FAAB4DB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952A12A9-0B1C-4E88-919F-CA4D718A878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EC76239F-A9E9-409C-9867-835AB9464A8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F3C1EAF4-3D57-40A8-B162-68BF1631E0C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16D70262-1C4B-41CF-9244-20EB3B64518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78572FED-AF4F-45C7-9DCB-C3FB5714F39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D6610952-97AF-4DCC-958F-2CCC952B218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309AE2F4-E58E-4345-B32D-647F7FA723E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FE576E3E-C88F-468B-842F-83020423432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97529385-64CF-4153-8A8D-C1CCEFDCB9A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5109A2F3-AADB-4DDF-876C-EC753B60939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22276782-5469-4ECF-908C-D220984D096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80143908-14FE-4E2A-AD47-DA3EB0A8422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14F05B9D-9A22-4A0C-A7F4-88CB71E49D2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281CE491-2A66-407A-846E-D80FF17CD09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A56259FA-81C9-4C87-BF4F-E999920CC61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CC1A7BF9-7CEF-4720-8BA0-990FAF27362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15B6C32D-D542-41EA-B2C7-F407BAFD5C0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6B043D88-0C09-414A-9308-E3D54BDBA15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F5A95DD4-3520-41D1-9F6B-47571FFB109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4F7F2B8C-BD16-4D1B-A78A-79FB10A0776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B1B35259-6917-4F96-BC2D-3C8DE214070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2C489460-2909-4CF5-9F2D-1DBDE471449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33670781-DFA9-4FE7-80F2-ED6B01F8F47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19C6227B-4D0F-470E-8A32-D31D41CF128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A86301C1-08FE-47D5-A599-3543D603A6B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25B5931C-CFC4-447D-A7FB-E85FC306477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96C56A47-249B-4155-96DB-6B39F847C43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E7BB91CF-4E32-4A6A-A379-1641B0FD57A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56B3DBDD-A5E7-4448-A589-1970DB3AFD2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FAA4B824-2E44-4587-8FE6-89B6A5D8240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6BEAC875-F51B-42C5-BBD5-2F2E6D65360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E6AAD222-4D94-4A23-90B1-76962557601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2C3393C1-CDAC-466D-B6B9-75BA6D7AE1A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F5CAACF6-A1F7-4772-B3EA-7B01DD0A7FC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0F7A2C21-43C8-4EC9-BAE2-69BD147E9F6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A1791366-ED4E-49F3-9ECF-FC157157FBB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638FE7C7-8A61-4F78-BDA6-2C14A0DF2E5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AD5B4E88-90C3-432D-8F8E-7EA369A78D7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0A71CF58-7396-49A6-B3CD-EF76A28DC63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7CCC5F9E-7979-478B-A2FB-C93A2FCB667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1A0BEB85-E08B-466C-BAFF-2D659E25B26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47DA6321-D006-49E2-8694-59445729307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C9D4C1A2-19C9-4B1C-8230-4EFD7D8E70B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2CAE7B0C-C9CB-4BAF-91EB-9C0B8113101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4C45C43C-9BBB-4D34-8947-BF7A9AA359A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0D5EEE4E-ECF9-4920-A87D-901F59762B4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50B4ADD8-AF48-4973-A9FC-B978D5978E2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52E7BC37-0753-43B6-B23B-A9F4D4E91E0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054266A9-44C7-49EB-9D99-4EC4C930888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836AF7A1-12D6-4AD3-BE1E-7ECEDFEAF47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56893B38-92E2-4414-82ED-7427CBB067D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FCD53036-29C8-4EA3-BFE8-53A7EC5BC48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9B6FBD0D-94CC-44A0-98B7-B5264222FB6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A9BAC151-0675-427E-A6C5-6E697982A7C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A9BC58A7-1C57-4891-B428-391922CA07F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5AE0EABC-9DB4-4677-8B99-809BD5D2F17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0BC4ED8E-9EC4-4ED9-B3C3-1810D7A89BB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2C4D7BC5-44BE-4F09-A673-ADE17DE1F2C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6B187BF3-A7A1-4165-BFB8-8BB55BA0D48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C9E0A87D-7C56-4C37-8478-2D0B978C761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11017CF3-E2F3-46D5-ADFE-A7C3EF17DC6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79AF3475-5CF3-448A-A2A6-934489C3D8A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561B9B8D-3ED6-4A27-8258-BEA11B0ADA9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70ABE96E-1014-44A6-A2DC-0F13968D6E6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4E047170-98C1-426C-BC4D-46552E3199F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14D95E4C-DD62-4FD7-9CAB-C6F7221CDF9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E87842C3-EAC6-4F3C-AE20-FE6AD9F70A6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F1CAD172-19FE-4A7C-BFB7-1F9D7AD139B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02A52C99-ECF0-49A2-B46C-50CF26B974D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24DCF345-C967-4CD8-AAF0-1B8D567A58A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A55A6FD4-E91D-4135-B0DB-FE09BA18789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6F5CDD77-B6BF-48D7-957E-9032A79855C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6B8D8CA8-9391-41F8-A44F-653CEE3C530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8E9A91F4-FAD6-4967-8E19-5D842EBE43B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9A92B2BF-F082-453C-8972-35BA2AF2275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FE14B103-BF61-4DC2-9BF3-8ED43E466E9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8D9DF692-9AB2-49A4-84D4-405CD42543A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D831DFD2-C299-4686-BA6E-3BE94BD5BC7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605B5CBE-C9E1-4603-9B3B-A8A352E01D0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433485D8-5E23-41A3-95B5-18A5054965A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74DD4796-A2B2-47F6-A846-9712F5833F8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C744AEC2-C54A-413B-BEB0-1E3575E2183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370D6E68-1584-4CA3-A387-D02055E45DC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5990A4B8-28D3-4D7F-BF05-C9765CC2F80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256B225C-BCDD-4D74-8C09-DAFD0B3ED01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97A56942-C76A-4F25-8B75-6AE91C96F0E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602433A8-DF14-4A21-9404-54D1ED07D5D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A40EFACE-7191-4DE8-88B2-23978F0858D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19C32211-1726-4D62-B3BE-C659CD8AD08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258071BB-C1A9-43AC-B11A-6EA85FE53CF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99EADDE0-E195-452E-AA59-4EA29051789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71D7E363-5847-4A27-9FF5-8AAEF6D8AE5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BE164D42-1B19-4FDB-AA67-93BECD83656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97CC07B1-5F86-4C47-B563-B3C56C2BE89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9D5FBB44-0AFD-4977-9713-0B0DF36D9D3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61B50ACD-E12D-47E8-B2FE-DEDD6311878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25F38B52-461A-435C-9D0F-153C2EB2B74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787EDB90-4A5F-43C2-B50E-4F12AE8CEC7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8AC228EC-F42E-4D1C-8E8A-873C3B1162E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D8A30668-9B55-4600-B8D8-FAE285BAD99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8FBD4E32-66DC-48B8-BB27-2505D777216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DAE536AB-0566-4E40-8DA8-8B8D8595DE5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1E8FD34C-8E03-4284-B771-57AC7FBF4C8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E52931E5-4BD4-4FE6-999E-48FFDE7AB65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82C431BE-8F7F-4A09-B113-AEC77CDC3F4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794ED6BC-FC60-48DD-B358-E20FCCD9248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06E89490-D322-4F5D-B4AC-BD070F1C1D3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8B432EFD-E9AE-4CE7-8FA9-F706394FC93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5C79D714-A608-4DC5-9B61-A0F70D26343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AF02AA15-EC58-4DBF-94B8-8A32A4CDD6A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99047FE3-FD60-4CAF-A171-51485B926B9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BD1611E5-6C03-4831-ACEF-1BA6497142B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46267DC3-612B-46B9-823B-DDC3B936EE5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C127C06E-C773-4779-9AA2-B92AF5C3737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5F3D0442-B558-42BC-A915-4CF13210D09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FE24B070-3082-4F2D-A278-C78903D3056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2B57A37C-C620-403E-A2BF-22AB1E4FDC1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ADD1FEA5-6C43-4461-AFD5-915FE8F7804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6C39A5C0-1E42-463F-BB0A-F419D0F7EFB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A49A61B6-9DCD-4644-9CF3-6CBC0D21791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80787DF7-99B5-45B0-9FD0-F43AED736AB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CBCC8508-4280-4C27-BA8B-3449FF2D1A5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4B000CF6-B53D-47CB-80B7-7872C4CDDE1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D308D328-BA40-487F-A220-44F8CD8F760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9E9147BC-BBA3-4AAF-AF64-DD70C28B2F3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6584DD51-0491-46B8-A5DA-E7E4E55C8D2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24F89ADD-4F52-4CEA-8E21-3201B218CCE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F404503C-B7F1-47BC-B7E1-20688A646C3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FA13891D-1B0B-4CD4-98F3-28E8BD593A5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1F8097DF-A29E-4BA5-B6DE-CF228C042EF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1E670CF7-1CD0-4977-B9EB-BC278EAC06D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12115FA5-54E2-420F-9550-17005946729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10637888-717D-4942-9548-0B26F06F13E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2FFCB6C8-F8DB-4670-AF6C-E3243147170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9D437768-0A12-4302-97C3-2DF512230BE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E571E735-AFB8-411B-8B2F-D750B8554B7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1FB2459D-B2DB-45EA-8C5A-C8909623A45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1101291A-1F18-415C-932F-18E82F335A3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B45B16E1-CDA6-475D-9554-6ABCCE3BB4A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037605FE-10CB-4A86-9D70-2E02E9CC272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7BF54095-5B01-4B09-B9B7-6555A9035BC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093D2192-C13F-4E6D-BBD0-412527658BA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4CE7B8A2-5E85-4278-A2EE-C93ED0EC88A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85FD199D-D241-4CD0-A5CA-A4EF515C02F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3527DEF6-5E78-4B90-B827-98F8FEF5786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9B9A9512-D06D-4A21-B912-38BA788BDE8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4C2B30A6-1218-4790-95F1-588FCA0CE80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886AEDCB-81F9-4EA5-9AF1-7B62C957F51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3F9B159C-9DBD-4793-B9F1-A8B67EB10E9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1FE90CD2-7ED5-4009-9155-F4625680878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117EE5CE-77B7-47E3-8338-71510FB56CA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1E68B1D6-59C3-4085-AD10-3F9C4155F2B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B636311F-4C0E-450F-8677-7E8E44FE2AA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6A3A2718-EAF0-423A-8F7D-94A255B8C91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08D60AB2-4E6A-4E84-A214-6DCBDBAD35B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0605E5BE-68B7-4EC2-A316-92818DD280E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DA1B3529-F3BB-4BD5-AC71-EBB21C2E921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17DBB8C5-FBB6-45AE-AE37-A127F5BD3FB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9915718B-66C6-4844-B572-9F4FF6CA59C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5DCEFE26-30CC-4041-8881-0F40448D0B1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A82D02CF-CB78-4E74-BFFF-967508E6EFC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6743851F-A9BA-4D4E-9C6B-FF07E099D0F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6B341C21-89CB-4293-97C9-EDC29783FF5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9EE4C080-9354-4EAE-8592-A91133C17E7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C4E73DB3-800B-489F-B8A3-51EBB597D20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E1E16E66-C12A-4F25-9F19-FEE6B6FB1D3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A200B059-EB7D-4C91-8209-B026073220E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FE886A0D-910C-48D3-9CE8-D0190012FE5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CEFF350F-30A4-4141-A8BD-C8F2A303B48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FE8A0CF7-4A01-4E84-981A-FA834312B49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86013943-25A5-4713-A262-AEBA43E1146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12890D76-C9BC-4502-AE04-A3C63E6FD0B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8358D314-6F3E-4B7A-9D6C-2D8D5B5A432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E7D12228-8B6E-426D-AB21-23AFD53B0D6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EE10238C-A95B-4C61-8C80-38A49013111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92343B12-D618-4A1A-BFC9-229C0535F82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F482FF57-484A-4E9B-BA8A-8FD3A7BEE9D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0DE3E5D1-1103-41B0-A138-BDDFF3F62B6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E279A0A8-F8B3-4C3B-8339-E1285E52CC2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ED2F2CCB-BF4C-4EB5-A749-EB120A54E40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1409470C-95AB-4F2A-B589-B9577A9ECCC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67DFC137-FEC9-4185-9C6D-AC8A4A5C247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ECEE2683-67D3-40C0-A865-25B8DF70235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BDB86DED-3063-4AAF-8219-FFCC829902D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4503152B-BC32-4A18-A884-07256B96651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B4A3B993-AB8F-47A5-8E43-0C260856C1E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78BDEA52-1AE1-4D44-85DB-9DF31C7B65D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A0B5A78E-80F8-4A5A-A11E-00D834F23CF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F34CE03D-D81C-435B-BFE4-A847211D1C1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1E52A4C4-97B8-4EA0-837E-D9F74A726E1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13BC910E-C3C7-488D-8A93-C65D1D99B90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8CBB80CB-5D12-4C18-99B9-3EACE77BBB5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983C8D0C-9B8C-4338-B3B8-9A9D86E4AE7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D47EB74A-A1AF-4AF3-B135-1B8D7BF0106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4E983333-666E-4E91-8B78-AF191879F97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98E6296A-E37B-411E-AB22-72029ADF816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15D6DB44-F235-4BAA-8D8D-E54466555F1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4C91735E-2E20-446A-AD2F-3E01DB4379D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E2AD84D8-1CE3-49F4-AE0E-FE574DE87A2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F4757993-076D-4E01-BF7C-5ADF2D66720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24019E23-4FC5-4F0E-B9CB-E1954749E06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A4AF2228-CB52-4255-AA4B-E2195F56963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08CA7DA4-995D-46CD-994A-5CD41AA4717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6A7DB79A-BAA8-4DDC-A6EE-F5E574AAD8E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1A187EFD-DAE8-4610-B8A3-136713C3F91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6F1BB450-C555-4A25-B43A-074BAD42C2B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E99FCF9E-5523-4A3F-8737-B64FF9F60F2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B93609F6-1B39-4936-9EC9-7CED0DC215F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00C3868B-A921-4287-B75D-0A921D777B8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6E02622F-1B5E-4E4B-A3F3-2B81CC7AF40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66BE940B-3142-4EC1-AE50-B3672238BE0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F8213C4C-5ED9-447A-B91B-4061D94A4B2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4027F3DF-39A7-40DE-8A22-087F50B2DBB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7C02B439-9641-4C79-BB7B-7D4C0FAF500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E53AB516-4D51-44EE-A6DC-24715B00C12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A86D8BCE-CE51-4658-84AC-FF60224244E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87F7F674-6347-4B79-8BA7-A188E471B72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B4C30E6A-0792-48CE-A8C5-CC8B69E89F0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7FACF439-076C-4468-BBA1-6A8C62766DE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03E47640-18E1-4AFB-94E3-E0A9878FEB0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73E8FB10-EFE4-4682-9573-6E736E59156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9C894722-DEB7-4E40-89E8-4BAC35F2F01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BA861B69-8172-4260-87A1-5931723D105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82F9CA21-3CED-41A9-A34D-DC219578125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AC5D8EB7-FB6F-4615-98AF-2164081C059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90CDC983-C4F3-4504-A173-31ED2B48117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6AC382D9-993E-4C94-A4FE-AFA36FAEFAB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101EA786-DC1F-47E5-B73A-2AB6156AB73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FFDA9304-8F49-481A-953E-0B676161607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5F4113FD-E8A0-431A-9D9F-1E67CE389E9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DC7AD64D-DDEB-41A0-AB66-8E2159816D1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7A0E808D-EB3F-428C-BC2A-784F252AC65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895626CC-9815-4872-9EB6-65552799F09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78C2A5A0-3F1C-4475-BCC8-CD34C251535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78DDB424-ACB9-43AE-BDC1-761BE22376B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FE34E51A-7CC0-49D8-B4E6-EB33CBF85EF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D253D73E-54E5-42E2-9338-08F8D76D509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52899848-3E3F-4012-988E-F52E47B9C69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5B936A71-BE3A-479D-9B90-75B56EA0B32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985DAFE2-758D-46BF-A036-EC3522D0E4D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18B55AE3-D26D-4C5E-90FF-7BA94DBEB41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DFE4FAA6-A248-4ED7-8E3E-62B147EC65B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F76E11B6-0B4D-478C-81A9-42F06FB0B94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5D1BE1E9-469C-49DF-8AEC-117297FF489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2F51FE9F-ABEE-4637-8183-B95D1D48701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833E2A74-4406-40BD-974A-32033EC111F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A8E69586-3C0F-4489-8224-708D4236D08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032634D8-DA67-4725-900D-9A49C1BFB76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5E5955E5-3F42-4491-94E9-10ECE076A5A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72287AA0-7A53-4105-B2E3-4695CA91928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F991FEB2-DF2A-42F8-B017-AE26EB5D74A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AB21ADF8-0489-486C-9C03-75C552451D5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9644BAE3-18D0-4748-8709-E076074E30C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5ED715B5-07C0-4FE0-8241-E35C087D419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E4D0E041-7D3C-4DED-AEB9-257BD2AECEA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21F28B85-FDCB-4279-BF5B-095EA57B3D2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92ED9B03-EA09-437F-ABAF-5E22AD964B5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9D001345-CA9A-4EA8-844A-21E50B02EC4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24C46008-3DE2-438D-A3E2-13534F77E75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368FDA58-49A0-4421-82F5-08F019E9A7E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DDD6A5BD-FC07-443D-B772-670CD50358D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3538D11B-9DF7-49CE-9C49-535AB61736D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3C86E3B1-2FE9-4418-8A63-15E4B0E4948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7305A6A8-225F-48F5-BB3A-2E3F18D4C57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8086DF99-7D09-434C-AE4C-13078C58C84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58C170A4-3AB8-454F-8C1F-0C714B3C208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D26912DE-91A0-42B1-8EE3-B79C6E3FD95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43C911E6-95B7-421E-AD22-FED7E76B565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F85B364F-BA1C-4F9E-B332-492D5BE3DE5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04F8FA7D-7A46-4912-B1AF-64C434DD6E7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2B60F2CB-6F36-43E4-ACAA-322F4773BAC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0" authorId="0" shapeId="0" xr:uid="{5C49406A-54E8-487D-901A-21C67B7EFB5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2" authorId="0" shapeId="0" xr:uid="{63F15A5D-21E1-4341-A59B-86B4D393437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2" authorId="0" shapeId="0" xr:uid="{D1A2C9B0-6511-4179-A6D1-FD085C0825E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0" authorId="0" shapeId="0" xr:uid="{4CB6AACC-EE3C-4970-A109-15D1AC25C7C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2" authorId="0" shapeId="0" xr:uid="{C4A1F552-EC1C-4D7C-AC67-6B8F5290E0F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2" authorId="0" shapeId="0" xr:uid="{F1505ACD-160B-4CC6-9DB5-29AD93D21F7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0" authorId="0" shapeId="0" xr:uid="{119DDD8C-503E-426A-8772-FE300330501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2" authorId="0" shapeId="0" xr:uid="{4F1D12B2-F223-4F08-B6E0-740AB9CB5A0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2" authorId="0" shapeId="0" xr:uid="{E618E349-3B12-4166-9430-03BEC5DC4DC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0" authorId="0" shapeId="0" xr:uid="{469E4F07-4602-4BDB-85F4-361070A5A82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2" authorId="0" shapeId="0" xr:uid="{792BA7B9-8EA9-4351-BCA0-29877EA7303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2" authorId="0" shapeId="0" xr:uid="{449D7742-06BD-4F86-A8C6-7640B0C1957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0" authorId="0" shapeId="0" xr:uid="{2C0F654E-4CCB-4E7E-8CE2-748AFED170E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2" authorId="0" shapeId="0" xr:uid="{0F53D7E9-4369-4273-81F7-639397ADB1A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2" authorId="0" shapeId="0" xr:uid="{F0981CE7-2E7E-4D4F-99DA-A85D8ACDA3D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0" authorId="0" shapeId="0" xr:uid="{8E6A4795-7A7D-486B-95F5-F81A6450BE0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2" authorId="0" shapeId="0" xr:uid="{5D3EA696-2213-4BA1-8B56-5C001B461CA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2" authorId="0" shapeId="0" xr:uid="{AF9C32C4-400F-4C9E-A163-96D98DA8493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0" authorId="0" shapeId="0" xr:uid="{CF4CB73A-B33A-4AB2-9CD7-3CE4F25D1C2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2" authorId="0" shapeId="0" xr:uid="{24CE85FC-6435-4EF9-BE43-36099145059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2" authorId="0" shapeId="0" xr:uid="{C7CED420-A597-4125-A99B-60B365052E4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80" authorId="0" shapeId="0" xr:uid="{46498F3B-471C-4C74-85B9-71D3113DCA1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82" authorId="0" shapeId="0" xr:uid="{2403A947-D370-4B1F-841A-D754444A81F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82" authorId="0" shapeId="0" xr:uid="{35CBAE41-2D26-4BB9-BB31-7FC7DAA6F71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A8C1510E-AD59-47F7-B430-BA4B11B0C11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3254670E-75A8-4D59-B71F-F25EDFC8651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B72D3164-5EFF-43BD-86F1-D480231ADF8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5AED0F77-C73F-4735-A59C-87A928EDFFD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FBF815D7-40B1-499B-A519-8B925AB04DE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05807FA2-F3A9-44D4-AC32-560D72ECC3C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4DA0DD48-A4E1-49E4-81F6-AC7D30EE9EF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8B77E126-99D2-4F52-87A9-8B61A6D9EF0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D7D833C1-2C5D-4C56-95F6-B0841E26EB5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FA5E0B35-4F53-4CAB-BD7E-F2868AD595B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9A065D62-D919-4CD9-8B7A-EB4D965EDE7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3D9C3AF9-FFB6-49CB-9A0F-BBE49899D1E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DC3B4015-2CEE-44D7-99D5-EA97C21AA05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8B456564-0FA2-47CA-BA8C-0FE224C6F42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14A3EE67-DD55-41A0-93E1-742EBAE4B48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E9722CB7-AD1F-42CC-92C7-E58904815D6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1EC5E17E-CB05-439C-82BF-B48CC8F87BB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D17F1AC7-3432-4AD4-9A65-D1B2D0137E4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FAEFE100-14F1-4190-B110-354E7450EB4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BA9CC1B2-8D69-43AF-85CA-61CA7E65CCB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CD458BC7-58C4-4CFA-9067-DDCFB70AE2C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794D6ABF-7364-4560-AD2D-9E2659B4817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21734332-1E3D-4CC3-91FC-E64778FD795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1CBC35DD-C1D4-484C-B758-5B541A207C4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AE9F1843-4F65-4E5D-9D24-E1BD3600241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E34DC8F9-0157-4037-8B9E-799872D3143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9E5726A7-F47F-4B8B-9956-2FAE333E1EA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515B8D21-5838-48D1-834F-C7CBD4AF68B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5FEC8824-6F80-43FF-960C-D37CEBF6A6C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CEA773CE-A532-49CD-AB81-A25BA406C38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9B978F5A-BC8F-434D-BFB1-AD18493AEE9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210F0E83-E78A-4DC3-A6C8-27F1657C872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737CD878-099C-4169-9591-FD72BD99813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596B69A7-8B82-4BE0-B6BC-44EFFF07FA2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208B64D4-3127-4E26-9E8E-205F54FAA19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2F5479B2-D6AA-45FE-9A9A-64DA62B79AD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64C1811D-E889-45AE-9306-E9CFE9BF590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234AE59A-037A-4BE5-972C-6A724531C5D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5FD0186F-3F60-45C7-8A53-8502296C220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8608D14E-7E17-4B5C-938C-7A7FF47DD86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0C0FEA13-FD4B-4800-8112-4F320ABB873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9E06DFC3-3200-4F03-BB10-00FED451E22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E0F87A21-6289-4423-A64C-A4B990FFD56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1EC92466-1151-4C8D-BFBD-96C83F33C45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3F56AAB1-36DC-4701-9802-F90FA23F2CE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52CD23C3-5858-422E-803A-F854D6A6108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70171418-F8C2-4131-AC18-AE7492A77BB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C5AAD031-E469-42C5-95C9-47D8B58B73F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4DDC205D-AAAB-4B1D-964F-990C0F14A6E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EA941223-0CED-4FC0-AEE1-D44C6BF7CF7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A9044CB6-D0A7-4E8D-965F-178C15D95B4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DFCABF41-F0EE-4FC7-9169-3FEA9709221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D320C541-15E4-45E4-B1F2-F622CB04A10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4A57F9A2-4848-45FD-AA00-98FB138C9E6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CB521654-FB55-4205-9937-7E2FD0CC2C8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22543851-8018-4216-8DFA-0F92231A545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B111ED56-54E1-4727-B566-48867784D80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7F79FE4D-C8CB-4C28-A0C7-F9C789F6981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A3D1ADC5-FE87-4DF2-A3D5-E789C1037C9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5125165A-7396-45E9-9BB4-ABFEEB593F1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D0C020E8-0352-4231-8F34-310F90FD45D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051CD1D0-5BCC-4077-BA60-D2A36669079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B7A9565F-4C31-4222-8442-A5AFEF5FE43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E0704C9B-12C8-4763-B67C-D8648AA41CE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5E59D876-FDA7-4B6E-9D60-5AEB87439E0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BA67DB1C-9C16-4DA0-9052-3A15A0B84EC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CD39304A-4685-4FA4-9FFA-C218E0D6A05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1615F383-0A37-41A7-B06C-DF4CA35BD5B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9EA0365F-0450-4978-8451-D0DCAF0302C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D9B31954-3C38-478D-B2CA-B4D02F6D950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BD72ED06-5240-431A-B287-89BD156F500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D30BB767-6176-471E-B1E1-366FF52C34B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6EAB5FB8-79C5-41B9-9621-08F54A9FAF5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AB2DDFCD-3D19-4C6F-B710-C6862D75C14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6124183A-1E60-4D76-9DCE-C89879D97E5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9EF76CD5-BEA8-45AA-8DD9-07D9CAA0184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FC92703F-54A9-4651-A02C-64DB05B8550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C8EBE968-1BF3-4F29-B547-8849E1D917E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05E5B706-67BB-42F2-87DA-E0D828E98B3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902A7AF3-6117-4628-AB79-FAFCA3C580F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26985CFE-2B2F-455F-BD32-CFF63F10014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0CE79669-D71C-45DF-9F3B-497A38D0728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E2469336-22F1-4B16-AE77-4BF05C82A99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3E7D261B-5587-49EC-8791-CA4E44FA6A0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2F47AFE0-263C-4284-A04B-839A62E3CCA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D33849FF-D7E2-4BD3-A493-1F3BB2F3F5D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D6B0DE4E-0180-476C-A84F-BC63999667B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897AE14B-BC62-43C9-9DC2-1DA895E34FC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38BC845D-FD27-448D-84D5-1E59DADA363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DFDBB6C9-1C4B-4793-A603-C618B6C793E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72D89A19-EFD8-47FB-8093-140652B96C9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43D8E440-4AED-4265-B763-5EE79D6C82E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481131E0-6942-47DB-B1A5-4177AC33D79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5771F74C-B2F2-4C9B-8720-FF5F115A924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008DDDB1-F115-4858-B363-E8377DC760B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019D378C-5F9E-4945-8829-ABBBCDB3A98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61C20DD5-F860-44E3-9208-9C04058BA3C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3013A52A-AFA7-4B79-B269-50C2FAD8FFF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8296C07E-4B0F-4F31-96C4-499BA1A0939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04168E09-9CCC-492E-A752-59FC306B125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F40F9830-8BEA-45D6-95C4-D8C5F81230D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204BDEFA-494C-4817-AB63-4AC982E93B8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3EF69E90-506A-4526-A25F-CDBBA6BFEA2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246A1AA0-600F-4634-8E57-B25BD7B037A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670DD698-5AD0-4BEB-97B5-AD16F37E66B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EB1936E6-1DF3-4633-9D25-2C8333A68B0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99D9421C-8469-495C-AD4A-1BE637AECBC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8DACE5BA-2F86-4339-9A91-BEA43B060E8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CD139985-3B45-4602-8756-3A8635A8304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ABA33A63-63B7-488F-9738-A3F6FBC07CA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259E60C7-CDF7-4F15-BC0B-BF59157CFC2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EED87DB2-4709-4E8B-A364-D79542CE03C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5B22B4F2-C8C4-4CC2-8CEE-01A0AA3D32E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7474A765-FA92-4FD6-8100-DD41AF33767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456E074D-4627-4034-9D5E-F10F5032179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A1D5B9B9-4EBE-4DD9-AFCB-E56E0429686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3A5DC1A4-A635-44BB-84F5-1A57AFECB85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66D59C2C-E2BB-4626-A6E6-1E7D533B994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C0479C91-5E8F-45EB-8D9D-83B641F3C90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AE58B557-06D8-4179-BA51-E39847E6D9A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8E9D2E0C-9AE6-4C42-A98B-0D4FA87117A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985197E9-9578-4CBD-B499-578A14D3B18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0E380247-540C-4C39-99F4-5ED5C7432F1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C1406502-1B49-4ED1-A9F2-F21BC356F2F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00A5048C-1BBA-4C70-85FF-79D1485FB55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DA00302A-65E9-4739-8C67-4ADFE5C4215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C62DF797-C41E-4440-9EF3-9505B8FF623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F9F9AE25-FB03-4C08-9355-F3A50659589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F84ACAD2-E12B-4022-9F03-7A8A972565E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B5612FEC-A87E-4BCC-814C-0C442CC299E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E51580FC-471B-46DF-BEBB-C5D7AFA6488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711C2914-9AD0-4C73-AC43-443E81D7BA9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B4DC263D-0D22-4C66-9FF8-384A667935C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EE4E5754-F008-4C06-B734-069F8188354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8738294F-D071-4220-9BD4-68874FE5B62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368CA711-D493-4F38-BE95-7F1AFD14F6C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FE1FD10D-4B87-457A-9C6B-7A90A1FF9BE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38F7686E-48FA-469D-A072-105A6D75577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1DF4907E-FC4A-4874-B7C9-1BBE39A5930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8A792402-F378-4128-A34C-51DD2F651B6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30738F31-E272-498D-98D7-A11DB16A069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A28C180D-5A72-44AA-8E46-BA4285F2535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1ADC960F-4F24-4258-9B48-5018C3DE29E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AA729371-1352-4840-856E-C45787787CF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45B4A6D4-B56F-42B9-8233-A7560748744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2A1C31CE-D067-4EEB-97FC-EC06E2D9612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EF735AB3-0E24-491A-9C47-AEDCA9087FB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68745CD3-7257-4659-93CC-A3A3EF4F2C2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CFAEB086-ABF1-40DC-88EB-4E368423990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71A9D149-AE0A-4CAB-9451-CECC469F6BF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446D6280-F8F0-40E7-98CA-9939C3E3640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4C7F1863-A70D-4D00-9381-52A39A57E66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16E6A0B5-22BE-4CCA-A3D6-63221240F60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30CF005D-FD78-4688-A918-130713DA935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1029EA67-A293-4FF1-BFB7-3BFF7680FEE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C244F3B7-8DE7-4278-BABA-2C72B1B9974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FF845A35-5DE7-4B6E-BE87-FEC23208F45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17143A69-4E05-4E93-9B04-B75714712C2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0FBD91D7-2549-4999-9234-16314F8A38D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EE1CA1F3-456E-409F-BE50-6917844291C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D7636CB4-2507-4799-AD1B-A860BCDB1D0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2B783A30-AE48-425E-959D-FE8D3B38682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8BDDAB2A-D246-4E38-B3E4-1A39F16DA5D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4FCD73C5-ACD1-42BB-8B97-C02B011BA4B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00446E1D-0D05-4454-8F2B-A546B88D5D3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3BC8EB9F-72AB-4024-88B6-24BC0DB4CAC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56B62709-53BE-43EA-9C93-B67B2B51EED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B9CE76E2-DD31-43E8-953A-33D5817B690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F56CBF59-8EB6-450E-97A9-23A75F4080E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B084CD0E-9792-45EC-A115-AA0C66D18B2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1728DB4E-E4B6-463C-9DFD-0FA68725C2F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405C6530-69A9-45D9-B751-1B66CA93813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59EF467E-CD26-4109-BB9D-47FAB82F90B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8F91DC5E-5981-4523-B306-84FA3286734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33FEF1BF-C849-49DA-9229-935BA83262D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A8AFD8A3-695A-4ADE-B3D3-D0F0F72A283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20B5670A-2587-4BCD-9CC1-9873855C5CC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289E95A5-5958-48AB-B1B0-A64D17BF390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6AA7609B-92F7-468A-B22D-710CDED51E5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F83918E3-CA3F-4EC7-BC07-011109CD664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96CECE97-68CB-4AC7-A76A-65DFA6C415E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B73A0FC9-7CA4-4797-9F99-B0B2244B2A0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A49CE3B8-7D0F-41D4-9D47-B5EA55AC2ED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8971D644-87BF-4F05-B393-46D564D294C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D47BDF92-77DF-4372-BD61-DCB2A725868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8EC44CF6-98EA-49A8-A96E-61EEB13BC4E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0F2493F0-41A7-451D-B368-FE0AF715704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06EABE54-D9C8-4248-A979-EBDF2EF94DD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F936CC47-9D2C-4EF7-B246-A55518D246C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F5EB991F-CC2F-46F9-95A1-9C180DEFEB6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F6DD4150-F8FC-49A2-ADB2-0308130E9A3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F681AE0F-E3FB-400F-A077-BE10B0DA442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A9F08A73-062D-4C8E-A027-3A10CA4D550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F5F4870C-5E6A-437C-BC11-CDC095B3C00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AAD3C0F3-940E-4B6A-A786-7480A530E96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1219F094-2FD5-438C-A21F-C7A46D2B296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A01FD007-6FDC-4D32-AAA3-FC2CEE303FA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862FAD43-FF58-4AD9-8CF8-9BFE84AB030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DC32C5FF-8871-4027-A581-4566849108C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F09E1908-00D8-41DB-9983-116C4633206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751C6FFD-82A3-4533-98FD-81980D52417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A577C71F-6627-4D30-A790-71CDCCF7F2A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740B08E9-2127-4A90-8FF3-F044335B9AB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5941CDEB-E995-468B-B49A-BEE97869681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077AB137-3AB5-462B-9197-A71E8509658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F86FAB38-8D7D-402C-8779-13D3187AEC2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C5123E5B-9DE9-4744-A90B-D73D81CAAE7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62C36B45-9646-4153-A061-05F16BE0F21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83E0FA11-96B5-406B-9A12-DB1ABD2897D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370879B5-D995-43EE-A6D5-560BD0435F1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1E9B070D-30A9-4646-9A2A-A7A077870C2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7668FC4B-A244-42DA-8F12-8AAD504380B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02070888-93C8-463F-A82A-B128528D898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5B6A3C3D-EB22-4B99-B42C-560C1F812A5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3F482AD4-37B3-441F-AE2C-4ED5BB6F763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F3609F38-374B-4039-9287-5B552445A6F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BFCBD5FA-3E37-4832-8450-95B6696EEC4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7F83AD64-AC17-40A7-934A-7F95076651F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9DB760FE-0FC2-4DE6-A2DF-10D55483CC1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244E3873-CE58-4C3B-AE05-A04BDA6DB22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8A74CE52-966A-4B26-816C-B4CB92E2ED2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E9F1BDB2-D653-46D6-A094-201E79CE67F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3E12728D-DBAD-4DE9-A671-E6CAA77EF2B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8CC6CDC3-C867-4B07-9C1D-C60AE09072B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FDF2BDB0-0014-4CAD-8D6B-A9F08270507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B1DAF37A-A2B1-4BE2-8FFB-092BA14EB07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4D5309AA-4CA6-4A12-8A40-643BD990B5D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29D228FE-7D45-4F4B-A547-4D70C2131AC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4B6C1803-CB9D-4125-8D66-6C87F0B4D31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DFC55A37-574E-4401-A94B-061060125E8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2AB3BD5A-7EEA-42DC-AC19-1365EC05761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4FCE58E1-03AC-42BE-B62C-C73E4D960F3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C750AFBD-0404-434C-94D4-79F20B03853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B243EC1F-B1CC-4286-A55C-7CC10FE35F3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9FAED7DE-F8FE-4BE8-8CAC-1C62E28F52C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842FB8E0-4ED3-4A99-8E48-388A6277B22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C17C9EDE-3011-4A79-80AF-131571B4F72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E9C12934-CD66-4A7D-917C-0713DE342DD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F16CF9E2-B17E-49C7-B9CA-A10C8C910B8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6E47A02B-0FB1-40F2-ADD1-C22562E6F68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370B7C2F-2587-4DFB-ACBB-BCCE6AFC605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8BFC23C7-3815-446B-BFDC-8B32F179632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B55F31C8-078D-491A-B302-B6CB51880AB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A2D71778-772F-4BBF-920D-D1DE53D4494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7549431D-CBC5-42A8-BC0A-AEC84EEBCF1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34CAE29B-C3E0-422E-8AB9-8ABC94737CE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244A9374-0DCC-43B2-8D7B-894948BC6C4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B60FC547-A06C-4379-B7DE-756A4369E6C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A9C91266-DBFA-4DC1-B18E-1AA872EF383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C084F544-7DD9-4588-A14F-203A7AC2052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0114D6CA-5654-4945-A552-9207E098C7E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D4B5D326-89C5-4701-824A-C38B767227F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D4695B88-5EB6-4C6D-96FF-99FA2B783DE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C08B9B3E-31A4-4DAC-BBBE-79F75188013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B533B427-7BCA-4907-8400-6CF172682F7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A27835F8-F4FA-4264-B1C0-CE9ED763ED4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E497968B-1027-496B-B8CB-02BAE2E38B6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6EEEE0AE-9F2B-408D-9D69-1F507F0B13C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5F1AD52B-52CB-4F39-A4A7-2F0CEB531B1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DE7DAF2B-51CE-4195-9CC5-A496BDE20D3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DBDC7865-9614-4506-9373-396B86387D5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510FA321-42CD-4BB8-8B8B-277961B682A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6E5ADE22-65A9-4048-9530-DC1E9328C26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061823C2-B931-4BB2-B3BE-3B201B0C2A6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1C5E96B8-523A-4007-B669-DA365701B84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BFE2365F-325F-4169-BE29-9ACE773516A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7EBC76B8-8FEF-4268-94D5-C6355F3C334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51EFD537-591E-47E7-A574-DDE0ED6E268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2ACDDBB4-5FCE-41EE-86DA-9A468B4490E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64E46D95-F4B7-48A6-B7F9-5F26C4E1CAE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87C1AA68-7CBF-4C4B-90A6-F1F7488938C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3CE2091C-8ABE-4444-93C6-AF5D4B39103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5E05D67F-1DD4-4A09-B62F-FCA7D2E0D23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555C52C5-FCAD-4660-992B-6C1AE8E5508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E2A9A3D0-3313-450B-918F-012017770AC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CC0C9D29-F0EF-43F5-BD77-3CD012C21B6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6A5D591F-7506-4638-85A1-59D1AB249FE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B5A7F24F-60E5-4440-AB18-73D833C66D9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44E9A573-585C-44B4-A402-F1F5A55576E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D11A1E34-250E-49FF-848F-089965FB6DA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82C92CA9-30A7-4888-B942-76976FC49C7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C6385C79-F092-4B05-9D18-30418283197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EB4B8072-AA3E-4051-B519-494C0027B56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94D3CFF5-35BB-48B5-86A3-809A1DFB94B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9B21BC93-4D02-44FB-B73C-B0F187FF06E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C99F3187-9473-4D41-A7D6-0327AB9423D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E18DCA42-BD08-48A0-AE9B-756174730C9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B563C86A-2906-499B-A6C5-7C98D9BAF85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90C03B10-CEFF-4C80-A25D-0F739C84B81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F4557352-D30E-4CA4-8C46-DEEA3874663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A1DA5003-1871-4173-88AA-86E52FF71B0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287047CD-DD60-44DE-80BB-E638871223B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F19CEED4-8EA9-4CA7-8EA9-18167CFB8DB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9586FCC1-F38A-4135-A476-5B1F642086C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328B06AB-F0D1-45B4-8C44-F74F088D413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25E08AC1-B8D8-4A78-8B1A-91C77570E88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51DF57A7-CBC8-4DE1-8149-76486F00740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6C967F96-3C9C-44BA-9400-19BB0FDD777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5C87D339-6ED3-495A-9953-E8600CB2AE1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4CCA6D27-A6CB-485F-98B3-F29B2F07209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0" authorId="0" shapeId="0" xr:uid="{91400C71-9A72-48EC-AE5A-BB4D534E36D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2" authorId="0" shapeId="0" xr:uid="{5B00FC4F-4A43-453E-A972-97CB1FF6804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2" authorId="0" shapeId="0" xr:uid="{D70506F7-F09D-4C0A-BE50-D637DF93364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0" authorId="0" shapeId="0" xr:uid="{CDA39C81-D49F-4A01-84F3-6FB0554CB61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2" authorId="0" shapeId="0" xr:uid="{FE9E673A-ED73-4AD5-9483-BB58F263AFF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2" authorId="0" shapeId="0" xr:uid="{3806A699-6CB0-4909-B976-126048CCA68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0" authorId="0" shapeId="0" xr:uid="{4C63BCE3-3112-4316-B4BB-5247A870D3E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2" authorId="0" shapeId="0" xr:uid="{420AF9EF-2E0B-4431-8882-1542FD33CFF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2" authorId="0" shapeId="0" xr:uid="{B6B36596-637B-49B6-AF5D-58693DB8F49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10" authorId="0" shapeId="0" xr:uid="{7F7C9DBB-6167-4DD1-A75E-040B6335278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12" authorId="0" shapeId="0" xr:uid="{B1F4A1F6-630F-4072-BF14-67DCC3955D3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12" authorId="0" shapeId="0" xr:uid="{494E17F7-6372-4E90-ACEE-F0381B35265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30" authorId="0" shapeId="0" xr:uid="{7F63F9AE-A9AC-4F0C-A49C-CC31A23BD60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32" authorId="0" shapeId="0" xr:uid="{B79A1DCA-AAC2-49C0-A4F8-D0C9A11D0E4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32" authorId="0" shapeId="0" xr:uid="{6F456000-CF29-48E3-A4C1-0D8E54A51A6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50" authorId="0" shapeId="0" xr:uid="{E33121B1-5DB4-418B-9CDA-E7507755DE1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52" authorId="0" shapeId="0" xr:uid="{6F4BB27D-02BB-47DB-8252-F395B2B599C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52" authorId="0" shapeId="0" xr:uid="{CAD5E418-FDA3-4AD4-936D-B6103493936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70" authorId="0" shapeId="0" xr:uid="{D3D5803F-0A1C-4F70-8F5F-0D4A3A0CC30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72" authorId="0" shapeId="0" xr:uid="{0A471325-314B-418F-9CA0-DA9250B5081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72" authorId="0" shapeId="0" xr:uid="{FD61D244-6710-436F-8DE7-100F152916A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90" authorId="0" shapeId="0" xr:uid="{B0334860-AFC7-4F5F-8A67-5DC49C68C25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92" authorId="0" shapeId="0" xr:uid="{04A7C096-2A08-4104-B40B-E6EE928FAAF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92" authorId="0" shapeId="0" xr:uid="{12B51B57-26FD-4ECD-9C81-3BD0AD06868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D12E8E38-2983-4D0E-87EB-565E00F30C6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37A706CC-2A08-44AE-964B-B5D61A913FC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1602A27F-51E8-413D-B687-7B9F8DA9753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D4362AFD-CDF8-46BA-899E-5D573418B13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7B2D87EF-5BF7-4F87-9D05-8366D38AFE5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98823096-F28F-42C6-9E16-69A5BEDD90A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13F155A6-5AF0-4727-A788-41FBD0AD146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98DF5A7A-E287-43E0-A89C-44A03A2ADAC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1A60A68E-0020-47E9-BB5F-981F14833C8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5E310898-3A0C-4E10-B701-F25565C3319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36D89BF8-C1AC-4041-A938-5E0C6F13435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E0CD3C33-0448-4EBF-9B18-918A7E4C8E5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590145D9-43FD-41D2-8751-ADF5DE0CB57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4BF123E6-F413-47A5-B6C0-7C66BC43153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7994EB1F-A9B4-444B-B5EB-52B3FD52630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6C8F7F27-409F-4C7C-8664-F890B2E9AD5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1D05A703-BDDD-4848-BECB-F2F3A5323C9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EA3900C6-7A7D-4359-868A-5E449CAB714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82FB9091-234B-43D3-B949-7E489635DE5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33DF330A-7A95-4B03-8C4F-ED1FF55DA29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D987DE84-3718-4F67-8A0C-5A801277FBB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2198D5B5-4194-4B1D-9A2D-66730AB318D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10B2DE00-9A98-444C-AF50-21895ADEFEF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12497908-18CF-4A1D-943A-A2326C1B664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EAC72B4B-73B7-4D06-8653-02B321CF043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B43B42A4-7811-4758-BF71-B86448BC2A4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3FBCEA65-83C0-45BF-82A2-4D9A91B43FF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0058CEA2-72F4-4876-B541-5B1C41F3911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98177226-51B8-43AF-9250-1EEC881AE22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D97610C5-BC93-4983-8607-874F719D11D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7BD15BC0-8DE8-459B-B144-4D1E96C4B45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6C0E7A1E-2824-4B1B-B0A2-B29B8F5DCF7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2F8EFEB6-ABD4-461A-AA71-5E1D9BF3E39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31BE0557-6F47-4A82-B781-22A66F6F8A4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741EDB22-9031-4593-BF29-039F96B0C68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D04673F8-C289-4E63-9642-4B6DE8A8478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65F2B11B-D227-4BD8-88FD-735068BFBDC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592D07B5-B667-417C-88A9-BCCD52D970B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56945C14-29F0-4C6A-A3B8-FAB4949E878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D875E378-58DD-4077-B4F9-CAFFDFEF01C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FF05D3E4-673B-42E9-9820-B34DE1ED74B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DABEE453-A9EE-4D2D-A1C1-E0DFF6FE589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73E4C6C3-39B9-456E-A386-018A0A1069D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74317055-1F99-43A8-8CC3-2EB4BD81E7C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B652D4B5-E363-4416-A2E7-C315BF59658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46EF668F-4817-49B3-AE08-DF4AABA6A71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37F4CA7A-0FB5-4013-9EB9-0FC66803E92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874D9ED9-10D3-46EF-894C-B36205E3A85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702531F8-8216-4470-ABC7-D422EE8E85E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196F5A7F-BB05-4493-8F35-4DA433DBC3B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FD7E3098-CC96-4B7A-B282-63539445300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6FBDB7EB-4811-45C4-8A6E-C6ADBAA1F04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7B5502EE-64DA-4B38-BEE4-336C8460B4F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79AD7B39-94BC-4BF3-9E11-2ED0DBB7959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47B47249-2F49-4EF0-BC57-1812C8E4476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C13D6C9E-C63F-4A14-81B7-B963AFE8C00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4703CA4A-F4BB-428E-B85A-FEEBAC56B8E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47EC65DE-A4D0-456C-AA2B-5422FE61C94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18A565C0-5BA3-470B-8BBA-D643D093B1D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37B10166-E6A8-4BE7-9C05-1CA9554FD29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2069E4AB-F8E9-408C-B90B-1BEEBB6AD09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27137A11-A933-420C-B963-FA96CA18AC4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B635D1F0-8723-4A58-8500-79EA3636CC6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E4FCABC6-ACF0-4EB4-A0F0-B40B4A9B8FF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D4080664-0DDA-4223-BA61-C6E53260CCB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DC88640A-936A-4DE4-81AE-D08F5AB83F7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01D4EB4F-84B5-4F31-97E3-AB5BB828414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83D9DF73-0969-4BC7-8E22-05145F91B05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7AB5E3D6-F127-4253-AC9D-1A59704DF42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5AEC3ACE-AA1E-4D60-BAAF-CB5D7E438B9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13D6E30D-BF15-4B22-A538-061327DA482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62472E05-5137-499C-9578-8524C75E521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29D85C33-6C08-406F-B4AC-B56407698C1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3D290B83-11F2-43FB-A74C-D14C98E9CD7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0451BB89-4BBC-46A5-8655-9E221D81585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DB8FF293-1C60-4EA2-ACC8-9190F045D5A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5F11EBF9-54C0-49C9-B084-D6BBF5E0E4F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663F48E9-EF74-4322-9B9F-1F635365E3B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3D678641-F168-4745-B6FE-0260166B31A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C7DE4E35-5F45-4EAB-B101-20610FAAF86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AEFC0257-388C-4E3B-9856-D63E0EF3ADE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91232429-6717-4BF2-9585-8754E0590BE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F11A0B48-3B72-4298-AC8D-7EC703E93C3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B1558555-029C-427E-B619-907D7FC06DD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0B927B45-A08E-4444-8B88-3C60B41C2C8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009A5CC8-1275-4E85-9727-FE87AF6B95D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0BA3F018-8A62-4E54-BEE7-6859F322AFF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2F41DEE2-D49F-4AD4-B6A7-C5A89B0530D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AB3D8AC6-72C1-4C79-BF07-BA71FE96D09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4F388A77-4034-44F6-B1DC-4BC4D1D1730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47C2F871-46BA-495B-A7E4-BC581C45FC1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2AD3122E-0192-49F3-B1D0-00AFF697965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AC4E159A-77A9-404B-A9AF-8E01DDBF6F7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1B2B2EF8-84D7-4539-9704-193B7976A20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2A4A2396-32B0-4115-9184-F4654EAD95E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52DC8BFF-32AA-4640-BFF7-7F761E8FF21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E9256014-E541-47E0-9DF8-1B5F763BBD3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AC008221-AE94-4BDE-9F72-ABC23B2FCF0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241F8759-96AD-4A90-9D30-F372D210A02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7C8C21EE-0B23-47FA-9593-2140023CDF2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5E7A93FF-1F04-4244-9499-5BB31D8939B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9A3F4972-60B8-4FB8-A20E-63545094394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678B3303-CEB1-45F1-BD88-1A1D92BA699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18D81E30-9CE1-4199-BA0F-D7E00E14067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C7CA1C8B-4884-4AAF-B52C-32DFE410DB6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D1857B8E-2088-4F51-B586-33D4F0F073E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D04635D3-6764-4932-8F9D-B6B7BF0BAD1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92F9FE54-94C0-45B9-BCF8-4C3AC0D0C0D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A11057A9-D421-4231-A15C-8A00F140E0E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1DCD7178-1A0A-457D-9592-606DA40E0D8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7C1C6183-26F9-4E24-9E4E-50B2F8603EF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8D82D70E-2837-43FA-8E56-5BBF27C8A7E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0133B63A-4BB5-4D37-BA5B-376DBE89EC4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49CB75CF-8CDC-4951-B4C7-4C5BF7D150B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255F85EC-EE16-4148-B221-F826442A041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01D8C9AB-87E7-4501-816E-A82DEF66DDB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566AEE4E-DDAC-44B4-93C4-2E8C2FA7223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3E87DB86-1EC7-43F0-B3B6-E2D8CA7AD9A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EABDEFAE-48E3-4E0E-99C2-30FCA8328C1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94478482-F7C6-4BC9-A0E5-3E3A9D409F6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F9C67556-725C-4BD6-9BE1-4E7AB1AC9A0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49DB5EE9-1C77-41DB-A847-94268D231A7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1310FD6B-E7F6-43D2-8955-488B6FFDB11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5E6187EC-4A2C-4EFE-B774-2E84510F371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2DF5780E-175E-4C1C-BDA6-5AF1D1F0D85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79F8259A-D193-4220-8D10-AB3D4010435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EA206B61-D52E-4AFD-87A3-5EBF824F840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AD4191AE-7EB2-4045-A93C-FA894B463E8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5CD98BCA-B43E-40DD-B51B-39ECC665563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7AB15FAF-F721-4006-A721-7466D08CC6A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724DDBDD-6857-418E-B748-93697D8C3F6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184ABC8D-D3E9-441C-B7A2-71F28DE15EC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D393874F-550A-4756-8433-BE2EF161F66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CF166BEF-2CA5-417C-AA13-533F237289E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31AC1C22-5904-4756-8836-913F202B674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969EEE4B-0E85-47AA-B862-AF5AFD14EB5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118DE6CC-45DB-43BE-A5CA-E9B4D9E59AC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AFE5C8F5-2A20-46B8-850A-1E8045CAE20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6A65F069-A7CD-43FD-9FB7-4AC55F591D0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6CF490F8-7D37-4737-ACA2-40F34276720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695674AA-A899-4EBC-8D6D-EE0E2CB56F7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738E1E72-103D-4212-AC00-F4DB65AA95D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C55E0638-53E8-4C64-BBF1-F732EC070E3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6807DD87-AE66-4217-99F3-BED649A50B5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6E8FC8FF-1480-4131-B416-0708CE722E7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3BA3E2F2-3CEE-4E0B-A762-3AB4FB4D475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F50B229C-0513-4D8A-B7D7-57B02539A9A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04305593-9B88-4B1F-9507-14EAAA573A2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B0DD2DC0-1385-4E76-9FEA-81BE3770E5A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CC42BD1C-C1B7-4E9E-8B3F-9BDC372BA78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CFBE70A8-7A1E-40D5-AF52-44475A71785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2C8B5938-3D65-4BA7-A9D0-13C0A07239D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78F1D410-AD37-4763-B39F-80A2574D6D8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C083BCB3-D08D-4F7E-AB31-BEC528EBDD5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45EDE69B-CBEC-40FE-AEDB-75A53EE1C3A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0691D5E4-50C7-4FF4-AD72-E4286EE88A1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A9305BBF-1227-4F00-A131-B292029C3AA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7669B2AF-F60D-40D9-8A46-87D1B09703C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212B2E40-9DAD-483E-8680-558FD1C592E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0668FC12-9AFD-412E-83C5-9FCB2F47662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4E379CC6-155A-4431-8B0D-D428A9838E5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AF0FF8F4-CDAE-44BA-B683-0D920B64010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148A7C71-904D-4B3E-9478-0C114B20086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408C5343-3C9B-474F-A9BC-88798042D85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C8CE4232-F6E0-421C-80FB-A30FCB12685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4DE29A33-D81C-43CB-983D-3FDD5F2A419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27916386-3223-44AB-A2B0-22181E14024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53EAF139-A1C8-4586-BD9E-22204482AA5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A552895D-B581-49A0-A186-EE4593503AE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603BDAD0-A048-402E-B8EC-D766410C10A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D72CC043-9F71-496D-A1D5-626697DCFB8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F037C61F-CF50-4DF4-A7DC-2E37230C68E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D3FD883C-2FE1-49EE-A845-EBD219A694F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AFD818C1-458F-4FEC-825F-D8E757ECB19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20239551-7E80-42A0-92C6-879606F237E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7EE54F41-2F43-4D35-B0D7-C365A57CE1A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B6195AEE-2FFE-47A8-B7B6-9C238B694B2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16337AB7-C65B-4363-93A0-BF19F5ABC88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FF0AD35B-F12E-4A67-90E9-C6F05CEEAD8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6E6B5C79-D30F-4BF7-8340-446A1758C65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CCA73648-6B2C-435B-A684-09CD232EBF9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549B31F2-52B5-4049-B60E-5DDCEA5F925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E21E32CE-967F-4DAD-BC1B-7DE9E48DB7A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73304BC3-071E-4D0B-8F42-1155E8B81D9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3BBDCDC3-502E-4D7F-8BF8-23120974431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B57DE904-38AB-4EFC-AB9E-60A9F0D5831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9D759D24-3482-49AE-B7CC-FBCFD50E7D9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622D0723-F0D2-414D-BDC7-0E685AC6520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C2191735-4E56-4C66-A976-A074A6DF433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D3B0ED96-0F87-4B28-BC85-B632C86E370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9F0FF0FB-FE74-44C5-845D-D1E0A9BDA7A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48B792DE-6C49-4793-8AF5-928299EDA8C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1FD3495D-E600-46CF-ACF4-EB1A88E5A82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DBF9F8B9-91A8-4841-B431-76782A5C9F1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54D5C771-E568-4B62-9B14-44B5AE4E15A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F47B551F-211F-492C-822B-5CB2ECA3686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1C3D3520-6463-43CC-865F-42E9C87CDDE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37D38D4E-BC23-4045-85F1-D4C710049D2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4116FA6A-F9FA-41AF-B06C-E20C294FB14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E9BA6A5C-0527-4067-853A-9460B216F82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0ED4A744-FD44-4E12-89E8-497848AB895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2FF9257E-010C-4168-A7F9-E5F7F47166A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0865C99F-FED9-4360-BD82-48F4BF241EA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6472FC5B-1C79-409E-98DE-9839293BC84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76CDA052-9315-4B6D-9C25-B0AAFC2E29F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4799B570-5E1C-49A4-9A40-5E625966540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E4E06106-7116-437C-A2EF-DD1817CAFF2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B6AB4A4A-FB0C-4879-A1C7-3F23086263C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C7D9EB96-A568-42C4-A3E5-1FC2AC5FB6C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2E98AA06-CFE0-444C-B396-DE9C296B2EB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E5C02C6E-A42B-4533-9CA3-959005A5BF1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AA6B87EF-3640-4810-9106-38D303BB0AA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338BA6CC-B282-4ED8-9847-60827FD8CE0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6D942849-0FA2-4470-872A-DE1110B32D0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DF527904-44C8-438E-9F57-CE02117042D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3E4E9EA7-1843-4EED-A3AD-32A1CD5A5DC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1D1D9DF7-8ED8-46ED-8162-671821BDC8D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FBD69A2C-E2FA-419E-AA6A-938E86AC9AA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955E1548-A6E9-4947-8F9F-8E9B86D078C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C99AF130-20C8-40E9-B2F8-1AA3439900B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AD9BE344-9094-4B6C-929E-8AD56E24F0B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E732821B-876B-4D61-B255-2CA989F603A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7DB7F5F2-0A70-43DF-8559-0D03A7BC77C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B5827C28-172E-4AA4-B8DE-18A3662D73E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62F21D2B-D1EE-4AB2-8538-BA0C303470C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4D6F5552-0725-4DBD-9D3B-A92E5646B05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F731D6C0-26CD-427B-BA5E-ED335118F61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B25429CC-2BD4-4B2D-8104-D8C65BBF6FF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64E681DA-432A-4956-8ECB-71F26E7EFB6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5E57CBDB-CF39-429A-92AD-89DF8732619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180D26B3-F046-4F53-A696-1A3CBCA3A12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B9A3EC27-BCD8-47AD-A984-7D7649F5572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4B10EE40-8379-497C-AD50-92E414CD9E4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5F366C94-0BA6-4C96-B146-795B9EDDB2F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225ECF18-A2A4-4310-85A0-F58AD50EBC4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685DC51D-1AB3-451F-8E33-994E582CF67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F72281EB-2F20-4457-BD86-1C0B891D511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4B313B8F-1E0D-4774-BDBE-C5AB843F183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5906DF3A-BAB3-4100-B1C1-02EDCFABD01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C12ED4D0-D611-47DB-9205-D84DFA593F0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BEBA297C-2BD0-4523-A1B6-A83E51949D4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48DF985D-A853-439D-8F10-A8ECC150B16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A3E68989-4CB2-4A61-A624-794E939B19A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3F6B15A6-80D6-44C7-B2D0-EE1BEC46962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7A76E7E5-34BF-47AB-AEF1-C57A8202048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8AA50AB9-08DD-4C7A-901A-1A5A25C3384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76D0B73A-2126-4666-AB9C-51B391C0948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ACD1BEB6-16FB-4DF5-8C54-3F3C0CC7BFF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19FB1E9A-C32A-44F9-93C2-BB37C0B2F43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D1D8F249-F519-40DE-9AED-2BBD6E09B2E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CC948045-8D07-4F47-BD64-C66BF5387AD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1C029897-63BA-4BA7-BCD4-254393A7A5A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9E5F63EB-64E9-4EFD-8E35-9337837ADEA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015C756D-C603-4AD5-BA8A-4C42760B604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69D653D0-D817-4BD0-B7FA-4E6EBE68A57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5B7B6CAE-865A-4F96-8766-D133C727303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9999EE6E-9C54-486D-89A4-A4FC0EEC9FB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624DAAE5-4741-4D15-BF72-905E2121ED9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C72F008C-CF57-47B8-952A-9F52A26393D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AC943205-76CF-4E3E-96F2-10EA20812FC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ED55DA16-7ADF-4284-AD13-EA3723B906D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716B7398-492C-4983-88B2-46DF67E0ACF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352FBA06-FE10-405B-B767-F4F8483C80D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58F5547D-AF4E-4096-B544-D31454A4423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35C292F1-CC7E-4BA5-B302-3906B3A27DF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E957B686-4DF3-4737-BEC1-991C431E803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1F669698-50ED-4D31-9BA2-F19A666EE24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D8E84970-BD1A-4EE8-8C3D-2D544553A81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62C510F8-52D5-4C93-9843-470C78D190D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BCF4E2A7-709D-47B6-B12B-28552C05A5C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9FA2C3AA-512F-4B26-8760-1F5EE80DAF7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2381410F-CE07-44F7-AEED-2C67B18D770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32284B37-43F2-4775-9B79-8470BEA739E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F8A7979B-8692-4D6E-B124-53FE38E7BB5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AFCB45BC-5BE5-4E98-BE0E-7A815CA243A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8EB0750E-2200-4BBC-B140-9507159DAC2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E03557DF-6387-49DD-8896-F1D2902F0FA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0A5BB778-3696-4147-A9B3-4B17B843033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8B68B34D-44FD-4165-B82E-6DC65E91449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13431977-DF52-4D66-9066-EAB0CDD16C6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957BE625-2E24-4F9A-A4C4-7B988B7D15E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3F333BDE-2DEC-4609-BF47-619ABFBDC3A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41DF3994-4593-4475-8023-8B7C870BE8B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36619EDC-9207-4728-8AF8-9D80BD023EB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1B3ACE60-CD45-4AEE-B907-B455E00FB4E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73B686C1-F835-4001-A800-CF6C3C06EAC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2427AF8A-53CF-4799-AC77-0F6CA1F9131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E90B3A83-006D-4B88-910F-FF17B23FC4E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0C37365A-23D4-4735-858A-94D092AEB01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CAC08EB0-BCC6-4D52-AF76-6A3979890D4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1976F940-B8AA-4AC0-AD5F-3F32848BDE8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B24F99F1-3880-4B1C-B6DD-2DF39AE52C2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24F4A5AC-11BF-4AC2-A920-1544DA37EE7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A0581501-D4FB-4F8E-8A72-39204AC53E1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DDE59FA7-7DF8-4CFC-AC63-E1874D415C6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F3F80C5C-BB85-417A-9809-81794AA9E08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29900AE2-7450-4119-A097-AA91F9115A1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822BA473-E5A6-4656-8DFE-E61817B6949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7944973F-875E-4471-B29E-89AFE4FCEB4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8811D82C-F2B2-43F0-B8B8-4D633ACBF28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61ECE0C8-2015-461B-817B-F5F0A92ECE7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D914F3B5-89EC-4821-987A-D6B07598BA7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D2857EA4-4214-4E06-A6F6-C5822ED27DE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940CEFD3-8473-4479-BD0D-77CD4AD9014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BFCD8C1F-A5E6-4D46-B084-E76BD1FF8D5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BF66C185-7924-4CE0-B3E5-57C8124324B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96E90FEC-9EC8-40FC-A34C-E4D1B402F42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022FC936-5ADC-44A3-A7EF-E083C867251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4930CFD8-C31E-4423-A7C7-14A81A56438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7A5B0898-F5C1-4E56-BC65-F9C926813A6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5B3FAB6D-5FCE-4FEE-96E4-92249488EE3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E1C88373-DC60-47A5-8814-6CC854048E9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8E9300E5-7162-4AB3-A4BD-A995ACC0F4A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225FE174-DB7F-4F28-A4B4-72BE3B30E24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D210BCB8-5B27-4FA9-865C-D415B9BB290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65D485D8-9C5D-4399-BE56-7A737521B62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B39AA752-118F-4914-B09A-C4A72956720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35E02B0C-4E9F-4317-81AD-BB755137EE3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0DB39B69-9D05-4EED-BCAF-721152E46AF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5DAF7C5B-DDB4-4600-A089-8795A495874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3E879781-EF9E-435F-876E-FB84EDBD36D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947DADCC-F3E9-408C-8A6E-15507C883BB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FFFB4E8A-95E8-40EC-A359-557869831D7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72DEF234-228B-4D09-B12A-81816CE6A18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4A6147F1-1005-406D-89C7-F2E00558C45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E65B3194-74D6-407D-89C5-477794E83B4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B2494F1B-0E79-4950-B6CE-0F2936A1BE7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3E1A657C-F5F0-4F5F-BB78-66DFF3A76D4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45244D29-68F5-45AF-AA1C-858D26FA489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29F714BF-1C8D-4B92-9DF6-DA79BFD19D2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90869430-951B-433A-BDA6-6FC7F97F922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F4A2065C-241A-4D29-9FB9-9D5F7922DDE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9B5326B8-CAAA-4230-9B4E-A4CD3883D74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E3517AF5-076A-40DF-B90E-95A3E1E5903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9DFC4D67-381E-478D-B6E4-7816DCDA402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89DF03FF-7AA1-41F3-A31B-21DF25CC15C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B9F2B800-6AD0-4746-B154-43FC96CDF74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D75C69C7-716C-4842-94AC-CDA1ADC2FD0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60705175-2EB6-49BD-A6C0-FDA6BD78212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38315816-994B-422F-BE84-F2E6A5A7BE3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FBBD08F6-CE01-4502-A1E7-6CB9359998C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A52CCD81-4DD0-480D-A6E0-20A7071ECD6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4AD1A8F8-8D75-4D54-B71E-E84B10C7D7B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2CC9F0E4-9980-4432-89FA-59962B2535C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B0A0EDAD-052D-47DA-AD50-6AB2C8D4B4A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ADDC0192-96FD-4824-91B6-D651708C881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B35DF698-036B-4C41-920D-D468CB27AAB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7A31EDC6-BBCC-4702-BFA8-A5424171034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A605D733-747F-4BBF-897F-3E97FF138B3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FAF2641F-4DFF-450E-B74D-2653D34F7D2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CC444E53-3914-4EF6-A370-3D2488F37C9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A67672CB-F995-4903-B84A-6D2D15AA1E0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BFB1E6E7-79AC-4569-8B51-5B107E1D4A3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68A6C453-9CAC-459D-A3B6-5531221DA00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87BE6672-D57D-46D2-AFF7-0761B9AFB60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3B5809E4-7864-4EA1-BDF9-4FCFEFA2E00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13BE7965-AAC4-4374-B7E1-F97DAE65527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B73192E6-9CA4-4369-96CB-B2D463FEBB1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CABBFA71-ED7C-4DA3-8F29-80B8ED319B3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ED1BE441-E435-49EE-B81C-853E742DAEB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3B900D89-4175-44BD-85C9-CBAF7C21C15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C978B362-A131-4DB8-851E-F9C12D81D77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0915707F-17A0-41CA-9FD9-9C06513BA08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494539DE-BF0B-41FF-8A4D-56B3203E531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4C04E804-07CB-4099-B07F-2DB3CC9F779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0C19A455-FC20-436E-BE80-8BDCD974451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659DD915-10A0-426E-B48A-A1A5DC896AD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516BDF3B-FFB9-43E2-A179-55D78411B77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9FA9E00F-76AB-4F18-B8EB-A3F534BA067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75DF046C-B9EF-4173-B1C6-00AA928EDE6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813FC347-F995-4AF5-B73B-E6DB6CE5332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1AD4F522-E3B0-40EA-A71E-B6AB2DE67A9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0EE1AB38-E972-4AF7-AD2A-540A5689E83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5A394D3C-B0A0-4560-9A12-79CCB514079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8C9A50E4-E3C1-41E4-A762-87E88C82FD4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81C0A064-E4E1-4AC7-A867-87AF6A4CB72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BEAE6F1E-87EB-4990-943E-65FFDC03802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E6F273C4-2AE8-4331-AED5-D4BC63782A5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A512817F-D1FF-4635-946F-45FA117C317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5A219158-62C6-42E2-A637-FC0AB98CBFF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870D41C9-8577-473F-9605-6C9971F93BE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FCA0B943-EE39-4441-AD62-8BA29FC4A8E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18369869-20DF-42B3-8BAA-C299061EBBC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F8CA1578-0785-4464-A0C9-BAF6AAC7083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91CC6706-A4AB-41C8-9B91-492CE2BA4DA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9694C2EC-643A-456C-A3A7-B0ABF8D47D7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F3A4403E-777F-4B2E-9D08-B48FD63F9D4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31FB6173-9537-430C-BFDB-63703D2F696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E30478E3-E79E-4AAD-A380-EE9AE4312B8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D2299FC4-F1B7-4E2C-81B3-EB5E77F27D5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F470185E-858C-4F7C-9FF7-ECF2B8FDD1E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DAA79227-BA3E-4FFD-BE4F-35AC23C5E42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DB9DE9E8-02CE-4F11-BDB3-F735CC7816A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F95A019B-32EF-47E9-9BFD-82B46FF812F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325B4208-7601-49DE-9FA6-1319E1F5845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10A302F1-8BE0-485F-B995-8A59E7A9B14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0CA56063-17A2-4FCF-BB7B-C7ED51505BB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13E5F562-ADF1-41AB-81F1-55E93B5EDA7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FA2806BA-E1FB-481D-A4E6-76A5E78E686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7F8EEB0B-AC91-4A60-B1BC-BF7BE9A3292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D331CA28-C5A8-4CE7-A7D5-1C9A354C31E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B5D5E1A3-AE1A-4336-88E4-E609E658578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7F7121F9-D569-4C62-83A2-E84EEA8A1B3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65AB9DD5-8749-48E8-9AB1-FD861DA569C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F46180E4-43E5-4A38-9996-86D79014BC4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A89E710A-7FB8-4482-9E44-90647DE72BB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A31B7423-3F70-4F11-B7E0-CFD3E5CFC6D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D830E996-6ACE-4FB1-9F6A-64276BE7CA2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154BBECF-278E-4587-89DE-A3B91683796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A533935B-8D7B-4ED5-82E0-FA92D814FF9D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BAC1C874-D214-41C5-9E86-DC2566D37FA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152D0579-3E8A-4A5B-8A28-268DDDE1DB8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DEBD0634-510B-40B8-9F8D-0419AC83808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70F16365-DF0F-458C-947F-C11C890EB64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AE826371-12BF-428F-9CCC-23A6B47426E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B47434A2-153D-4CF8-93AE-9CA563FB94E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EA818AA5-590C-437B-8ACD-51DF4386BCD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53BEAADF-3C36-4540-ADDB-EABA76F2F3A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6738BA8C-2E72-455D-8540-9F30CA6E555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7F0E2C65-7F01-4806-80BE-DE4C854992F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5FCC92E7-DB78-4D8A-8DA6-0519B45212E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ED01D31F-149A-4A80-96F1-84AD70AEA4B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96EEAC2C-65C5-489D-AFC5-1C0339C7313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2F164FA0-DAA5-4179-863C-81C603EFA73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3BE99031-9F01-47E7-BBF6-7CB866D4BBC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326AD9F5-2D72-413B-A334-4B99DF572EC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A88DBF90-EF2D-420B-8A18-07A7DBC094B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A967A227-19A4-4AA5-9E52-2A85CB1AD75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9D60B730-14D6-4C1F-8835-3BC7B2937D5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FB018467-3FDF-49BA-8B51-61339F93133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98DE5F2B-1B8C-4B79-8C3D-6F6484165B9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41015BFD-2DB2-4C80-B0E8-1AA19BBF464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858D4A7E-7437-4D42-9D3F-3AAB682ABFE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97F1E409-D487-4558-8EF7-A300A975B82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09488DED-3AEC-43AE-9918-D5C89D010D8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C487A21E-B938-4BA8-85F8-CE0C2B0866D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86B50EC2-04B6-4C0A-A76A-104331158BC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33F2352A-89FF-487E-8A38-C184CDD37CE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2E1BA3B7-828A-41E3-8B11-B4BBE183151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727A3096-2F7B-416B-81D8-DF71C46BFCB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12AA1E0A-E336-4291-9081-3C2169CF441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869CC45E-FA7A-411F-ADB8-7ED31951A7B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A960DB89-03A4-498B-A579-EDE18112F9D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834BF151-FEDF-4978-A316-ACE44231243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B6302A51-08CB-42EB-B9B7-216897AC2D9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DA2864BF-88B5-49B8-B022-37B751464AD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31667D10-847F-441D-AFF4-D9AC85DE305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77AA9793-CEC3-4833-A02E-D71EC13C300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869EA36C-3C62-4E00-9002-D6C1742163F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F2C74D63-B945-4132-A4C3-9945B1BE920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F619D843-AA8B-4EED-AD69-79D68D88C44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CE03C658-E6E7-49B0-9A0D-7A43F49CEB4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96D12EB0-4C27-4560-9F88-535DDE984CF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D56E5F59-D948-42DA-8CC8-E5B20F9773A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8391D946-0468-4C13-B9DF-F2AB8030F18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8FD00AFD-9D07-4570-9968-387861051B5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9A028257-24A5-4242-BF43-8A115B0E1BC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8FE10ADF-B5BD-4E0B-AE2C-2491F538CFC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192F35F4-E169-41F4-8C51-E4F89E48C81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60719CAB-9C13-434A-85B0-8E8B6B1D58C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E4AC527D-B28A-4DA3-8560-0A179AB4D24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A10549C2-B749-4A1A-8AC7-CB2D994E3B0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2DEB7A52-251A-40C5-B31F-8DDB3515E18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B16640C1-B471-4578-8A85-5C5038EABB9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770D49C6-4C7A-48B1-822B-B16A505E3C8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9C1DCD9E-425C-46C6-A0F5-3874F45114D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06867465-3807-40CE-8564-B0DDC62E253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434B29FF-B809-4BF4-9387-15761948538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22D00842-2604-4B98-892C-A5FFD883434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30C7E75B-456A-4518-AA2B-4F8C583C94E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94988163-003F-4040-A621-47148FC6C67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4F9F4878-BF0E-463A-87E7-76802C1818A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735F9756-F547-4183-81E2-5849500F6F4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C5F9CAE5-C82C-499F-AA41-0256C1AD7D6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8D78040C-F1B3-410A-84FE-95BBA3F11B9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A23DF733-756C-446E-B795-B4F8A3E9C18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96104118-0089-4869-94BF-240452B0842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E5A6C381-5F32-45F2-9F2D-BBB46E7DEAB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BF6EC6B4-16A0-42F3-9D26-CC9F4D9C1EE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C4008A37-C5DF-49C9-912B-7CE43ACCB5F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788B9C0B-7843-4F6B-928E-DA871DC109A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068D8846-297B-4EB7-884E-7167C995DFE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3386986B-C12F-4F7D-B31F-C4AD81391CB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6AA8CE34-D9C2-4689-9452-0D42F937A84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07509A37-D2EA-44F9-8027-428398F1C03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D965DB6A-A202-4B49-9BB4-AA0D1208D0D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9AF5CDBF-CB95-402B-8450-81341CF3FCF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A17EA383-8F07-494A-942B-CDB6EA11C3C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336D5597-5843-4581-A621-88EE8726854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1C7CFC2C-0A09-4FD5-8240-9E62FAEB517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938972C3-30FF-4C20-AE6C-9DD538D9178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021AF461-6D91-4160-8474-C4D7F983B3A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6891456B-3EA1-4103-8B2F-FC860F99016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9E87FCC4-7921-45B4-9CB4-A7472AB9B78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7EEACCF8-5471-4163-A66F-36F66217739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6C652E12-7790-4B5E-8C96-C8842457600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46DA805E-068F-4421-825E-17DD33F9B29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9A9FFE84-8385-4D38-B8B6-89E322FC08B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892BCF61-935F-4527-8391-23FAE139B7E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B598E3C1-2D81-4EA7-B2BA-DB2AE6BB323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ED4DE04C-8CF5-4D51-9BF7-79EA0E7F191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8128B908-8ECA-4854-9237-B549259ED48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D489F64D-A003-406D-8333-0E507EE9BF1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EBB9CBEB-7E41-47D8-AF7A-6C310C1B134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18D23FF6-37BA-4870-97D8-164B8A95D70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F81AF390-2A17-4BD6-8BE1-3BEADF68A4A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73FD4E8B-4C74-42E8-A2F6-3BA2C8867D1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4CBCE76A-77BE-4AD4-BB5A-4B24DC25F72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66BBB09F-C532-4470-B105-6349373D540A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25D2F51A-2F02-4EE4-8318-3FA1ABA8C06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A0579CE8-9226-4247-8F36-F1639A8572F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F42B47E0-3E85-4656-BF17-8F162FDCDE3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9F8BF3DD-8DE0-4863-B94E-84AD2ABED87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917B2BCF-3D17-44CA-9738-548FC48B8AE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D24D32E0-AB00-4D69-8D32-643E01B7A1C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4081C076-539D-42C8-8726-601AED9A316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38529921-42D5-4733-96BE-CE4DE60C8FA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47968DE6-6136-484D-AEB1-BFC82FB31501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8E063F00-68D7-4C15-9E3D-18584F24707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7AF0E32D-7A8A-4A3F-8694-999D50D6E8B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02BC0368-663F-4877-A61A-226637F623A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BBB66AA1-3E50-4E9F-AF10-49933D9082D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4AA42036-7760-48E8-B9DB-521F7E103A5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45401FF5-7557-4896-993C-F2CA08E0359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B18F67DB-04AA-4888-AB4A-59FCE8BCE03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39745FA5-3BFD-479C-ABB8-E681F1D036E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4E1559E7-F623-481A-BE04-2E6E84FCE53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FBE659FF-823B-4E39-B132-E805953F4BB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CD12BB21-50F5-4C35-BAE0-3CB10B09534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AAC3C942-B60B-4C4B-B4A6-2BDF234AB82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E072128E-1D61-48E7-BA6D-55069DF6284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87BE4493-89D0-4D19-BC2D-A40E58FA2E6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F2AF2169-43B3-4ABF-9F60-8786D72EFB5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1C3AD1D9-C491-402D-9A02-2246F468323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B47E7778-C830-4984-A679-5FBF5013A43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17F589F9-5EBE-495E-A3AE-BE61AF3385D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E2E8F3B2-0E8A-4E79-9D34-DD9E43B8F28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152539D7-01EC-4CD6-9D76-EE543B31A82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96788DC4-F67F-4097-8E3F-2D76E8B777A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CADE0610-3731-4924-8C92-80A94C182AB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E710122D-64F9-480E-850B-B833D35AEC4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927B2582-0034-4C58-A602-96AD67F21680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E8002CEB-E05D-4C91-B057-BAAD40BF23E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E88599C2-9D31-4FFA-8E37-EA4B229869E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786FF0ED-428F-4A20-BD9F-8985ECC32A9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A23ABDE7-82E8-48FE-9976-4F6F4302EEF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0CB30986-91C5-4D31-BA95-5642956F069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2404394A-2A52-4CC6-93A5-8DC826A8B3D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6CB5A52A-0E3F-40F7-ADA9-A9ED0EE403D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63BD1087-7CEF-49C1-B845-C80FA4D8EB2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33EFEEFE-73EC-4CD7-8C92-FF6904623B5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E8F0B35E-FA82-4E9B-928F-BB7B8F47F11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E46064A3-1F48-442F-ADE0-49A84F35B1F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610F0AC5-B9A0-41C1-B8A8-A387E699A43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EED7237A-1F5E-404F-9EDD-3B10B9549F8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436D93C5-337A-493B-AF29-F05539EFB00C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E0A58F40-7E9A-4343-AA9D-DCC6CF0764A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49ED0AD3-0071-4D2C-8677-CEC7A1C7BDB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31F9DCFA-185D-4FE4-BF6A-F0D8A12B318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2D1236D5-5B81-4AD7-BAB3-20C5F29C039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3B20D179-FA8C-4433-991F-8A36F654460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055ABE3E-32B9-46E0-914E-92AF316F2388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48784BD7-D7E6-40B3-A9C1-6017507F755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5EF10BF6-D755-4994-8D8A-C1A67F5CE68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C56AB007-330B-49E2-B015-92231F2F4C6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8AF57C53-9BF1-487D-9CCD-FC0D6FABF30C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446782FB-0062-4790-BBB2-E41F106E40E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88EBEF0A-81FB-4901-BD66-D2185C53FBD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CC5B5C72-67E4-4EA8-A4FC-338E8AC6134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F6357238-9777-448D-921B-277F953CFFD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3165EC28-827D-41EB-BC02-83B28AB0700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FB6BC2D6-1421-4EBE-9BDC-7B4A3ED60C26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B1A63C60-8467-4866-B069-8EDC5ECCDC1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10A69461-CC6C-46EA-8039-E33DF01E8845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099003D8-9E87-4B02-89ED-DDF96F552BE9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2DD78EE0-341F-4419-BA47-A81EF0552CF6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2AF9007A-D67A-4A8B-8007-3E4410784B4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2612D110-8A88-46F0-9608-F57E00AF044E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BE0AD28B-22C5-4543-B31B-3819EEAE3FD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15CDA91A-090E-4C88-8E2C-C26E3A2EC0C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62F8E4FF-A459-4F10-93D6-FF6EFA999EA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5A60B0AC-1128-4E54-9B29-F5271D568CD7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9CAE118A-D1D5-479E-9260-52735DD8DF2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8F5E3006-826E-45A8-BE5B-F93F94701E2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53194863-7359-4DCC-8FF5-8AC4423FEFD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1E1A3F0B-04E5-4DF8-B1AA-5A211900CDF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B61B93F5-5540-4EB4-87B4-DE2BE2EB170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CE6172FB-1C53-4C95-9F0E-09E3B57ECFF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516FCE1D-86B6-4F1E-BC30-F020707EA65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568E1A99-2ECE-46B6-A733-6D7161084DBB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61145F99-B434-4E7A-9D81-31BE0B691B4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95E0648E-53A9-4740-A5F5-0787C0774EE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76E7CAA0-C620-444D-AA50-14BDA231AFB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E324ECDE-99AC-4BA3-85C8-0AEE67A91EB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pc1</author>
  </authors>
  <commentList>
    <comment ref="E5" authorId="0" shapeId="0" xr:uid="{A37B95B9-D2E2-44FC-AC4B-9BA86A5C5D8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7" authorId="0" shapeId="0" xr:uid="{11508FF5-59D2-42EB-B0C4-08AED2F89E9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7" authorId="0" shapeId="0" xr:uid="{9A793CDF-87E6-418F-ADDC-C08BE266012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25" authorId="0" shapeId="0" xr:uid="{1A0514CC-94D5-4607-8C48-6A6B0B9E88FB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27" authorId="0" shapeId="0" xr:uid="{CD250018-E5F8-468B-A162-8A19F7E6E352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27" authorId="0" shapeId="0" xr:uid="{EC8B3B62-EF9B-4FE8-8AD0-23A32A556314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45" authorId="0" shapeId="0" xr:uid="{392D7EE8-F28C-472F-88AC-CBB26333345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47" authorId="0" shapeId="0" xr:uid="{A00B2D84-672B-4950-9F53-6D1BAE887E93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47" authorId="0" shapeId="0" xr:uid="{A4128CA0-C851-48AE-9B2A-249107384B5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65" authorId="0" shapeId="0" xr:uid="{CA18657C-1DF3-4F1E-A3CA-BB74ADBD25E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67" authorId="0" shapeId="0" xr:uid="{49A9E457-0BC2-4EA2-9994-786241764F2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67" authorId="0" shapeId="0" xr:uid="{C6F48D91-1E3C-47B9-B993-1672B8DCA71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85" authorId="0" shapeId="0" xr:uid="{9A69B195-7978-4768-95F4-3A24203E350F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87" authorId="0" shapeId="0" xr:uid="{69EFD1E7-F756-4648-96B7-D2F8DEF6A714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87" authorId="0" shapeId="0" xr:uid="{4FD6A182-94E0-44E2-9A12-E768289AA521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05" authorId="0" shapeId="0" xr:uid="{3F0AF702-1F57-47F9-A6C1-402CF71FE3A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07" authorId="0" shapeId="0" xr:uid="{89590D99-FD97-4C4C-A8B6-BB9B57560208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07" authorId="0" shapeId="0" xr:uid="{EA900268-803C-42A4-9616-8705C6C9A103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25" authorId="0" shapeId="0" xr:uid="{9468915A-0EC4-44A9-A9C6-80C57EC0A86D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27" authorId="0" shapeId="0" xr:uid="{537E8DF6-53E2-4E80-819B-562FEE88EC47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27" authorId="0" shapeId="0" xr:uid="{9BF6CF26-DA65-4BC7-A122-149B28F199E9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45" authorId="0" shapeId="0" xr:uid="{97DA2051-F04A-4F82-A450-A35056CADB30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47" authorId="0" shapeId="0" xr:uid="{92EF8CB8-4EAD-4732-84F8-734EE0E7C48F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47" authorId="0" shapeId="0" xr:uid="{C5F09165-A20F-4EAA-B200-AA2D1284DD2A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  <comment ref="E165" authorId="0" shapeId="0" xr:uid="{56D3D787-C1AF-4D55-A3CF-4FAF283926EE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区分変更時は1にもどす</t>
        </r>
      </text>
    </comment>
    <comment ref="M167" authorId="0" shapeId="0" xr:uid="{E2E0E92B-6335-4BB5-94CE-F899F99B3CE5}">
      <text>
        <r>
          <rPr>
            <b/>
            <sz val="10"/>
            <color indexed="81"/>
            <rFont val="MS P ゴシック"/>
            <family val="3"/>
            <charset val="128"/>
          </rPr>
          <t xml:space="preserve">home pc1:
</t>
        </r>
        <r>
          <rPr>
            <sz val="10"/>
            <color indexed="81"/>
            <rFont val="MS P ゴシック"/>
            <family val="3"/>
            <charset val="128"/>
          </rPr>
          <t>全合計から転用、売却を除く</t>
        </r>
      </text>
    </comment>
    <comment ref="N167" authorId="0" shapeId="0" xr:uid="{941B1C30-FDA5-4184-90DA-75F362B31012}">
      <text>
        <r>
          <rPr>
            <b/>
            <sz val="10"/>
            <color indexed="81"/>
            <rFont val="MS P ゴシック"/>
            <family val="3"/>
            <charset val="128"/>
          </rPr>
          <t>home pc1:</t>
        </r>
        <r>
          <rPr>
            <sz val="10"/>
            <color indexed="81"/>
            <rFont val="MS P ゴシック"/>
            <family val="3"/>
            <charset val="128"/>
          </rPr>
          <t xml:space="preserve">
耕作、借入、その他の加算</t>
        </r>
      </text>
    </comment>
  </commentList>
</comments>
</file>

<file path=xl/sharedStrings.xml><?xml version="1.0" encoding="utf-8"?>
<sst xmlns="http://schemas.openxmlformats.org/spreadsheetml/2006/main" count="66210" uniqueCount="1357">
  <si>
    <t>大字</t>
  </si>
  <si>
    <t>字</t>
  </si>
  <si>
    <t>地番</t>
  </si>
  <si>
    <t>片岡</t>
  </si>
  <si>
    <t>下流</t>
  </si>
  <si>
    <t>218-1</t>
  </si>
  <si>
    <t/>
  </si>
  <si>
    <t>矢畑</t>
  </si>
  <si>
    <t>219-1</t>
  </si>
  <si>
    <t>1082-1</t>
  </si>
  <si>
    <t>向川原</t>
  </si>
  <si>
    <t>437-1</t>
  </si>
  <si>
    <t>1083-1</t>
  </si>
  <si>
    <t>436-1</t>
  </si>
  <si>
    <t>1083-3</t>
  </si>
  <si>
    <t>1091-1</t>
  </si>
  <si>
    <t>1095</t>
  </si>
  <si>
    <t>1096-1</t>
  </si>
  <si>
    <t>1096-2</t>
  </si>
  <si>
    <t>1097</t>
  </si>
  <si>
    <t>1072-1</t>
  </si>
  <si>
    <t>岡崎</t>
  </si>
  <si>
    <t>大耕地</t>
  </si>
  <si>
    <t>867-1</t>
  </si>
  <si>
    <t>五反田</t>
  </si>
  <si>
    <t>895-1</t>
  </si>
  <si>
    <t>耕作台帳</t>
    <rPh sb="0" eb="2">
      <t>コウサク</t>
    </rPh>
    <rPh sb="2" eb="4">
      <t>ダイチョウ</t>
    </rPh>
    <phoneticPr fontId="1"/>
  </si>
  <si>
    <t>更新年月日</t>
    <rPh sb="0" eb="2">
      <t>コウシン</t>
    </rPh>
    <rPh sb="2" eb="5">
      <t>ネンガッピ</t>
    </rPh>
    <phoneticPr fontId="1"/>
  </si>
  <si>
    <t>久保田　要</t>
    <rPh sb="0" eb="3">
      <t>クボタ</t>
    </rPh>
    <rPh sb="4" eb="5">
      <t>カナメ</t>
    </rPh>
    <phoneticPr fontId="1"/>
  </si>
  <si>
    <t>平塚市片岡1272</t>
    <rPh sb="0" eb="3">
      <t>ヒラツカシ</t>
    </rPh>
    <rPh sb="3" eb="5">
      <t>カタオカ</t>
    </rPh>
    <phoneticPr fontId="1"/>
  </si>
  <si>
    <t>和暦</t>
    <rPh sb="0" eb="2">
      <t>ワレキ</t>
    </rPh>
    <phoneticPr fontId="1"/>
  </si>
  <si>
    <t>現住所</t>
    <rPh sb="0" eb="1">
      <t>ゲン</t>
    </rPh>
    <rPh sb="1" eb="3">
      <t>ジュウショ</t>
    </rPh>
    <phoneticPr fontId="1"/>
  </si>
  <si>
    <t>地　名　地　番</t>
    <rPh sb="0" eb="1">
      <t>チ</t>
    </rPh>
    <rPh sb="2" eb="3">
      <t>ナ</t>
    </rPh>
    <rPh sb="4" eb="5">
      <t>チ</t>
    </rPh>
    <rPh sb="6" eb="7">
      <t>バン</t>
    </rPh>
    <phoneticPr fontId="1"/>
  </si>
  <si>
    <t>面積</t>
    <rPh sb="0" eb="2">
      <t>メンセキ</t>
    </rPh>
    <phoneticPr fontId="1"/>
  </si>
  <si>
    <t>備考</t>
    <rPh sb="0" eb="2">
      <t>ビコウ</t>
    </rPh>
    <phoneticPr fontId="1"/>
  </si>
  <si>
    <t>平方メートル</t>
    <rPh sb="0" eb="2">
      <t>ヘイホウ</t>
    </rPh>
    <phoneticPr fontId="1"/>
  </si>
  <si>
    <t>項番</t>
    <rPh sb="0" eb="2">
      <t>コウバン</t>
    </rPh>
    <phoneticPr fontId="1"/>
  </si>
  <si>
    <t>宮の腰</t>
    <rPh sb="0" eb="1">
      <t>ミヤ</t>
    </rPh>
    <rPh sb="2" eb="3">
      <t>コシ</t>
    </rPh>
    <phoneticPr fontId="1"/>
  </si>
  <si>
    <t>-</t>
    <phoneticPr fontId="1"/>
  </si>
  <si>
    <t>アナログ記票を電子化について</t>
    <rPh sb="4" eb="6">
      <t>キヒョウ</t>
    </rPh>
    <rPh sb="7" eb="10">
      <t>デンシカ</t>
    </rPh>
    <phoneticPr fontId="1"/>
  </si>
  <si>
    <t>スマホｰアプリ</t>
    <phoneticPr fontId="1"/>
  </si>
  <si>
    <t>①スプレッドシート(Google)</t>
    <phoneticPr fontId="1"/>
  </si>
  <si>
    <t>②Image To Excel (Googl-Play)</t>
    <phoneticPr fontId="1"/>
  </si>
  <si>
    <t>No</t>
    <phoneticPr fontId="1"/>
  </si>
  <si>
    <t>A</t>
    <phoneticPr fontId="1"/>
  </si>
  <si>
    <t>Total</t>
  </si>
  <si>
    <t>Total</t>
    <phoneticPr fontId="1"/>
  </si>
  <si>
    <t>変更</t>
    <rPh sb="0" eb="2">
      <t>ヘンコウ</t>
    </rPh>
    <phoneticPr fontId="1"/>
  </si>
  <si>
    <t>登録</t>
    <rPh sb="0" eb="2">
      <t>トウロク</t>
    </rPh>
    <phoneticPr fontId="1"/>
  </si>
  <si>
    <t>計算1</t>
    <rPh sb="0" eb="2">
      <t>ケイサン</t>
    </rPh>
    <phoneticPr fontId="1"/>
  </si>
  <si>
    <t>計算2</t>
    <rPh sb="0" eb="2">
      <t>ケイサン</t>
    </rPh>
    <phoneticPr fontId="1"/>
  </si>
  <si>
    <t>休耕</t>
    <rPh sb="0" eb="2">
      <t>キュウコウ</t>
    </rPh>
    <phoneticPr fontId="1"/>
  </si>
  <si>
    <t>耕作</t>
    <rPh sb="0" eb="2">
      <t>コウサク</t>
    </rPh>
    <phoneticPr fontId="1"/>
  </si>
  <si>
    <t>計算3</t>
    <rPh sb="0" eb="2">
      <t>ケイサン</t>
    </rPh>
    <phoneticPr fontId="1"/>
  </si>
  <si>
    <t>委託</t>
    <rPh sb="0" eb="2">
      <t>イタク</t>
    </rPh>
    <phoneticPr fontId="1"/>
  </si>
  <si>
    <t>売却</t>
    <rPh sb="0" eb="2">
      <t>バイキャク</t>
    </rPh>
    <phoneticPr fontId="1"/>
  </si>
  <si>
    <t>その他</t>
    <rPh sb="2" eb="3">
      <t>タ</t>
    </rPh>
    <phoneticPr fontId="1"/>
  </si>
  <si>
    <t>No.</t>
    <phoneticPr fontId="15"/>
  </si>
  <si>
    <t>読み</t>
    <rPh sb="0" eb="1">
      <t>ヨ</t>
    </rPh>
    <phoneticPr fontId="15"/>
  </si>
  <si>
    <t>備考</t>
    <rPh sb="0" eb="2">
      <t>ビコウ</t>
    </rPh>
    <phoneticPr fontId="15"/>
  </si>
  <si>
    <t>大貝　憲三</t>
    <phoneticPr fontId="15"/>
  </si>
  <si>
    <t>おおがい　けんぞう</t>
    <phoneticPr fontId="15"/>
  </si>
  <si>
    <t>090-4818-1146</t>
    <phoneticPr fontId="15"/>
  </si>
  <si>
    <t>大澤　栄司</t>
  </si>
  <si>
    <t>おおさわ　えいじ</t>
    <phoneticPr fontId="15"/>
  </si>
  <si>
    <t>090-8816-1901</t>
  </si>
  <si>
    <t>大澤　貴人</t>
    <rPh sb="3" eb="5">
      <t>タカヒト</t>
    </rPh>
    <phoneticPr fontId="15"/>
  </si>
  <si>
    <t>おおさわ　たかひと</t>
    <phoneticPr fontId="15"/>
  </si>
  <si>
    <t>58-3795</t>
  </si>
  <si>
    <t>大澤　孝二</t>
  </si>
  <si>
    <t>58-7710</t>
  </si>
  <si>
    <t>大澤　設幸</t>
  </si>
  <si>
    <t>58-0328</t>
  </si>
  <si>
    <t>大澤　實清</t>
  </si>
  <si>
    <t>小澤　静男</t>
  </si>
  <si>
    <t>おざわ　しずお</t>
    <phoneticPr fontId="15"/>
  </si>
  <si>
    <t>58-0861</t>
  </si>
  <si>
    <t>小澤　誠治</t>
  </si>
  <si>
    <t>おざわ　せいじ</t>
    <phoneticPr fontId="15"/>
  </si>
  <si>
    <t>58-0341</t>
  </si>
  <si>
    <t>小澤　トヨ</t>
  </si>
  <si>
    <t>おざわ　とよ</t>
    <phoneticPr fontId="15"/>
  </si>
  <si>
    <t>58-1988</t>
  </si>
  <si>
    <t>小澤　博</t>
    <rPh sb="3" eb="4">
      <t>ヒロシ</t>
    </rPh>
    <phoneticPr fontId="15"/>
  </si>
  <si>
    <t>おざわ　ひろし</t>
    <phoneticPr fontId="15"/>
  </si>
  <si>
    <t>柏木　龍治</t>
  </si>
  <si>
    <t>かしわぎ　たつじ</t>
    <phoneticPr fontId="15"/>
  </si>
  <si>
    <t>090-8749-2386</t>
  </si>
  <si>
    <t>久保田　要</t>
  </si>
  <si>
    <t>くぼた　かなめ</t>
    <phoneticPr fontId="15"/>
  </si>
  <si>
    <t>080-3124-3827</t>
  </si>
  <si>
    <t>小巻　栄治</t>
  </si>
  <si>
    <t>こまき　えいじ</t>
    <phoneticPr fontId="15"/>
  </si>
  <si>
    <t>58-0320</t>
  </si>
  <si>
    <t>小巻　美彦</t>
    <phoneticPr fontId="15"/>
  </si>
  <si>
    <t>こまき　よしひこ</t>
    <phoneticPr fontId="15"/>
  </si>
  <si>
    <t>重田　正史</t>
  </si>
  <si>
    <t>しげた　まさし</t>
    <phoneticPr fontId="15"/>
  </si>
  <si>
    <t>58-0759</t>
  </si>
  <si>
    <t>しぶや　あきひこ</t>
    <phoneticPr fontId="15"/>
  </si>
  <si>
    <t>58-0864</t>
  </si>
  <si>
    <t>澁谷　誉</t>
    <rPh sb="3" eb="4">
      <t>ホマレ</t>
    </rPh>
    <phoneticPr fontId="15"/>
  </si>
  <si>
    <t>しぶや　よしみ</t>
    <phoneticPr fontId="15"/>
  </si>
  <si>
    <t>58-5649</t>
    <phoneticPr fontId="15"/>
  </si>
  <si>
    <t>澁谷　悦子</t>
  </si>
  <si>
    <t>しぶや　えつこ</t>
    <phoneticPr fontId="15"/>
  </si>
  <si>
    <t>58-3243</t>
  </si>
  <si>
    <t>澁谷　和男</t>
  </si>
  <si>
    <t>しぶや　かずお</t>
    <phoneticPr fontId="15"/>
  </si>
  <si>
    <t>58-2769</t>
  </si>
  <si>
    <t>澁谷　真一</t>
  </si>
  <si>
    <t>しぶや　しんいち</t>
    <phoneticPr fontId="15"/>
  </si>
  <si>
    <t>090-3698-1425</t>
  </si>
  <si>
    <t>澁谷　孝之</t>
  </si>
  <si>
    <t>しぶや　たかゆき</t>
    <phoneticPr fontId="15"/>
  </si>
  <si>
    <t>58-0971</t>
  </si>
  <si>
    <t>澁谷　洋一</t>
  </si>
  <si>
    <t>しぶや　よういち</t>
    <phoneticPr fontId="15"/>
  </si>
  <si>
    <t>58-0275</t>
  </si>
  <si>
    <t>鈴木　キヨ江</t>
  </si>
  <si>
    <t>すずき　きよえ</t>
    <phoneticPr fontId="15"/>
  </si>
  <si>
    <t>58-1244</t>
  </si>
  <si>
    <t>芹沢　智</t>
  </si>
  <si>
    <t>せりざわ　さとる</t>
    <phoneticPr fontId="15"/>
  </si>
  <si>
    <t>58-0390</t>
  </si>
  <si>
    <t>芹沢　修一</t>
  </si>
  <si>
    <t>せりざわ　しゅういち</t>
    <phoneticPr fontId="15"/>
  </si>
  <si>
    <t>59-6550</t>
  </si>
  <si>
    <t>芹沢　幸雄</t>
  </si>
  <si>
    <t>せりざわ　ゆきお</t>
    <phoneticPr fontId="15"/>
  </si>
  <si>
    <t>58-6931</t>
  </si>
  <si>
    <t>坪井　正興</t>
  </si>
  <si>
    <t>つぼい　まさおき</t>
    <phoneticPr fontId="15"/>
  </si>
  <si>
    <t>080-1133-2840</t>
  </si>
  <si>
    <t>坪井　正孝</t>
  </si>
  <si>
    <t>つぼい　まさたか</t>
    <phoneticPr fontId="15"/>
  </si>
  <si>
    <t>58-1811</t>
  </si>
  <si>
    <t>沼田　洋一</t>
  </si>
  <si>
    <t>090-8840-7179</t>
  </si>
  <si>
    <t>沼田　尚男</t>
  </si>
  <si>
    <t>ぬまた　よしお</t>
    <phoneticPr fontId="15"/>
  </si>
  <si>
    <t>080-1164-9781</t>
  </si>
  <si>
    <t>原　トヨ子</t>
  </si>
  <si>
    <t>はら　とよこ</t>
    <phoneticPr fontId="15"/>
  </si>
  <si>
    <t>58-0346</t>
  </si>
  <si>
    <t>宮川　キク江</t>
  </si>
  <si>
    <t>みやがわ　きくえ</t>
    <phoneticPr fontId="15"/>
  </si>
  <si>
    <t>58-0065</t>
  </si>
  <si>
    <t>宮川　源三</t>
  </si>
  <si>
    <t>みやがわ　げんぞう</t>
    <phoneticPr fontId="15"/>
  </si>
  <si>
    <t>090-4826-8514</t>
  </si>
  <si>
    <t>宮川　浩二</t>
  </si>
  <si>
    <t>みやがわ　こうじ</t>
    <phoneticPr fontId="15"/>
  </si>
  <si>
    <t>宮川　悟</t>
  </si>
  <si>
    <t>みやがわ　さとる</t>
    <phoneticPr fontId="15"/>
  </si>
  <si>
    <t>58-1537</t>
  </si>
  <si>
    <t>宮川　茂樹</t>
  </si>
  <si>
    <t>みやがわ　しげき</t>
    <phoneticPr fontId="15"/>
  </si>
  <si>
    <t>090-8848-0023</t>
  </si>
  <si>
    <t>宮川　隆次</t>
  </si>
  <si>
    <t>みやがわ　たかじ</t>
    <phoneticPr fontId="15"/>
  </si>
  <si>
    <t>58-2780</t>
  </si>
  <si>
    <t>宮川　忠蔵</t>
  </si>
  <si>
    <t>みやがわ　ただぞう</t>
    <phoneticPr fontId="15"/>
  </si>
  <si>
    <t>58-0345</t>
  </si>
  <si>
    <t>090-3219-7139</t>
  </si>
  <si>
    <t>宮川　英美</t>
  </si>
  <si>
    <t>みやがわ　ひでみ</t>
    <phoneticPr fontId="15"/>
  </si>
  <si>
    <t>58-0298</t>
  </si>
  <si>
    <t>宮川　幸男</t>
  </si>
  <si>
    <t>みやがわ　ゆきお</t>
    <phoneticPr fontId="15"/>
  </si>
  <si>
    <t>58-3689</t>
  </si>
  <si>
    <t>(株)MIYASHO</t>
    <phoneticPr fontId="15"/>
  </si>
  <si>
    <t>みやしょう</t>
    <phoneticPr fontId="15"/>
  </si>
  <si>
    <t>n/c</t>
  </si>
  <si>
    <t>連絡先</t>
    <rPh sb="0" eb="3">
      <t>レンラクサキ</t>
    </rPh>
    <phoneticPr fontId="15"/>
  </si>
  <si>
    <t>氏名(地主)</t>
    <rPh sb="3" eb="5">
      <t>ジヌシ</t>
    </rPh>
    <phoneticPr fontId="1"/>
  </si>
  <si>
    <t>住所</t>
    <rPh sb="0" eb="2">
      <t>ジュウショ</t>
    </rPh>
    <phoneticPr fontId="1"/>
  </si>
  <si>
    <t>田</t>
    <rPh sb="0" eb="1">
      <t>タ</t>
    </rPh>
    <phoneticPr fontId="1"/>
  </si>
  <si>
    <t>畑</t>
    <rPh sb="0" eb="1">
      <t>ハタケ</t>
    </rPh>
    <phoneticPr fontId="1"/>
  </si>
  <si>
    <t>村内</t>
  </si>
  <si>
    <t>村内</t>
    <rPh sb="0" eb="2">
      <t>ソンナイ</t>
    </rPh>
    <phoneticPr fontId="1"/>
  </si>
  <si>
    <t>村外</t>
    <rPh sb="0" eb="2">
      <t>ソンガイ</t>
    </rPh>
    <phoneticPr fontId="1"/>
  </si>
  <si>
    <t>List4</t>
    <phoneticPr fontId="1"/>
  </si>
  <si>
    <t>List3</t>
    <phoneticPr fontId="1"/>
  </si>
  <si>
    <t>List2</t>
    <phoneticPr fontId="1"/>
  </si>
  <si>
    <t>List1</t>
    <phoneticPr fontId="1"/>
  </si>
  <si>
    <t>List5</t>
    <phoneticPr fontId="1"/>
  </si>
  <si>
    <t>-</t>
  </si>
  <si>
    <t>-</t>
    <phoneticPr fontId="1"/>
  </si>
  <si>
    <t>山畑</t>
    <rPh sb="0" eb="1">
      <t>ヤマ</t>
    </rPh>
    <rPh sb="1" eb="2">
      <t>ハタケ</t>
    </rPh>
    <phoneticPr fontId="1"/>
  </si>
  <si>
    <t>List6</t>
    <phoneticPr fontId="1"/>
  </si>
  <si>
    <t>貸出</t>
    <rPh sb="0" eb="2">
      <t>カシダシ</t>
    </rPh>
    <phoneticPr fontId="1"/>
  </si>
  <si>
    <t>借入</t>
    <rPh sb="0" eb="2">
      <t>カリイレ</t>
    </rPh>
    <phoneticPr fontId="1"/>
  </si>
  <si>
    <t>Tel/Fax</t>
  </si>
  <si>
    <t>a1</t>
  </si>
  <si>
    <t>a2</t>
  </si>
  <si>
    <t>a3</t>
  </si>
  <si>
    <t>a4</t>
  </si>
  <si>
    <t>a9</t>
    <phoneticPr fontId="1"/>
  </si>
  <si>
    <t>変更なし</t>
    <rPh sb="0" eb="2">
      <t>ヘンコウ</t>
    </rPh>
    <phoneticPr fontId="1"/>
  </si>
  <si>
    <t>区分1
(田/畑)</t>
    <rPh sb="0" eb="2">
      <t>クブン</t>
    </rPh>
    <rPh sb="5" eb="6">
      <t>タ</t>
    </rPh>
    <rPh sb="7" eb="8">
      <t>ハタケ</t>
    </rPh>
    <phoneticPr fontId="1"/>
  </si>
  <si>
    <t>区分2
(村内外)</t>
    <rPh sb="0" eb="2">
      <t>クブン</t>
    </rPh>
    <rPh sb="5" eb="6">
      <t>ソン</t>
    </rPh>
    <rPh sb="6" eb="8">
      <t>ナイガイ</t>
    </rPh>
    <phoneticPr fontId="1"/>
  </si>
  <si>
    <t>地主氏名</t>
    <rPh sb="0" eb="2">
      <t>ジヌシ</t>
    </rPh>
    <rPh sb="2" eb="4">
      <t>シメイ</t>
    </rPh>
    <phoneticPr fontId="1"/>
  </si>
  <si>
    <t>グループ</t>
    <phoneticPr fontId="1"/>
  </si>
  <si>
    <t>G1</t>
    <phoneticPr fontId="1"/>
  </si>
  <si>
    <t>G2</t>
    <phoneticPr fontId="1"/>
  </si>
  <si>
    <t>G3</t>
    <phoneticPr fontId="1"/>
  </si>
  <si>
    <t>G4</t>
    <phoneticPr fontId="1"/>
  </si>
  <si>
    <t>G5</t>
    <phoneticPr fontId="1"/>
  </si>
  <si>
    <t>G6</t>
    <phoneticPr fontId="1"/>
  </si>
  <si>
    <t>G7</t>
    <phoneticPr fontId="1"/>
  </si>
  <si>
    <t>G8</t>
    <phoneticPr fontId="1"/>
  </si>
  <si>
    <t>G9</t>
    <phoneticPr fontId="1"/>
  </si>
  <si>
    <t>まとめシート用</t>
    <rPh sb="6" eb="7">
      <t>ヨウ</t>
    </rPh>
    <phoneticPr fontId="1"/>
  </si>
  <si>
    <t>項番</t>
    <rPh sb="0" eb="2">
      <t>コウバン</t>
    </rPh>
    <phoneticPr fontId="1"/>
  </si>
  <si>
    <t>MAX</t>
    <phoneticPr fontId="1"/>
  </si>
  <si>
    <t>休耕</t>
  </si>
  <si>
    <t>計算5</t>
    <rPh sb="0" eb="2">
      <t>ケイサン</t>
    </rPh>
    <phoneticPr fontId="1"/>
  </si>
  <si>
    <t>計算7</t>
    <rPh sb="0" eb="2">
      <t>ケイサン</t>
    </rPh>
    <phoneticPr fontId="1"/>
  </si>
  <si>
    <t>計算0</t>
    <rPh sb="0" eb="2">
      <t>ケイサン</t>
    </rPh>
    <phoneticPr fontId="1"/>
  </si>
  <si>
    <t>計算4</t>
    <rPh sb="0" eb="2">
      <t>ケイサン</t>
    </rPh>
    <phoneticPr fontId="1"/>
  </si>
  <si>
    <t>-</t>
    <phoneticPr fontId="1"/>
  </si>
  <si>
    <t>地権者氏名</t>
    <rPh sb="0" eb="3">
      <t>チケンシャ</t>
    </rPh>
    <rPh sb="3" eb="5">
      <t>シメイ</t>
    </rPh>
    <phoneticPr fontId="1"/>
  </si>
  <si>
    <t>大貝　憲三</t>
    <rPh sb="0" eb="2">
      <t>オオガイ</t>
    </rPh>
    <rPh sb="3" eb="5">
      <t>ケンゾウ</t>
    </rPh>
    <phoneticPr fontId="1"/>
  </si>
  <si>
    <t>平塚市片岡1176-4</t>
    <rPh sb="0" eb="3">
      <t>ヒラツカシ</t>
    </rPh>
    <rPh sb="3" eb="5">
      <t>カタオカ</t>
    </rPh>
    <phoneticPr fontId="1"/>
  </si>
  <si>
    <t>向山</t>
    <rPh sb="0" eb="2">
      <t>ムカイヤマ</t>
    </rPh>
    <phoneticPr fontId="1"/>
  </si>
  <si>
    <t>1115-1</t>
    <phoneticPr fontId="1"/>
  </si>
  <si>
    <t>1115-5</t>
    <phoneticPr fontId="1"/>
  </si>
  <si>
    <t>1114-1</t>
    <phoneticPr fontId="1"/>
  </si>
  <si>
    <t>1114-2</t>
    <phoneticPr fontId="1"/>
  </si>
  <si>
    <t>1114-3</t>
    <phoneticPr fontId="1"/>
  </si>
  <si>
    <t>なし</t>
  </si>
  <si>
    <t>なし</t>
    <phoneticPr fontId="1"/>
  </si>
  <si>
    <t>平塚市片岡30-7</t>
    <rPh sb="0" eb="3">
      <t>ヒラツカシ</t>
    </rPh>
    <rPh sb="3" eb="5">
      <t>カタオカ</t>
    </rPh>
    <phoneticPr fontId="1"/>
  </si>
  <si>
    <t>小澤千枝子より借地</t>
    <rPh sb="0" eb="2">
      <t>オザワ</t>
    </rPh>
    <rPh sb="2" eb="5">
      <t>チエコ</t>
    </rPh>
    <rPh sb="7" eb="9">
      <t>シャクチ</t>
    </rPh>
    <phoneticPr fontId="1"/>
  </si>
  <si>
    <t>30-1</t>
    <phoneticPr fontId="1"/>
  </si>
  <si>
    <t>30-3</t>
    <phoneticPr fontId="1"/>
  </si>
  <si>
    <t>大澤　貴人</t>
    <rPh sb="3" eb="5">
      <t>タカヒト</t>
    </rPh>
    <phoneticPr fontId="1"/>
  </si>
  <si>
    <t>平塚市片岡795</t>
    <rPh sb="0" eb="3">
      <t>ヒラツカシ</t>
    </rPh>
    <rPh sb="3" eb="5">
      <t>カタオカ</t>
    </rPh>
    <phoneticPr fontId="1"/>
  </si>
  <si>
    <t>中沢</t>
    <rPh sb="0" eb="2">
      <t>ナカザワ</t>
    </rPh>
    <phoneticPr fontId="1"/>
  </si>
  <si>
    <t>上原添</t>
    <rPh sb="0" eb="2">
      <t>ウエハラ</t>
    </rPh>
    <rPh sb="2" eb="3">
      <t>ソ</t>
    </rPh>
    <phoneticPr fontId="1"/>
  </si>
  <si>
    <t>a6</t>
  </si>
  <si>
    <t>a7</t>
  </si>
  <si>
    <t>a8</t>
  </si>
  <si>
    <t>a9</t>
  </si>
  <si>
    <t>543-1</t>
    <phoneticPr fontId="1"/>
  </si>
  <si>
    <t>271-1</t>
    <phoneticPr fontId="1"/>
  </si>
  <si>
    <t>小田原・柏木氏に売却/H28返却(松木竜男)</t>
    <rPh sb="0" eb="3">
      <t>オダワラ</t>
    </rPh>
    <rPh sb="4" eb="6">
      <t>カシワギ</t>
    </rPh>
    <rPh sb="6" eb="7">
      <t>シ</t>
    </rPh>
    <rPh sb="8" eb="10">
      <t>バイキャク</t>
    </rPh>
    <rPh sb="14" eb="16">
      <t>ヘンキャク</t>
    </rPh>
    <rPh sb="17" eb="19">
      <t>マツキ</t>
    </rPh>
    <rPh sb="19" eb="20">
      <t>リュウ</t>
    </rPh>
    <rPh sb="20" eb="21">
      <t>オ</t>
    </rPh>
    <phoneticPr fontId="1"/>
  </si>
  <si>
    <t>-</t>
    <phoneticPr fontId="1"/>
  </si>
  <si>
    <t>東</t>
    <rPh sb="0" eb="1">
      <t>ヒガシ</t>
    </rPh>
    <phoneticPr fontId="1"/>
  </si>
  <si>
    <t>794-1</t>
    <phoneticPr fontId="1"/>
  </si>
  <si>
    <t>登録(Total)の計算式</t>
    <rPh sb="0" eb="2">
      <t>トウロク</t>
    </rPh>
    <rPh sb="10" eb="12">
      <t>ケイサン</t>
    </rPh>
    <rPh sb="12" eb="13">
      <t>シキ</t>
    </rPh>
    <phoneticPr fontId="1"/>
  </si>
  <si>
    <t>対象</t>
    <rPh sb="0" eb="2">
      <t>タイショウ</t>
    </rPh>
    <phoneticPr fontId="1"/>
  </si>
  <si>
    <t>合計</t>
    <rPh sb="0" eb="2">
      <t>ゴウケイ</t>
    </rPh>
    <phoneticPr fontId="1"/>
  </si>
  <si>
    <t>対象(合計)の計算式</t>
    <rPh sb="0" eb="2">
      <t>タイショウ</t>
    </rPh>
    <rPh sb="3" eb="5">
      <t>ゴウケイ</t>
    </rPh>
    <rPh sb="7" eb="9">
      <t>ケイサン</t>
    </rPh>
    <rPh sb="9" eb="10">
      <t>シキ</t>
    </rPh>
    <phoneticPr fontId="1"/>
  </si>
  <si>
    <t>加算
0/1</t>
    <rPh sb="0" eb="2">
      <t>カサン</t>
    </rPh>
    <phoneticPr fontId="1"/>
  </si>
  <si>
    <t>G1</t>
  </si>
  <si>
    <t>y7</t>
    <phoneticPr fontId="1"/>
  </si>
  <si>
    <t>y8</t>
    <phoneticPr fontId="1"/>
  </si>
  <si>
    <t>y9</t>
    <phoneticPr fontId="1"/>
  </si>
  <si>
    <t>y10</t>
    <phoneticPr fontId="1"/>
  </si>
  <si>
    <t>y11</t>
    <phoneticPr fontId="1"/>
  </si>
  <si>
    <t>y12</t>
    <phoneticPr fontId="1"/>
  </si>
  <si>
    <t>y13</t>
    <phoneticPr fontId="1"/>
  </si>
  <si>
    <t>y14</t>
    <phoneticPr fontId="1"/>
  </si>
  <si>
    <t>y15</t>
    <phoneticPr fontId="1"/>
  </si>
  <si>
    <t>大澤　孝二</t>
    <rPh sb="3" eb="5">
      <t>コウジ</t>
    </rPh>
    <phoneticPr fontId="1"/>
  </si>
  <si>
    <t>平塚市片岡877</t>
    <rPh sb="0" eb="3">
      <t>ヒラツカシ</t>
    </rPh>
    <rPh sb="3" eb="5">
      <t>カタオカ</t>
    </rPh>
    <phoneticPr fontId="1"/>
  </si>
  <si>
    <t>G2</t>
  </si>
  <si>
    <t>横山一郎へ貸す</t>
    <rPh sb="0" eb="2">
      <t>ヨコヤマ</t>
    </rPh>
    <rPh sb="2" eb="4">
      <t>イチロウ</t>
    </rPh>
    <rPh sb="5" eb="6">
      <t>カ</t>
    </rPh>
    <phoneticPr fontId="1"/>
  </si>
  <si>
    <t>鎧ヶ坪</t>
  </si>
  <si>
    <t>大澤　実清</t>
    <rPh sb="3" eb="4">
      <t>ジツ</t>
    </rPh>
    <rPh sb="4" eb="5">
      <t>キヨ</t>
    </rPh>
    <phoneticPr fontId="1"/>
  </si>
  <si>
    <t>平塚市片岡1285</t>
  </si>
  <si>
    <t>平塚市片岡1285</t>
    <rPh sb="0" eb="3">
      <t>ヒラツカシ</t>
    </rPh>
    <rPh sb="3" eb="5">
      <t>カタオカ</t>
    </rPh>
    <phoneticPr fontId="1"/>
  </si>
  <si>
    <t>畦曲</t>
    <rPh sb="1" eb="2">
      <t>マガ</t>
    </rPh>
    <phoneticPr fontId="1"/>
  </si>
  <si>
    <t>合田</t>
    <rPh sb="0" eb="2">
      <t>アイダ</t>
    </rPh>
    <phoneticPr fontId="1"/>
  </si>
  <si>
    <t>a5</t>
  </si>
  <si>
    <r>
      <t>R5</t>
    </r>
    <r>
      <rPr>
        <sz val="10"/>
        <rFont val="ＭＳ Ｐゴシック"/>
        <family val="2"/>
        <charset val="128"/>
      </rPr>
      <t>菊池創太へ貸す</t>
    </r>
    <r>
      <rPr>
        <strike/>
        <sz val="10"/>
        <rFont val="游ゴシック Light"/>
        <family val="3"/>
        <charset val="128"/>
      </rPr>
      <t>/H29宮川清治へ貸す</t>
    </r>
    <rPh sb="2" eb="4">
      <t>キクチ</t>
    </rPh>
    <rPh sb="4" eb="6">
      <t>ソウタ</t>
    </rPh>
    <rPh sb="7" eb="8">
      <t>カ</t>
    </rPh>
    <rPh sb="13" eb="15">
      <t>ミヤガワ</t>
    </rPh>
    <rPh sb="15" eb="17">
      <t>キヨジ</t>
    </rPh>
    <rPh sb="18" eb="19">
      <t>カ</t>
    </rPh>
    <phoneticPr fontId="1"/>
  </si>
  <si>
    <t>107-1</t>
    <phoneticPr fontId="1"/>
  </si>
  <si>
    <t>112-1</t>
    <phoneticPr fontId="1"/>
  </si>
  <si>
    <t>121-1</t>
    <phoneticPr fontId="1"/>
  </si>
  <si>
    <t>122</t>
  </si>
  <si>
    <t>123-1</t>
  </si>
  <si>
    <t>120-1</t>
  </si>
  <si>
    <t>123-2</t>
  </si>
  <si>
    <t>124-1</t>
  </si>
  <si>
    <t>121-2</t>
    <phoneticPr fontId="1"/>
  </si>
  <si>
    <r>
      <t>H29</t>
    </r>
    <r>
      <rPr>
        <sz val="10"/>
        <rFont val="ＭＳ Ｐゴシック"/>
        <family val="3"/>
        <charset val="128"/>
      </rPr>
      <t>芹沢智氏へ貸す</t>
    </r>
    <rPh sb="3" eb="5">
      <t>セリザワ</t>
    </rPh>
    <rPh sb="5" eb="6">
      <t>サトル</t>
    </rPh>
    <rPh sb="6" eb="7">
      <t>シ</t>
    </rPh>
    <rPh sb="8" eb="9">
      <t>カ</t>
    </rPh>
    <phoneticPr fontId="1"/>
  </si>
  <si>
    <t>(盛土)</t>
    <rPh sb="1" eb="3">
      <t>モリド</t>
    </rPh>
    <phoneticPr fontId="1"/>
  </si>
  <si>
    <t>(盛土/温室)</t>
    <rPh sb="1" eb="3">
      <t>モリド</t>
    </rPh>
    <rPh sb="4" eb="6">
      <t>オンシツ</t>
    </rPh>
    <phoneticPr fontId="1"/>
  </si>
  <si>
    <t>392-1</t>
    <phoneticPr fontId="1"/>
  </si>
  <si>
    <t>393-1</t>
  </si>
  <si>
    <t>396-1</t>
  </si>
  <si>
    <t>397-1</t>
  </si>
  <si>
    <t>393-2</t>
  </si>
  <si>
    <t>391-1</t>
  </si>
  <si>
    <t>(盛土/農業施設)</t>
    <rPh sb="1" eb="3">
      <t>モリド</t>
    </rPh>
    <rPh sb="4" eb="6">
      <t>ノウギョウ</t>
    </rPh>
    <rPh sb="6" eb="8">
      <t>シセツ</t>
    </rPh>
    <phoneticPr fontId="1"/>
  </si>
  <si>
    <t>区分3
(耕作状況)</t>
    <rPh sb="0" eb="2">
      <t>クブン</t>
    </rPh>
    <rPh sb="7" eb="9">
      <t>ジョウキョウ</t>
    </rPh>
    <phoneticPr fontId="1"/>
  </si>
  <si>
    <t>畑に転用</t>
    <rPh sb="0" eb="1">
      <t>ハタケ</t>
    </rPh>
    <rPh sb="2" eb="4">
      <t>テンヨウ</t>
    </rPh>
    <phoneticPr fontId="1"/>
  </si>
  <si>
    <t>339-1</t>
    <phoneticPr fontId="1"/>
  </si>
  <si>
    <t>(盛土/農業施設と畑)</t>
    <rPh sb="1" eb="3">
      <t>モリド</t>
    </rPh>
    <rPh sb="4" eb="6">
      <t>ノウギョウ</t>
    </rPh>
    <rPh sb="6" eb="8">
      <t>シセツ</t>
    </rPh>
    <rPh sb="9" eb="10">
      <t>ハタケ</t>
    </rPh>
    <phoneticPr fontId="1"/>
  </si>
  <si>
    <t>1089-1</t>
    <phoneticPr fontId="1"/>
  </si>
  <si>
    <t>1090-1-1</t>
    <phoneticPr fontId="1"/>
  </si>
  <si>
    <t>小田原海道</t>
    <rPh sb="0" eb="3">
      <t>オダワラ</t>
    </rPh>
    <rPh sb="3" eb="5">
      <t>カイドウ</t>
    </rPh>
    <phoneticPr fontId="1"/>
  </si>
  <si>
    <t>1137-1</t>
    <phoneticPr fontId="1"/>
  </si>
  <si>
    <t>1138-1</t>
    <phoneticPr fontId="1"/>
  </si>
  <si>
    <t>1088-4</t>
    <phoneticPr fontId="1"/>
  </si>
  <si>
    <t>1104-4</t>
    <phoneticPr fontId="1"/>
  </si>
  <si>
    <t>1.水田の合計(7,366)
2.小計(田の畑) 5,248  盛土合計(水田の畑)
3.小計(山の畑) 1,539　片岡南の畑
4.合計(田と畑) 6,787 畑面積の合計
5.H29年以降　9,432 田畑合計/農地面積</t>
    <rPh sb="2" eb="4">
      <t>スイデン</t>
    </rPh>
    <rPh sb="5" eb="7">
      <t>ゴウケイ</t>
    </rPh>
    <rPh sb="17" eb="19">
      <t>ショウケイ</t>
    </rPh>
    <rPh sb="20" eb="21">
      <t>タ</t>
    </rPh>
    <rPh sb="22" eb="23">
      <t>ハタケ</t>
    </rPh>
    <rPh sb="32" eb="34">
      <t>モリド</t>
    </rPh>
    <rPh sb="34" eb="36">
      <t>ゴウケイ</t>
    </rPh>
    <rPh sb="37" eb="39">
      <t>スイデン</t>
    </rPh>
    <rPh sb="40" eb="41">
      <t>ハタケ</t>
    </rPh>
    <rPh sb="45" eb="47">
      <t>ショウケイ</t>
    </rPh>
    <rPh sb="48" eb="49">
      <t>ヤマ</t>
    </rPh>
    <rPh sb="50" eb="51">
      <t>ハタケ</t>
    </rPh>
    <rPh sb="59" eb="61">
      <t>カタオカ</t>
    </rPh>
    <rPh sb="61" eb="62">
      <t>ミナミ</t>
    </rPh>
    <rPh sb="63" eb="64">
      <t>ハタケ</t>
    </rPh>
    <rPh sb="67" eb="69">
      <t>ゴウケイ</t>
    </rPh>
    <rPh sb="70" eb="71">
      <t>タ</t>
    </rPh>
    <rPh sb="72" eb="73">
      <t>ハタケ</t>
    </rPh>
    <rPh sb="81" eb="82">
      <t>ハタケ</t>
    </rPh>
    <rPh sb="82" eb="84">
      <t>メンセキ</t>
    </rPh>
    <rPh sb="85" eb="87">
      <t>ゴウケイ</t>
    </rPh>
    <rPh sb="93" eb="94">
      <t>ネン</t>
    </rPh>
    <rPh sb="94" eb="96">
      <t>イコウ</t>
    </rPh>
    <rPh sb="103" eb="105">
      <t>タハタ</t>
    </rPh>
    <rPh sb="105" eb="107">
      <t>ゴウケイ</t>
    </rPh>
    <rPh sb="108" eb="110">
      <t>ノウチ</t>
    </rPh>
    <rPh sb="110" eb="112">
      <t>メンセキ</t>
    </rPh>
    <phoneticPr fontId="1"/>
  </si>
  <si>
    <t>G3</t>
  </si>
  <si>
    <t>G4</t>
  </si>
  <si>
    <t>小澤　静男</t>
    <rPh sb="0" eb="2">
      <t>オザワ</t>
    </rPh>
    <rPh sb="3" eb="5">
      <t>シズオ</t>
    </rPh>
    <phoneticPr fontId="1"/>
  </si>
  <si>
    <t>平塚市片岡1287</t>
    <rPh sb="0" eb="3">
      <t>ヒラツカシ</t>
    </rPh>
    <rPh sb="3" eb="5">
      <t>カタオカ</t>
    </rPh>
    <phoneticPr fontId="1"/>
  </si>
  <si>
    <t>ちちちち</t>
    <phoneticPr fontId="1"/>
  </si>
  <si>
    <t>平塚市片岡</t>
    <rPh sb="0" eb="3">
      <t>ヒラツカシ</t>
    </rPh>
    <rPh sb="3" eb="5">
      <t>カタオカ</t>
    </rPh>
    <phoneticPr fontId="1"/>
  </si>
  <si>
    <t>柳本</t>
    <rPh sb="0" eb="1">
      <t>ヤナギ</t>
    </rPh>
    <rPh sb="1" eb="2">
      <t>モト</t>
    </rPh>
    <phoneticPr fontId="1"/>
  </si>
  <si>
    <t>小澤　誠治</t>
    <rPh sb="0" eb="2">
      <t>オザワ</t>
    </rPh>
    <rPh sb="3" eb="5">
      <t>セイジ</t>
    </rPh>
    <phoneticPr fontId="1"/>
  </si>
  <si>
    <t>平塚市片岡5</t>
    <rPh sb="0" eb="3">
      <t>ヒラツカシ</t>
    </rPh>
    <rPh sb="3" eb="5">
      <t>カタオカ</t>
    </rPh>
    <phoneticPr fontId="1"/>
  </si>
  <si>
    <t>上流</t>
    <rPh sb="0" eb="2">
      <t>ジョウリュウ</t>
    </rPh>
    <phoneticPr fontId="1"/>
  </si>
  <si>
    <t>水尻</t>
    <rPh sb="0" eb="2">
      <t>ミズシリ</t>
    </rPh>
    <phoneticPr fontId="1"/>
  </si>
  <si>
    <t>190-1</t>
    <phoneticPr fontId="1"/>
  </si>
  <si>
    <t>490-1</t>
    <phoneticPr fontId="1"/>
  </si>
  <si>
    <t>500-1</t>
    <phoneticPr fontId="1"/>
  </si>
  <si>
    <r>
      <t>沼田洋一(</t>
    </r>
    <r>
      <rPr>
        <strike/>
        <sz val="10"/>
        <rFont val="ＭＳ Ｐゴシック"/>
        <family val="3"/>
        <charset val="128"/>
      </rPr>
      <t>清司</t>
    </r>
    <r>
      <rPr>
        <sz val="10"/>
        <rFont val="ＭＳ Ｐゴシック"/>
        <family val="2"/>
        <charset val="128"/>
      </rPr>
      <t>)に貸す</t>
    </r>
    <rPh sb="0" eb="2">
      <t>ヌマタ</t>
    </rPh>
    <rPh sb="2" eb="4">
      <t>ヨウイチ</t>
    </rPh>
    <rPh sb="5" eb="7">
      <t>キヨシ</t>
    </rPh>
    <rPh sb="9" eb="10">
      <t>カ</t>
    </rPh>
    <phoneticPr fontId="1"/>
  </si>
  <si>
    <t>小澤　トヨ</t>
    <rPh sb="0" eb="2">
      <t>オザワ</t>
    </rPh>
    <phoneticPr fontId="1"/>
  </si>
  <si>
    <t>平塚市片岡3-3</t>
    <rPh sb="0" eb="3">
      <t>ヒラツカシ</t>
    </rPh>
    <rPh sb="3" eb="5">
      <t>カタオカ</t>
    </rPh>
    <phoneticPr fontId="1"/>
  </si>
  <si>
    <t>520-1</t>
    <phoneticPr fontId="1"/>
  </si>
  <si>
    <t>520-2</t>
    <phoneticPr fontId="1"/>
  </si>
  <si>
    <t>520-3</t>
    <phoneticPr fontId="1"/>
  </si>
  <si>
    <t>521-1</t>
    <phoneticPr fontId="1"/>
  </si>
  <si>
    <t>523-1</t>
    <phoneticPr fontId="1"/>
  </si>
  <si>
    <t>524-1</t>
    <phoneticPr fontId="1"/>
  </si>
  <si>
    <t>北金目</t>
    <rPh sb="0" eb="1">
      <t>キタ</t>
    </rPh>
    <rPh sb="1" eb="3">
      <t>カナメ</t>
    </rPh>
    <phoneticPr fontId="1"/>
  </si>
  <si>
    <t>沖田</t>
    <rPh sb="0" eb="2">
      <t>オキタ</t>
    </rPh>
    <phoneticPr fontId="1"/>
  </si>
  <si>
    <t>西海地境</t>
    <rPh sb="0" eb="1">
      <t>ニシ</t>
    </rPh>
    <rPh sb="1" eb="2">
      <t>ウミ</t>
    </rPh>
    <rPh sb="2" eb="3">
      <t>チ</t>
    </rPh>
    <rPh sb="3" eb="4">
      <t>サカイ</t>
    </rPh>
    <phoneticPr fontId="1"/>
  </si>
  <si>
    <t>大字</t>
    <rPh sb="0" eb="2">
      <t>オオアザ</t>
    </rPh>
    <phoneticPr fontId="1"/>
  </si>
  <si>
    <t>字</t>
    <rPh sb="0" eb="1">
      <t>アザ</t>
    </rPh>
    <phoneticPr fontId="1"/>
  </si>
  <si>
    <t>H31芹澤幸雄様へ貸す</t>
    <rPh sb="3" eb="5">
      <t>セリザワ</t>
    </rPh>
    <rPh sb="5" eb="7">
      <t>ユキオ</t>
    </rPh>
    <rPh sb="7" eb="8">
      <t>サマ</t>
    </rPh>
    <rPh sb="9" eb="10">
      <t>カ</t>
    </rPh>
    <phoneticPr fontId="1"/>
  </si>
  <si>
    <r>
      <t>H31</t>
    </r>
    <r>
      <rPr>
        <sz val="10"/>
        <rFont val="游ゴシック"/>
        <family val="2"/>
        <charset val="128"/>
      </rPr>
      <t>上吉沢の野川一</t>
    </r>
    <r>
      <rPr>
        <sz val="10"/>
        <rFont val="ＭＳ Ｐゴシック"/>
        <family val="2"/>
        <charset val="128"/>
      </rPr>
      <t>へ貸す</t>
    </r>
    <rPh sb="3" eb="6">
      <t>カミキチサワ</t>
    </rPh>
    <rPh sb="7" eb="9">
      <t>ノガワ</t>
    </rPh>
    <rPh sb="9" eb="10">
      <t>ハジメ</t>
    </rPh>
    <rPh sb="11" eb="12">
      <t>カ</t>
    </rPh>
    <phoneticPr fontId="1"/>
  </si>
  <si>
    <t>223-2</t>
    <phoneticPr fontId="1"/>
  </si>
  <si>
    <t>579-1</t>
    <phoneticPr fontId="1"/>
  </si>
  <si>
    <t>578-1</t>
    <phoneticPr fontId="1"/>
  </si>
  <si>
    <t>宮川幸男に貸す</t>
    <rPh sb="0" eb="2">
      <t>ミヤガワ</t>
    </rPh>
    <rPh sb="2" eb="4">
      <t>ユキオ</t>
    </rPh>
    <rPh sb="5" eb="6">
      <t>カ</t>
    </rPh>
    <phoneticPr fontId="1"/>
  </si>
  <si>
    <t>松葉</t>
    <rPh sb="0" eb="2">
      <t>マツバ</t>
    </rPh>
    <phoneticPr fontId="1"/>
  </si>
  <si>
    <t>2269-1</t>
    <phoneticPr fontId="1"/>
  </si>
  <si>
    <t>2270-1</t>
    <phoneticPr fontId="1"/>
  </si>
  <si>
    <t>岡崎・山口へ貸す</t>
    <rPh sb="0" eb="2">
      <t>オカザキ</t>
    </rPh>
    <rPh sb="3" eb="5">
      <t>ヤマグチ</t>
    </rPh>
    <rPh sb="6" eb="7">
      <t>カ</t>
    </rPh>
    <phoneticPr fontId="1"/>
  </si>
  <si>
    <t>宮ノ前</t>
    <rPh sb="0" eb="1">
      <t>ミヤ</t>
    </rPh>
    <rPh sb="2" eb="3">
      <t>マエ</t>
    </rPh>
    <phoneticPr fontId="1"/>
  </si>
  <si>
    <t>1134</t>
    <phoneticPr fontId="1"/>
  </si>
  <si>
    <t>1253-1</t>
    <phoneticPr fontId="1"/>
  </si>
  <si>
    <t>畑(山地)市街化調整区域</t>
    <rPh sb="0" eb="1">
      <t>ハタケ</t>
    </rPh>
    <rPh sb="2" eb="4">
      <t>サンチ</t>
    </rPh>
    <rPh sb="5" eb="8">
      <t>シガイカ</t>
    </rPh>
    <rPh sb="8" eb="10">
      <t>チョウセイ</t>
    </rPh>
    <rPh sb="10" eb="12">
      <t>クイキ</t>
    </rPh>
    <phoneticPr fontId="1"/>
  </si>
  <si>
    <t>畑(山地)市街化区域畑地</t>
    <rPh sb="0" eb="1">
      <t>ハタケ</t>
    </rPh>
    <rPh sb="2" eb="4">
      <t>サンチ</t>
    </rPh>
    <rPh sb="5" eb="8">
      <t>シガイカ</t>
    </rPh>
    <rPh sb="8" eb="10">
      <t>クイキ</t>
    </rPh>
    <rPh sb="10" eb="12">
      <t>ハタチ</t>
    </rPh>
    <phoneticPr fontId="1"/>
  </si>
  <si>
    <r>
      <t>売却/</t>
    </r>
    <r>
      <rPr>
        <strike/>
        <sz val="10"/>
        <rFont val="ＭＳ Ｐゴシック"/>
        <family val="3"/>
        <charset val="128"/>
      </rPr>
      <t>農業施設宅地(小巻養豚豚舎)で貸す</t>
    </r>
    <rPh sb="0" eb="2">
      <t>バイキャク</t>
    </rPh>
    <rPh sb="3" eb="5">
      <t>ノウギョウ</t>
    </rPh>
    <rPh sb="5" eb="7">
      <t>シセツ</t>
    </rPh>
    <rPh sb="7" eb="9">
      <t>タクチ</t>
    </rPh>
    <rPh sb="10" eb="12">
      <t>コマキ</t>
    </rPh>
    <rPh sb="12" eb="14">
      <t>ヨウトン</t>
    </rPh>
    <rPh sb="14" eb="16">
      <t>トンシャ</t>
    </rPh>
    <rPh sb="18" eb="19">
      <t>カ</t>
    </rPh>
    <phoneticPr fontId="1"/>
  </si>
  <si>
    <t>小澤　博</t>
    <rPh sb="0" eb="2">
      <t>オザワ</t>
    </rPh>
    <rPh sb="3" eb="4">
      <t>ヒロシ</t>
    </rPh>
    <phoneticPr fontId="1"/>
  </si>
  <si>
    <t>平塚市片岡1292</t>
    <rPh sb="0" eb="3">
      <t>ヒラツカシ</t>
    </rPh>
    <rPh sb="3" eb="5">
      <t>カタオカ</t>
    </rPh>
    <phoneticPr fontId="1"/>
  </si>
  <si>
    <t>釜ヶ坪</t>
    <rPh sb="0" eb="1">
      <t>カマ</t>
    </rPh>
    <rPh sb="2" eb="3">
      <t>ツボ</t>
    </rPh>
    <phoneticPr fontId="1"/>
  </si>
  <si>
    <t>543-3</t>
    <phoneticPr fontId="1"/>
  </si>
  <si>
    <t>転用</t>
    <rPh sb="0" eb="2">
      <t>テンヨウ</t>
    </rPh>
    <phoneticPr fontId="1"/>
  </si>
  <si>
    <t>芹澤國夫に貸す</t>
    <rPh sb="0" eb="2">
      <t>セリザワ</t>
    </rPh>
    <rPh sb="2" eb="4">
      <t>クニオ</t>
    </rPh>
    <rPh sb="5" eb="6">
      <t>カ</t>
    </rPh>
    <phoneticPr fontId="1"/>
  </si>
  <si>
    <t>大澤昇司に貸す</t>
    <rPh sb="0" eb="2">
      <t>オオサワ</t>
    </rPh>
    <rPh sb="2" eb="4">
      <t>ノボルツカサ</t>
    </rPh>
    <rPh sb="5" eb="6">
      <t>カ</t>
    </rPh>
    <phoneticPr fontId="1"/>
  </si>
  <si>
    <t>宮川浩二に貸す</t>
    <rPh sb="0" eb="2">
      <t>ミヤガワ</t>
    </rPh>
    <rPh sb="2" eb="4">
      <t>コウジ</t>
    </rPh>
    <rPh sb="5" eb="6">
      <t>カ</t>
    </rPh>
    <phoneticPr fontId="1"/>
  </si>
  <si>
    <t>山の畑</t>
    <rPh sb="0" eb="1">
      <t>ヤマ</t>
    </rPh>
    <rPh sb="2" eb="3">
      <t>ハタケ</t>
    </rPh>
    <phoneticPr fontId="1"/>
  </si>
  <si>
    <t>509</t>
    <phoneticPr fontId="1"/>
  </si>
  <si>
    <t>510</t>
    <phoneticPr fontId="1"/>
  </si>
  <si>
    <t>芹澤幸雄に貸す</t>
    <rPh sb="0" eb="2">
      <t>セリザワ</t>
    </rPh>
    <rPh sb="2" eb="4">
      <t>ユキオ</t>
    </rPh>
    <rPh sb="5" eb="6">
      <t>カ</t>
    </rPh>
    <phoneticPr fontId="1"/>
  </si>
  <si>
    <t>58-3021</t>
    <phoneticPr fontId="1"/>
  </si>
  <si>
    <t>平塚市片岡795</t>
    <phoneticPr fontId="1"/>
  </si>
  <si>
    <t>平塚市片岡877</t>
    <phoneticPr fontId="1"/>
  </si>
  <si>
    <t>おおさわ　こうじ</t>
    <phoneticPr fontId="15"/>
  </si>
  <si>
    <t>おおさわ　みきよ</t>
    <phoneticPr fontId="1"/>
  </si>
  <si>
    <t>柏木　龍治</t>
    <rPh sb="0" eb="2">
      <t>カシワギ</t>
    </rPh>
    <rPh sb="3" eb="5">
      <t>タツジ</t>
    </rPh>
    <phoneticPr fontId="1"/>
  </si>
  <si>
    <t>平塚市片岡420-2</t>
    <rPh sb="0" eb="3">
      <t>ヒラツカシ</t>
    </rPh>
    <rPh sb="3" eb="5">
      <t>カタオカ</t>
    </rPh>
    <phoneticPr fontId="1"/>
  </si>
  <si>
    <t>十六町</t>
    <rPh sb="0" eb="2">
      <t>ジュウロク</t>
    </rPh>
    <rPh sb="2" eb="3">
      <t>マチ</t>
    </rPh>
    <phoneticPr fontId="1"/>
  </si>
  <si>
    <t>90-1</t>
    <phoneticPr fontId="1"/>
  </si>
  <si>
    <t>91</t>
    <phoneticPr fontId="1"/>
  </si>
  <si>
    <t>465-1</t>
    <phoneticPr fontId="1"/>
  </si>
  <si>
    <t>465-2</t>
    <phoneticPr fontId="1"/>
  </si>
  <si>
    <t>466-1</t>
    <phoneticPr fontId="1"/>
  </si>
  <si>
    <t>466-2</t>
    <phoneticPr fontId="1"/>
  </si>
  <si>
    <t>466-3</t>
    <phoneticPr fontId="1"/>
  </si>
  <si>
    <t>467</t>
    <phoneticPr fontId="1"/>
  </si>
  <si>
    <t>148</t>
    <phoneticPr fontId="1"/>
  </si>
  <si>
    <t>149</t>
    <phoneticPr fontId="1"/>
  </si>
  <si>
    <t>151</t>
    <phoneticPr fontId="1"/>
  </si>
  <si>
    <t>152</t>
    <phoneticPr fontId="1"/>
  </si>
  <si>
    <t>153</t>
    <phoneticPr fontId="1"/>
  </si>
  <si>
    <t>台田</t>
    <rPh sb="0" eb="1">
      <t>ダイ</t>
    </rPh>
    <rPh sb="1" eb="2">
      <t>タ</t>
    </rPh>
    <phoneticPr fontId="1"/>
  </si>
  <si>
    <t>208-1</t>
    <phoneticPr fontId="1"/>
  </si>
  <si>
    <t>209-1</t>
    <phoneticPr fontId="1"/>
  </si>
  <si>
    <t>193-1</t>
    <phoneticPr fontId="1"/>
  </si>
  <si>
    <t>486-1</t>
    <phoneticPr fontId="1"/>
  </si>
  <si>
    <t>487-1</t>
    <phoneticPr fontId="1"/>
  </si>
  <si>
    <t>488-1</t>
    <phoneticPr fontId="1"/>
  </si>
  <si>
    <t>488-2</t>
    <phoneticPr fontId="1"/>
  </si>
  <si>
    <t>借入・宮川浩二</t>
    <rPh sb="0" eb="2">
      <t>カリイレ</t>
    </rPh>
    <rPh sb="3" eb="5">
      <t>ミヤガワ</t>
    </rPh>
    <rPh sb="5" eb="7">
      <t>コウジ</t>
    </rPh>
    <phoneticPr fontId="1"/>
  </si>
  <si>
    <t>借入・澁谷洋一</t>
    <rPh sb="0" eb="2">
      <t>カリイレ</t>
    </rPh>
    <rPh sb="3" eb="5">
      <t>シブヤ</t>
    </rPh>
    <rPh sb="5" eb="7">
      <t>ヨウイチ</t>
    </rPh>
    <phoneticPr fontId="1"/>
  </si>
  <si>
    <t>借入・澁谷誉</t>
    <rPh sb="0" eb="2">
      <t>カリイレ</t>
    </rPh>
    <rPh sb="3" eb="5">
      <t>シブヤ</t>
    </rPh>
    <rPh sb="5" eb="6">
      <t>ホマレ</t>
    </rPh>
    <phoneticPr fontId="1"/>
  </si>
  <si>
    <t>借入・澁谷孝之</t>
    <rPh sb="0" eb="2">
      <t>カリイレ</t>
    </rPh>
    <rPh sb="3" eb="5">
      <t>シブヤ</t>
    </rPh>
    <rPh sb="5" eb="7">
      <t>タカユキ</t>
    </rPh>
    <phoneticPr fontId="1"/>
  </si>
  <si>
    <t>借入・澁谷キヨ江</t>
    <rPh sb="0" eb="2">
      <t>カリイレ</t>
    </rPh>
    <rPh sb="3" eb="5">
      <t>シブヤ</t>
    </rPh>
    <rPh sb="7" eb="8">
      <t>エ</t>
    </rPh>
    <phoneticPr fontId="1"/>
  </si>
  <si>
    <t>借入・澁谷純一</t>
    <rPh sb="0" eb="2">
      <t>カリイレ</t>
    </rPh>
    <rPh sb="3" eb="5">
      <t>シブヤ</t>
    </rPh>
    <rPh sb="5" eb="7">
      <t>ジュンイチ</t>
    </rPh>
    <phoneticPr fontId="1"/>
  </si>
  <si>
    <t>借入・澁谷和男</t>
    <rPh sb="0" eb="2">
      <t>カリイレ</t>
    </rPh>
    <rPh sb="3" eb="5">
      <t>シブヤ</t>
    </rPh>
    <rPh sb="5" eb="7">
      <t>カズオ</t>
    </rPh>
    <phoneticPr fontId="1"/>
  </si>
  <si>
    <t>前田</t>
    <rPh sb="0" eb="2">
      <t>マエダ</t>
    </rPh>
    <phoneticPr fontId="1"/>
  </si>
  <si>
    <t>下宗高</t>
    <rPh sb="1" eb="2">
      <t>ソウ</t>
    </rPh>
    <rPh sb="2" eb="3">
      <t>タカ</t>
    </rPh>
    <phoneticPr fontId="1"/>
  </si>
  <si>
    <t>七反田</t>
    <rPh sb="0" eb="1">
      <t>シチ</t>
    </rPh>
    <rPh sb="1" eb="2">
      <t>ハン</t>
    </rPh>
    <rPh sb="2" eb="3">
      <t>タ</t>
    </rPh>
    <phoneticPr fontId="1"/>
  </si>
  <si>
    <t>420-4</t>
    <phoneticPr fontId="1"/>
  </si>
  <si>
    <t>234-1</t>
    <phoneticPr fontId="1"/>
  </si>
  <si>
    <t>234-2</t>
    <phoneticPr fontId="1"/>
  </si>
  <si>
    <t>234-3</t>
    <phoneticPr fontId="1"/>
  </si>
  <si>
    <t>233-2</t>
    <phoneticPr fontId="1"/>
  </si>
  <si>
    <t>486-2</t>
    <phoneticPr fontId="1"/>
  </si>
  <si>
    <t>470-2</t>
    <phoneticPr fontId="1"/>
  </si>
  <si>
    <t>470-1</t>
    <phoneticPr fontId="1"/>
  </si>
  <si>
    <t>458-1</t>
    <phoneticPr fontId="1"/>
  </si>
  <si>
    <t>460</t>
    <phoneticPr fontId="1"/>
  </si>
  <si>
    <t>232-1</t>
    <phoneticPr fontId="1"/>
  </si>
  <si>
    <t>232-2</t>
    <phoneticPr fontId="1"/>
  </si>
  <si>
    <t>232-3</t>
    <phoneticPr fontId="1"/>
  </si>
  <si>
    <t>232-4</t>
    <phoneticPr fontId="1"/>
  </si>
  <si>
    <t>233-1</t>
    <phoneticPr fontId="1"/>
  </si>
  <si>
    <t>233-3</t>
    <phoneticPr fontId="1"/>
  </si>
  <si>
    <t>小巻　栄治</t>
    <rPh sb="0" eb="2">
      <t>コマキ</t>
    </rPh>
    <rPh sb="3" eb="5">
      <t>エイジ</t>
    </rPh>
    <phoneticPr fontId="1"/>
  </si>
  <si>
    <t>平塚市片岡425</t>
    <rPh sb="0" eb="3">
      <t>ヒラツカシ</t>
    </rPh>
    <rPh sb="3" eb="5">
      <t>カタオカ</t>
    </rPh>
    <phoneticPr fontId="1"/>
  </si>
  <si>
    <t>八反田</t>
    <rPh sb="0" eb="1">
      <t>ハチ</t>
    </rPh>
    <rPh sb="1" eb="2">
      <t>ハン</t>
    </rPh>
    <rPh sb="2" eb="3">
      <t>タ</t>
    </rPh>
    <phoneticPr fontId="1"/>
  </si>
  <si>
    <t>203-2</t>
    <phoneticPr fontId="1"/>
  </si>
  <si>
    <t>221-1</t>
    <phoneticPr fontId="1"/>
  </si>
  <si>
    <t>227-7</t>
    <phoneticPr fontId="1"/>
  </si>
  <si>
    <t>228-1</t>
    <phoneticPr fontId="1"/>
  </si>
  <si>
    <t>横尾秀昭に貸付</t>
    <rPh sb="0" eb="2">
      <t>ヨコオ</t>
    </rPh>
    <rPh sb="2" eb="4">
      <t>ヒデアキ</t>
    </rPh>
    <rPh sb="5" eb="7">
      <t>カシツケ</t>
    </rPh>
    <phoneticPr fontId="1"/>
  </si>
  <si>
    <t>290-1</t>
    <phoneticPr fontId="1"/>
  </si>
  <si>
    <t>清水二生に貸付</t>
    <rPh sb="0" eb="2">
      <t>シミズ</t>
    </rPh>
    <rPh sb="2" eb="3">
      <t>ニ</t>
    </rPh>
    <rPh sb="3" eb="4">
      <t>セイ</t>
    </rPh>
    <rPh sb="5" eb="7">
      <t>カシツケ</t>
    </rPh>
    <phoneticPr fontId="1"/>
  </si>
  <si>
    <t>小巻　美彦</t>
    <rPh sb="0" eb="2">
      <t>コマキ</t>
    </rPh>
    <rPh sb="3" eb="5">
      <t>ヨシヒコ</t>
    </rPh>
    <phoneticPr fontId="1"/>
  </si>
  <si>
    <t>平塚市片岡796</t>
    <rPh sb="0" eb="3">
      <t>ヒラツカシ</t>
    </rPh>
    <rPh sb="3" eb="5">
      <t>カタオカ</t>
    </rPh>
    <phoneticPr fontId="1"/>
  </si>
  <si>
    <t>95-1</t>
    <phoneticPr fontId="1"/>
  </si>
  <si>
    <t>99-1</t>
    <phoneticPr fontId="1"/>
  </si>
  <si>
    <t>100-1</t>
    <phoneticPr fontId="1"/>
  </si>
  <si>
    <t>105-1</t>
    <phoneticPr fontId="1"/>
  </si>
  <si>
    <t>水稲作付</t>
    <rPh sb="0" eb="2">
      <t>スイトウ</t>
    </rPh>
    <rPh sb="2" eb="4">
      <t>サクツケ</t>
    </rPh>
    <phoneticPr fontId="1"/>
  </si>
  <si>
    <t>248-1</t>
    <phoneticPr fontId="1"/>
  </si>
  <si>
    <t>249-1</t>
    <phoneticPr fontId="1"/>
  </si>
  <si>
    <t>250-1</t>
    <phoneticPr fontId="1"/>
  </si>
  <si>
    <r>
      <t>R4/2/15</t>
    </r>
    <r>
      <rPr>
        <sz val="10"/>
        <rFont val="ＭＳ Ｐゴシック"/>
        <family val="2"/>
        <charset val="128"/>
      </rPr>
      <t>売却</t>
    </r>
    <rPh sb="7" eb="9">
      <t>バイキャク</t>
    </rPh>
    <phoneticPr fontId="1"/>
  </si>
  <si>
    <t>254-1</t>
    <phoneticPr fontId="1"/>
  </si>
  <si>
    <t>246-1</t>
    <phoneticPr fontId="1"/>
  </si>
  <si>
    <t>246-2</t>
    <phoneticPr fontId="1"/>
  </si>
  <si>
    <t>247-3</t>
    <phoneticPr fontId="1"/>
  </si>
  <si>
    <t>247-5</t>
    <phoneticPr fontId="1"/>
  </si>
  <si>
    <t>73-1</t>
    <phoneticPr fontId="1"/>
  </si>
  <si>
    <t>246-6</t>
    <phoneticPr fontId="1"/>
  </si>
  <si>
    <t>247-1</t>
    <phoneticPr fontId="1"/>
  </si>
  <si>
    <t>247-2</t>
    <phoneticPr fontId="1"/>
  </si>
  <si>
    <r>
      <t>H27/12</t>
    </r>
    <r>
      <rPr>
        <sz val="10"/>
        <rFont val="ＭＳ Ｐゴシック"/>
        <family val="3"/>
        <charset val="128"/>
      </rPr>
      <t>月・アサヒ地建</t>
    </r>
    <rPh sb="6" eb="7">
      <t>ガツ</t>
    </rPh>
    <rPh sb="11" eb="12">
      <t>チ</t>
    </rPh>
    <rPh sb="12" eb="13">
      <t>ケン</t>
    </rPh>
    <phoneticPr fontId="1"/>
  </si>
  <si>
    <t>小巻　菊江</t>
    <rPh sb="0" eb="2">
      <t>コマキ</t>
    </rPh>
    <rPh sb="3" eb="5">
      <t>キクエ</t>
    </rPh>
    <phoneticPr fontId="1"/>
  </si>
  <si>
    <t>平塚市片岡797</t>
    <rPh sb="0" eb="3">
      <t>ヒラツカシ</t>
    </rPh>
    <rPh sb="3" eb="5">
      <t>カタオカ</t>
    </rPh>
    <phoneticPr fontId="1"/>
  </si>
  <si>
    <t>下原添</t>
    <rPh sb="0" eb="1">
      <t>シモ</t>
    </rPh>
    <rPh sb="1" eb="2">
      <t>ハラ</t>
    </rPh>
    <rPh sb="2" eb="3">
      <t>ソ</t>
    </rPh>
    <phoneticPr fontId="1"/>
  </si>
  <si>
    <t>493-1</t>
    <phoneticPr fontId="1"/>
  </si>
  <si>
    <t>494-1</t>
    <phoneticPr fontId="1"/>
  </si>
  <si>
    <t>495-1</t>
    <phoneticPr fontId="1"/>
  </si>
  <si>
    <t>495-2</t>
    <phoneticPr fontId="1"/>
  </si>
  <si>
    <t>602-1</t>
    <phoneticPr fontId="1"/>
  </si>
  <si>
    <t>603-1</t>
    <phoneticPr fontId="1"/>
  </si>
  <si>
    <t>604-1</t>
    <phoneticPr fontId="1"/>
  </si>
  <si>
    <t>605-1</t>
    <phoneticPr fontId="1"/>
  </si>
  <si>
    <t>H28返却/澁谷孝之より借用</t>
    <rPh sb="3" eb="5">
      <t>ヘンキャク</t>
    </rPh>
    <rPh sb="6" eb="8">
      <t>シブヤ</t>
    </rPh>
    <rPh sb="8" eb="10">
      <t>タカユキ</t>
    </rPh>
    <rPh sb="12" eb="14">
      <t>シャクヨウ</t>
    </rPh>
    <phoneticPr fontId="1"/>
  </si>
  <si>
    <t>H28返却/H23宮川薫より借用</t>
    <rPh sb="3" eb="5">
      <t>ヘンキャク</t>
    </rPh>
    <rPh sb="9" eb="11">
      <t>ミヤガワ</t>
    </rPh>
    <rPh sb="11" eb="12">
      <t>カオル</t>
    </rPh>
    <rPh sb="14" eb="16">
      <t>シャクヨウ</t>
    </rPh>
    <phoneticPr fontId="1"/>
  </si>
  <si>
    <t>H28返却/H26澁谷半三より借用</t>
    <rPh sb="3" eb="5">
      <t>ヘンキャク</t>
    </rPh>
    <rPh sb="9" eb="11">
      <t>シブヤ</t>
    </rPh>
    <rPh sb="11" eb="13">
      <t>ハンゾウ</t>
    </rPh>
    <rPh sb="15" eb="17">
      <t>シャクヨウ</t>
    </rPh>
    <phoneticPr fontId="1"/>
  </si>
  <si>
    <t>売却と返却処理済み</t>
    <rPh sb="0" eb="2">
      <t>バイキャク</t>
    </rPh>
    <rPh sb="3" eb="5">
      <t>ヘンキャク</t>
    </rPh>
    <rPh sb="5" eb="7">
      <t>ショリ</t>
    </rPh>
    <rPh sb="7" eb="8">
      <t>ズ</t>
    </rPh>
    <phoneticPr fontId="1"/>
  </si>
  <si>
    <t>重田　正史</t>
    <rPh sb="0" eb="2">
      <t>シゲタ</t>
    </rPh>
    <rPh sb="3" eb="5">
      <t>セイシ</t>
    </rPh>
    <phoneticPr fontId="1"/>
  </si>
  <si>
    <t>平塚市片岡898</t>
    <rPh sb="0" eb="3">
      <t>ヒラツカシ</t>
    </rPh>
    <rPh sb="3" eb="5">
      <t>カタオカ</t>
    </rPh>
    <phoneticPr fontId="1"/>
  </si>
  <si>
    <t>下川原</t>
    <rPh sb="0" eb="1">
      <t>シモ</t>
    </rPh>
    <rPh sb="1" eb="2">
      <t>カワ</t>
    </rPh>
    <rPh sb="2" eb="3">
      <t>ハラ</t>
    </rPh>
    <phoneticPr fontId="1"/>
  </si>
  <si>
    <t>617</t>
    <phoneticPr fontId="1"/>
  </si>
  <si>
    <t>618-1</t>
    <phoneticPr fontId="1"/>
  </si>
  <si>
    <t>626-1</t>
    <phoneticPr fontId="1"/>
  </si>
  <si>
    <t>627-1</t>
    <phoneticPr fontId="1"/>
  </si>
  <si>
    <t>627-2</t>
    <phoneticPr fontId="1"/>
  </si>
  <si>
    <t>628-1</t>
    <phoneticPr fontId="1"/>
  </si>
  <si>
    <t>628-2</t>
    <phoneticPr fontId="1"/>
  </si>
  <si>
    <t>628-3</t>
    <phoneticPr fontId="1"/>
  </si>
  <si>
    <t>454-1</t>
    <phoneticPr fontId="1"/>
  </si>
  <si>
    <t>454-2</t>
    <phoneticPr fontId="1"/>
  </si>
  <si>
    <t>455-1</t>
    <phoneticPr fontId="1"/>
  </si>
  <si>
    <t>455-2</t>
    <phoneticPr fontId="1"/>
  </si>
  <si>
    <t>農林公社に貸す</t>
    <rPh sb="0" eb="2">
      <t>ノウリン</t>
    </rPh>
    <rPh sb="2" eb="4">
      <t>コウシャ</t>
    </rPh>
    <rPh sb="5" eb="6">
      <t>カ</t>
    </rPh>
    <phoneticPr fontId="1"/>
  </si>
  <si>
    <t>坪井正興に貸す</t>
    <rPh sb="0" eb="2">
      <t>ツボイ</t>
    </rPh>
    <rPh sb="2" eb="4">
      <t>マサオキ</t>
    </rPh>
    <rPh sb="5" eb="6">
      <t>カ</t>
    </rPh>
    <phoneticPr fontId="1"/>
  </si>
  <si>
    <t>Tab名</t>
    <rPh sb="3" eb="4">
      <t>メイ</t>
    </rPh>
    <phoneticPr fontId="1"/>
  </si>
  <si>
    <t>01大貝</t>
    <rPh sb="2" eb="4">
      <t>オオガイ</t>
    </rPh>
    <phoneticPr fontId="1"/>
  </si>
  <si>
    <t>02大栄</t>
    <rPh sb="2" eb="3">
      <t>オオ</t>
    </rPh>
    <rPh sb="3" eb="4">
      <t>エイ</t>
    </rPh>
    <phoneticPr fontId="1"/>
  </si>
  <si>
    <t>03大貴</t>
    <rPh sb="2" eb="3">
      <t>オオ</t>
    </rPh>
    <rPh sb="3" eb="4">
      <t>タカ</t>
    </rPh>
    <phoneticPr fontId="1"/>
  </si>
  <si>
    <t>04大孝</t>
    <rPh sb="2" eb="3">
      <t>オオ</t>
    </rPh>
    <rPh sb="3" eb="4">
      <t>コウ</t>
    </rPh>
    <phoneticPr fontId="1"/>
  </si>
  <si>
    <t>05大実</t>
    <rPh sb="2" eb="3">
      <t>オオ</t>
    </rPh>
    <rPh sb="3" eb="4">
      <t>ジツ</t>
    </rPh>
    <phoneticPr fontId="1"/>
  </si>
  <si>
    <t>06小静</t>
    <rPh sb="2" eb="3">
      <t>コ</t>
    </rPh>
    <rPh sb="3" eb="4">
      <t>シズ</t>
    </rPh>
    <phoneticPr fontId="1"/>
  </si>
  <si>
    <t>07小誠</t>
    <rPh sb="2" eb="3">
      <t>コ</t>
    </rPh>
    <rPh sb="3" eb="4">
      <t>セイ</t>
    </rPh>
    <phoneticPr fontId="1"/>
  </si>
  <si>
    <t>08小ト</t>
    <rPh sb="2" eb="3">
      <t>コ</t>
    </rPh>
    <phoneticPr fontId="1"/>
  </si>
  <si>
    <t>09小博</t>
    <rPh sb="2" eb="3">
      <t>コ</t>
    </rPh>
    <rPh sb="3" eb="4">
      <t>ハク</t>
    </rPh>
    <phoneticPr fontId="1"/>
  </si>
  <si>
    <t>10柏木</t>
    <rPh sb="2" eb="4">
      <t>カシワギ</t>
    </rPh>
    <phoneticPr fontId="1"/>
  </si>
  <si>
    <t>澁谷　彰彦</t>
    <rPh sb="0" eb="2">
      <t>シブヤ</t>
    </rPh>
    <rPh sb="3" eb="5">
      <t>アキヒコ</t>
    </rPh>
    <phoneticPr fontId="1"/>
  </si>
  <si>
    <t>平塚市片岡839</t>
    <rPh sb="0" eb="3">
      <t>ヒラツカシ</t>
    </rPh>
    <rPh sb="3" eb="5">
      <t>カタオカ</t>
    </rPh>
    <phoneticPr fontId="1"/>
  </si>
  <si>
    <t>字名なし</t>
    <rPh sb="0" eb="1">
      <t>アザ</t>
    </rPh>
    <rPh sb="1" eb="2">
      <t>メイ</t>
    </rPh>
    <phoneticPr fontId="1"/>
  </si>
  <si>
    <t>耕作(田)はすべて貸出</t>
    <rPh sb="0" eb="2">
      <t>コウサク</t>
    </rPh>
    <rPh sb="3" eb="4">
      <t>タ</t>
    </rPh>
    <rPh sb="9" eb="11">
      <t>カシダシ</t>
    </rPh>
    <phoneticPr fontId="1"/>
  </si>
  <si>
    <t>水稲作付のみ、他は売却済み</t>
    <rPh sb="0" eb="2">
      <t>スイトウ</t>
    </rPh>
    <rPh sb="2" eb="4">
      <t>サクヅ</t>
    </rPh>
    <rPh sb="7" eb="8">
      <t>タ</t>
    </rPh>
    <rPh sb="9" eb="11">
      <t>バイキャク</t>
    </rPh>
    <rPh sb="11" eb="12">
      <t>ズ</t>
    </rPh>
    <phoneticPr fontId="1"/>
  </si>
  <si>
    <t>11久保田</t>
    <rPh sb="2" eb="5">
      <t>クボタ</t>
    </rPh>
    <phoneticPr fontId="1"/>
  </si>
  <si>
    <t>12小栄</t>
    <rPh sb="2" eb="3">
      <t>コ</t>
    </rPh>
    <rPh sb="3" eb="4">
      <t>エイ</t>
    </rPh>
    <phoneticPr fontId="1"/>
  </si>
  <si>
    <t>13小美</t>
    <rPh sb="2" eb="3">
      <t>コ</t>
    </rPh>
    <rPh sb="3" eb="4">
      <t>ビ</t>
    </rPh>
    <phoneticPr fontId="1"/>
  </si>
  <si>
    <t>14小菊</t>
    <rPh sb="2" eb="3">
      <t>コ</t>
    </rPh>
    <rPh sb="3" eb="4">
      <t>キク</t>
    </rPh>
    <phoneticPr fontId="1"/>
  </si>
  <si>
    <t>15重田</t>
    <rPh sb="2" eb="4">
      <t>シゲタ</t>
    </rPh>
    <phoneticPr fontId="1"/>
  </si>
  <si>
    <t>16渋彰</t>
    <rPh sb="2" eb="3">
      <t>シブ</t>
    </rPh>
    <rPh sb="3" eb="4">
      <t>アキ</t>
    </rPh>
    <phoneticPr fontId="1"/>
  </si>
  <si>
    <t>G1 水稲耕作、G2 畑耕作</t>
    <rPh sb="3" eb="5">
      <t>スイトウ</t>
    </rPh>
    <rPh sb="5" eb="7">
      <t>コウサク</t>
    </rPh>
    <rPh sb="11" eb="12">
      <t>ハタケ</t>
    </rPh>
    <rPh sb="12" eb="14">
      <t>コウサク</t>
    </rPh>
    <phoneticPr fontId="1"/>
  </si>
  <si>
    <t>G1 田耕作/一部売却、G2 畑耕作</t>
    <rPh sb="3" eb="4">
      <t>タ</t>
    </rPh>
    <rPh sb="4" eb="6">
      <t>コウサク</t>
    </rPh>
    <rPh sb="7" eb="9">
      <t>イチブ</t>
    </rPh>
    <rPh sb="9" eb="11">
      <t>バイキャク</t>
    </rPh>
    <rPh sb="15" eb="16">
      <t>ハタケ</t>
    </rPh>
    <rPh sb="16" eb="18">
      <t>コウサク</t>
    </rPh>
    <phoneticPr fontId="1"/>
  </si>
  <si>
    <t>G1 全耕作地貸出</t>
    <rPh sb="3" eb="4">
      <t>ゼン</t>
    </rPh>
    <rPh sb="4" eb="7">
      <t>コウサクチ</t>
    </rPh>
    <rPh sb="7" eb="9">
      <t>カシダシ</t>
    </rPh>
    <phoneticPr fontId="1"/>
  </si>
  <si>
    <t>G1 畑耕作</t>
    <rPh sb="3" eb="4">
      <t>ハタケ</t>
    </rPh>
    <rPh sb="4" eb="6">
      <t>コウサク</t>
    </rPh>
    <phoneticPr fontId="1"/>
  </si>
  <si>
    <t>G1 全耕地、沼田洋一(清司)に貸す</t>
    <rPh sb="3" eb="4">
      <t>ゼン</t>
    </rPh>
    <rPh sb="4" eb="6">
      <t>コウチ</t>
    </rPh>
    <phoneticPr fontId="1"/>
  </si>
  <si>
    <t>北金目(1,404),岡崎(1,919)　
合計3323(地区外)農産割</t>
    <rPh sb="0" eb="1">
      <t>キタ</t>
    </rPh>
    <rPh sb="1" eb="3">
      <t>カナメ</t>
    </rPh>
    <rPh sb="11" eb="13">
      <t>オカザキ</t>
    </rPh>
    <rPh sb="22" eb="24">
      <t>ゴウケイ</t>
    </rPh>
    <rPh sb="29" eb="32">
      <t>チクガイ</t>
    </rPh>
    <rPh sb="33" eb="35">
      <t>ノウサン</t>
    </rPh>
    <rPh sb="35" eb="36">
      <t>ワリ</t>
    </rPh>
    <phoneticPr fontId="1"/>
  </si>
  <si>
    <t>水田(2,184)、耕地畑(363)　
合計(7,725)</t>
    <rPh sb="0" eb="2">
      <t>スイデン</t>
    </rPh>
    <rPh sb="10" eb="12">
      <t>コウチ</t>
    </rPh>
    <rPh sb="12" eb="13">
      <t>ハタケ</t>
    </rPh>
    <rPh sb="20" eb="22">
      <t>ゴウケイ</t>
    </rPh>
    <phoneticPr fontId="1"/>
  </si>
  <si>
    <t>全耕作</t>
    <rPh sb="0" eb="1">
      <t>ゼン</t>
    </rPh>
    <rPh sb="1" eb="3">
      <t>コウサク</t>
    </rPh>
    <phoneticPr fontId="1"/>
  </si>
  <si>
    <t>G2-田・村外(岡崎)あり</t>
    <rPh sb="3" eb="4">
      <t>タ</t>
    </rPh>
    <rPh sb="5" eb="7">
      <t>ソンガイ</t>
    </rPh>
    <rPh sb="8" eb="10">
      <t>オカザキ</t>
    </rPh>
    <phoneticPr fontId="1"/>
  </si>
  <si>
    <t>備考2</t>
    <rPh sb="0" eb="2">
      <t>ビコウ</t>
    </rPh>
    <phoneticPr fontId="1"/>
  </si>
  <si>
    <t>こまき　きくえ</t>
    <phoneticPr fontId="1"/>
  </si>
  <si>
    <t>澁谷　誉</t>
    <rPh sb="0" eb="2">
      <t>シブヤ</t>
    </rPh>
    <rPh sb="3" eb="4">
      <t>ヨ</t>
    </rPh>
    <phoneticPr fontId="1"/>
  </si>
  <si>
    <t>平塚市片岡825</t>
    <rPh sb="0" eb="3">
      <t>ヒラツカシ</t>
    </rPh>
    <rPh sb="3" eb="5">
      <t>カタオカ</t>
    </rPh>
    <phoneticPr fontId="1"/>
  </si>
  <si>
    <t>17渋誉</t>
    <rPh sb="2" eb="3">
      <t>シブ</t>
    </rPh>
    <rPh sb="3" eb="4">
      <t>ヨ</t>
    </rPh>
    <phoneticPr fontId="1"/>
  </si>
  <si>
    <t>18渋悦</t>
    <rPh sb="2" eb="3">
      <t>シブ</t>
    </rPh>
    <rPh sb="3" eb="4">
      <t>エツ</t>
    </rPh>
    <phoneticPr fontId="1"/>
  </si>
  <si>
    <t>19渋和</t>
    <rPh sb="2" eb="3">
      <t>シブ</t>
    </rPh>
    <rPh sb="3" eb="4">
      <t>カズ</t>
    </rPh>
    <phoneticPr fontId="1"/>
  </si>
  <si>
    <t>20渋真</t>
    <rPh sb="2" eb="3">
      <t>シブ</t>
    </rPh>
    <rPh sb="3" eb="4">
      <t>シン</t>
    </rPh>
    <phoneticPr fontId="1"/>
  </si>
  <si>
    <t>21渋孝</t>
    <rPh sb="2" eb="3">
      <t>シブ</t>
    </rPh>
    <rPh sb="3" eb="4">
      <t>タカ</t>
    </rPh>
    <phoneticPr fontId="1"/>
  </si>
  <si>
    <t>22渋道</t>
    <rPh sb="2" eb="3">
      <t>シブ</t>
    </rPh>
    <rPh sb="3" eb="4">
      <t>ミチ</t>
    </rPh>
    <phoneticPr fontId="1"/>
  </si>
  <si>
    <t>23渋洋</t>
    <rPh sb="2" eb="3">
      <t>シブ</t>
    </rPh>
    <rPh sb="3" eb="4">
      <t>ヒロシ</t>
    </rPh>
    <phoneticPr fontId="1"/>
  </si>
  <si>
    <t>24渋精</t>
    <rPh sb="2" eb="3">
      <t>シブ</t>
    </rPh>
    <rPh sb="3" eb="4">
      <t>セイ</t>
    </rPh>
    <phoneticPr fontId="1"/>
  </si>
  <si>
    <t>25鈴キ</t>
    <rPh sb="2" eb="3">
      <t>スズ</t>
    </rPh>
    <phoneticPr fontId="1"/>
  </si>
  <si>
    <t>26芹智</t>
    <rPh sb="2" eb="3">
      <t>キン</t>
    </rPh>
    <rPh sb="3" eb="4">
      <t>サトシ</t>
    </rPh>
    <phoneticPr fontId="1"/>
  </si>
  <si>
    <t>27芹修</t>
    <rPh sb="2" eb="3">
      <t>キン</t>
    </rPh>
    <rPh sb="3" eb="4">
      <t>オサム</t>
    </rPh>
    <phoneticPr fontId="1"/>
  </si>
  <si>
    <t>28芹幸</t>
    <rPh sb="2" eb="3">
      <t>セリ</t>
    </rPh>
    <rPh sb="3" eb="4">
      <t>サチ</t>
    </rPh>
    <phoneticPr fontId="1"/>
  </si>
  <si>
    <t>29坪輿</t>
    <rPh sb="2" eb="3">
      <t>ツボ</t>
    </rPh>
    <rPh sb="3" eb="4">
      <t>コシ</t>
    </rPh>
    <phoneticPr fontId="1"/>
  </si>
  <si>
    <t>30坪孝</t>
    <rPh sb="2" eb="3">
      <t>ツボ</t>
    </rPh>
    <rPh sb="3" eb="4">
      <t>タカ</t>
    </rPh>
    <phoneticPr fontId="1"/>
  </si>
  <si>
    <t>31沼洋</t>
    <rPh sb="2" eb="3">
      <t>ヌマ</t>
    </rPh>
    <rPh sb="3" eb="4">
      <t>ヒロシ</t>
    </rPh>
    <phoneticPr fontId="1"/>
  </si>
  <si>
    <t>32沼尚</t>
    <rPh sb="2" eb="3">
      <t>ヌマ</t>
    </rPh>
    <rPh sb="3" eb="4">
      <t>ナオ</t>
    </rPh>
    <phoneticPr fontId="1"/>
  </si>
  <si>
    <t>33沼邦</t>
    <rPh sb="2" eb="3">
      <t>ヌマ</t>
    </rPh>
    <rPh sb="3" eb="4">
      <t>クニ</t>
    </rPh>
    <phoneticPr fontId="1"/>
  </si>
  <si>
    <t>34原ト</t>
    <rPh sb="2" eb="3">
      <t>ハラ</t>
    </rPh>
    <phoneticPr fontId="1"/>
  </si>
  <si>
    <t>35宮キ</t>
    <rPh sb="2" eb="3">
      <t>ミヤ</t>
    </rPh>
    <phoneticPr fontId="1"/>
  </si>
  <si>
    <t>36宮源</t>
    <rPh sb="2" eb="3">
      <t>ミヤ</t>
    </rPh>
    <rPh sb="3" eb="4">
      <t>ゲン</t>
    </rPh>
    <phoneticPr fontId="1"/>
  </si>
  <si>
    <t>37宮浩</t>
    <rPh sb="2" eb="3">
      <t>ミヤ</t>
    </rPh>
    <phoneticPr fontId="1"/>
  </si>
  <si>
    <t>38宮悟</t>
    <rPh sb="2" eb="3">
      <t>ミヤ</t>
    </rPh>
    <rPh sb="3" eb="4">
      <t>サトル</t>
    </rPh>
    <phoneticPr fontId="1"/>
  </si>
  <si>
    <t>39宮茂</t>
    <rPh sb="2" eb="3">
      <t>ミヤ</t>
    </rPh>
    <rPh sb="3" eb="4">
      <t>シゲル</t>
    </rPh>
    <phoneticPr fontId="1"/>
  </si>
  <si>
    <t>40宮隆</t>
    <rPh sb="2" eb="3">
      <t>ミヤ</t>
    </rPh>
    <rPh sb="3" eb="4">
      <t>タカシ</t>
    </rPh>
    <phoneticPr fontId="1"/>
  </si>
  <si>
    <t>41宮忠</t>
    <rPh sb="2" eb="3">
      <t>ミヤ</t>
    </rPh>
    <rPh sb="3" eb="4">
      <t>タダシ</t>
    </rPh>
    <phoneticPr fontId="1"/>
  </si>
  <si>
    <t>42宮英</t>
    <rPh sb="2" eb="3">
      <t>ミヤ</t>
    </rPh>
    <rPh sb="3" eb="4">
      <t>エイ</t>
    </rPh>
    <phoneticPr fontId="1"/>
  </si>
  <si>
    <t>43宮幸</t>
    <rPh sb="2" eb="3">
      <t>ミヤ</t>
    </rPh>
    <rPh sb="3" eb="4">
      <t>ユキ</t>
    </rPh>
    <phoneticPr fontId="1"/>
  </si>
  <si>
    <t>44ミヤ</t>
    <phoneticPr fontId="1"/>
  </si>
  <si>
    <t>209-2</t>
    <phoneticPr fontId="1"/>
  </si>
  <si>
    <r>
      <t>H27</t>
    </r>
    <r>
      <rPr>
        <sz val="10"/>
        <rFont val="ＭＳ Ｐゴシック"/>
        <family val="2"/>
        <charset val="128"/>
      </rPr>
      <t>柏木龍治へ貸す</t>
    </r>
    <rPh sb="3" eb="5">
      <t>カシワギ</t>
    </rPh>
    <rPh sb="5" eb="7">
      <t>タツジ</t>
    </rPh>
    <rPh sb="8" eb="9">
      <t>カ</t>
    </rPh>
    <phoneticPr fontId="1"/>
  </si>
  <si>
    <t>G1:(田)H27柏木龍治へ貸す
G2:一部自己管理</t>
    <rPh sb="4" eb="5">
      <t>タ</t>
    </rPh>
    <rPh sb="20" eb="22">
      <t>イチブ</t>
    </rPh>
    <rPh sb="22" eb="24">
      <t>ジコ</t>
    </rPh>
    <rPh sb="24" eb="26">
      <t>カンリ</t>
    </rPh>
    <phoneticPr fontId="1"/>
  </si>
  <si>
    <t>459-1</t>
    <phoneticPr fontId="1"/>
  </si>
  <si>
    <t>柏木龍治へ貸す</t>
    <rPh sb="0" eb="2">
      <t>カシワキ</t>
    </rPh>
    <rPh sb="2" eb="4">
      <t>タツジ</t>
    </rPh>
    <rPh sb="5" eb="6">
      <t>カ</t>
    </rPh>
    <phoneticPr fontId="1"/>
  </si>
  <si>
    <r>
      <rPr>
        <sz val="10"/>
        <rFont val="Arial"/>
        <family val="3"/>
      </rPr>
      <t>H28</t>
    </r>
    <r>
      <rPr>
        <sz val="10"/>
        <rFont val="游ゴシック"/>
        <family val="3"/>
        <charset val="128"/>
      </rPr>
      <t>年</t>
    </r>
    <r>
      <rPr>
        <sz val="10"/>
        <rFont val="Arial"/>
        <family val="3"/>
      </rPr>
      <t>.</t>
    </r>
    <r>
      <rPr>
        <sz val="10"/>
        <rFont val="ＭＳ ゴシック"/>
        <family val="3"/>
        <charset val="128"/>
      </rPr>
      <t>柏木龍治へ貸す</t>
    </r>
    <rPh sb="3" eb="4">
      <t>ネン</t>
    </rPh>
    <rPh sb="5" eb="7">
      <t>カシワキ</t>
    </rPh>
    <rPh sb="7" eb="9">
      <t>タツジ</t>
    </rPh>
    <rPh sb="10" eb="11">
      <t>カ</t>
    </rPh>
    <phoneticPr fontId="1"/>
  </si>
  <si>
    <t>自己管理</t>
    <rPh sb="0" eb="2">
      <t>ジコ</t>
    </rPh>
    <rPh sb="2" eb="4">
      <t>カンリ</t>
    </rPh>
    <phoneticPr fontId="1"/>
  </si>
  <si>
    <t>柳川浩昭へ貸す</t>
    <rPh sb="0" eb="2">
      <t>ヤナガワ</t>
    </rPh>
    <rPh sb="2" eb="3">
      <t>ヒロシ</t>
    </rPh>
    <rPh sb="3" eb="4">
      <t>アキ</t>
    </rPh>
    <rPh sb="5" eb="6">
      <t>カ</t>
    </rPh>
    <phoneticPr fontId="1"/>
  </si>
  <si>
    <t>澁谷　悦子</t>
    <rPh sb="0" eb="2">
      <t>シブヤ</t>
    </rPh>
    <rPh sb="3" eb="5">
      <t>エツコ</t>
    </rPh>
    <phoneticPr fontId="1"/>
  </si>
  <si>
    <t>平塚市片岡835</t>
    <rPh sb="0" eb="3">
      <t>ヒラツカシ</t>
    </rPh>
    <rPh sb="3" eb="5">
      <t>カタオカ</t>
    </rPh>
    <phoneticPr fontId="1"/>
  </si>
  <si>
    <t>401-1</t>
    <phoneticPr fontId="1"/>
  </si>
  <si>
    <t>401-2</t>
    <phoneticPr fontId="1"/>
  </si>
  <si>
    <t>401-3</t>
    <phoneticPr fontId="1"/>
  </si>
  <si>
    <t>515-1</t>
    <phoneticPr fontId="1"/>
  </si>
  <si>
    <t>515-2</t>
    <phoneticPr fontId="1"/>
  </si>
  <si>
    <t>515-3</t>
    <phoneticPr fontId="1"/>
  </si>
  <si>
    <t>516-1</t>
    <phoneticPr fontId="1"/>
  </si>
  <si>
    <r>
      <t>H29.</t>
    </r>
    <r>
      <rPr>
        <sz val="10"/>
        <rFont val="ＭＳ Ｐゴシック"/>
        <family val="2"/>
        <charset val="128"/>
      </rPr>
      <t>野川一に貸す</t>
    </r>
    <r>
      <rPr>
        <sz val="10"/>
        <rFont val="Arial"/>
        <family val="2"/>
      </rPr>
      <t>/</t>
    </r>
    <r>
      <rPr>
        <strike/>
        <sz val="10"/>
        <rFont val="Arial"/>
        <family val="2"/>
      </rPr>
      <t>H20</t>
    </r>
    <r>
      <rPr>
        <strike/>
        <sz val="10"/>
        <rFont val="游ゴシック Light"/>
        <family val="3"/>
        <charset val="128"/>
      </rPr>
      <t>芹澤昭一氏に貸す</t>
    </r>
    <rPh sb="4" eb="6">
      <t>ノカワ</t>
    </rPh>
    <rPh sb="6" eb="7">
      <t>ハジメ</t>
    </rPh>
    <rPh sb="8" eb="9">
      <t>カ</t>
    </rPh>
    <rPh sb="14" eb="16">
      <t>セリザワ</t>
    </rPh>
    <rPh sb="16" eb="18">
      <t>ショウイチ</t>
    </rPh>
    <rPh sb="18" eb="19">
      <t>シ</t>
    </rPh>
    <rPh sb="20" eb="21">
      <t>カ</t>
    </rPh>
    <phoneticPr fontId="1"/>
  </si>
  <si>
    <t>G1:H29.野川一に貸す(1,211)/残耕作</t>
    <rPh sb="21" eb="22">
      <t>ザン</t>
    </rPh>
    <rPh sb="22" eb="24">
      <t>コウサク</t>
    </rPh>
    <phoneticPr fontId="1"/>
  </si>
  <si>
    <t>和田</t>
    <rPh sb="0" eb="2">
      <t>ワダ</t>
    </rPh>
    <phoneticPr fontId="1"/>
  </si>
  <si>
    <t>小田原街道</t>
    <rPh sb="0" eb="3">
      <t>オダワラ</t>
    </rPh>
    <rPh sb="3" eb="5">
      <t>カイドウ</t>
    </rPh>
    <phoneticPr fontId="1"/>
  </si>
  <si>
    <t>399-2</t>
    <phoneticPr fontId="1"/>
  </si>
  <si>
    <t>399-3</t>
    <phoneticPr fontId="1"/>
  </si>
  <si>
    <t>1135-1</t>
    <phoneticPr fontId="1"/>
  </si>
  <si>
    <t>耕地畑</t>
    <rPh sb="0" eb="2">
      <t>コウチ</t>
    </rPh>
    <rPh sb="2" eb="3">
      <t>ハタケ</t>
    </rPh>
    <phoneticPr fontId="1"/>
  </si>
  <si>
    <t>澁谷　和男</t>
    <rPh sb="0" eb="2">
      <t>シブヤ</t>
    </rPh>
    <rPh sb="3" eb="5">
      <t>カズオ</t>
    </rPh>
    <phoneticPr fontId="1"/>
  </si>
  <si>
    <t>平塚市片岡840</t>
    <rPh sb="0" eb="3">
      <t>ヒラツカシ</t>
    </rPh>
    <rPh sb="3" eb="5">
      <t>カタオカ</t>
    </rPh>
    <phoneticPr fontId="1"/>
  </si>
  <si>
    <r>
      <rPr>
        <sz val="8"/>
        <rFont val="ＭＳ Ｐゴシック"/>
        <family val="2"/>
        <charset val="128"/>
      </rPr>
      <t>令和</t>
    </r>
    <r>
      <rPr>
        <sz val="8"/>
        <rFont val="Arial"/>
        <family val="2"/>
      </rPr>
      <t>5</t>
    </r>
    <r>
      <rPr>
        <sz val="8"/>
        <rFont val="ＭＳ Ｐゴシック"/>
        <family val="2"/>
        <charset val="128"/>
      </rPr>
      <t>年</t>
    </r>
    <r>
      <rPr>
        <sz val="8"/>
        <rFont val="Arial"/>
        <family val="2"/>
      </rPr>
      <t>.</t>
    </r>
    <r>
      <rPr>
        <sz val="8"/>
        <rFont val="ＭＳ Ｐゴシック"/>
        <family val="2"/>
        <charset val="128"/>
      </rPr>
      <t>柏木龍治へ貸す</t>
    </r>
    <r>
      <rPr>
        <sz val="8"/>
        <rFont val="Arial"/>
        <family val="2"/>
      </rPr>
      <t>/</t>
    </r>
    <r>
      <rPr>
        <strike/>
        <sz val="8"/>
        <rFont val="ＭＳ Ｐゴシック"/>
        <family val="3"/>
        <charset val="128"/>
      </rPr>
      <t>受委託にて澁純へ借す</t>
    </r>
    <rPh sb="0" eb="2">
      <t>レイワ</t>
    </rPh>
    <rPh sb="3" eb="4">
      <t>ネン</t>
    </rPh>
    <rPh sb="5" eb="7">
      <t>カシワギ</t>
    </rPh>
    <rPh sb="7" eb="9">
      <t>タツジ</t>
    </rPh>
    <rPh sb="10" eb="11">
      <t>カ</t>
    </rPh>
    <rPh sb="13" eb="16">
      <t>ジュイタク</t>
    </rPh>
    <rPh sb="18" eb="19">
      <t>シブイ</t>
    </rPh>
    <rPh sb="19" eb="20">
      <t>ジュン</t>
    </rPh>
    <rPh sb="21" eb="22">
      <t>カ</t>
    </rPh>
    <phoneticPr fontId="1"/>
  </si>
  <si>
    <t>全耕地、令和5年.柏木龍治へ貸す</t>
    <rPh sb="0" eb="1">
      <t>ゼン</t>
    </rPh>
    <rPh sb="1" eb="3">
      <t>コウチ</t>
    </rPh>
    <phoneticPr fontId="1"/>
  </si>
  <si>
    <t>澁谷　真一</t>
    <rPh sb="0" eb="2">
      <t>シブヤ</t>
    </rPh>
    <rPh sb="3" eb="5">
      <t>シンイチ</t>
    </rPh>
    <phoneticPr fontId="1"/>
  </si>
  <si>
    <t>平塚市片岡658-5</t>
    <rPh sb="0" eb="3">
      <t>ヒラツカシ</t>
    </rPh>
    <rPh sb="3" eb="5">
      <t>カタオカ</t>
    </rPh>
    <phoneticPr fontId="1"/>
  </si>
  <si>
    <t>286-1</t>
    <phoneticPr fontId="1"/>
  </si>
  <si>
    <t>407-3</t>
  </si>
  <si>
    <t>440-1</t>
  </si>
  <si>
    <t>440-3</t>
    <phoneticPr fontId="1"/>
  </si>
  <si>
    <t>澁谷道子へ返す</t>
    <rPh sb="0" eb="2">
      <t>シブヤ</t>
    </rPh>
    <rPh sb="2" eb="4">
      <t>ミチコ</t>
    </rPh>
    <rPh sb="5" eb="6">
      <t>カエ</t>
    </rPh>
    <phoneticPr fontId="1"/>
  </si>
  <si>
    <r>
      <rPr>
        <sz val="9"/>
        <rFont val="ＭＳ Ｐゴシック"/>
        <family val="2"/>
        <charset val="128"/>
      </rPr>
      <t>宮川信之に売却</t>
    </r>
    <rPh sb="0" eb="2">
      <t>ミヤガワ</t>
    </rPh>
    <rPh sb="2" eb="4">
      <t>ノブユキ</t>
    </rPh>
    <rPh sb="5" eb="7">
      <t>バイキャク</t>
    </rPh>
    <phoneticPr fontId="1"/>
  </si>
  <si>
    <r>
      <rPr>
        <sz val="9"/>
        <rFont val="ＭＳ Ｐゴシック"/>
        <family val="3"/>
        <charset val="128"/>
      </rPr>
      <t>宮川信之に売却</t>
    </r>
    <rPh sb="0" eb="2">
      <t>ミヤガワ</t>
    </rPh>
    <rPh sb="2" eb="4">
      <t>ノブユキ</t>
    </rPh>
    <rPh sb="5" eb="7">
      <t>バイキャク</t>
    </rPh>
    <phoneticPr fontId="1"/>
  </si>
  <si>
    <r>
      <rPr>
        <sz val="9"/>
        <rFont val="ＭＳ Ｐゴシック"/>
        <family val="2"/>
        <charset val="128"/>
      </rPr>
      <t>澁谷道子へ返す</t>
    </r>
    <rPh sb="0" eb="2">
      <t>シブヤ</t>
    </rPh>
    <rPh sb="2" eb="4">
      <t>ミチコ</t>
    </rPh>
    <rPh sb="5" eb="6">
      <t>カエ</t>
    </rPh>
    <phoneticPr fontId="1"/>
  </si>
  <si>
    <t>芹澤智へ貸す</t>
    <rPh sb="0" eb="2">
      <t>セリザワ</t>
    </rPh>
    <rPh sb="2" eb="3">
      <t>サトル</t>
    </rPh>
    <rPh sb="4" eb="5">
      <t>カ</t>
    </rPh>
    <phoneticPr fontId="1"/>
  </si>
  <si>
    <r>
      <t>澁谷和男へ返す(</t>
    </r>
    <r>
      <rPr>
        <strike/>
        <sz val="9"/>
        <rFont val="ＭＳ Ｐゴシック"/>
        <family val="3"/>
        <charset val="128"/>
      </rPr>
      <t>渋和より受委託にて借入S63</t>
    </r>
    <rPh sb="0" eb="2">
      <t>シブヤ</t>
    </rPh>
    <rPh sb="2" eb="4">
      <t>カズオ</t>
    </rPh>
    <rPh sb="5" eb="6">
      <t>カエ</t>
    </rPh>
    <rPh sb="8" eb="9">
      <t>シブ</t>
    </rPh>
    <rPh sb="9" eb="10">
      <t>カズ</t>
    </rPh>
    <rPh sb="12" eb="13">
      <t>ジュ</t>
    </rPh>
    <rPh sb="13" eb="14">
      <t>イ</t>
    </rPh>
    <rPh sb="17" eb="19">
      <t>カリイレ</t>
    </rPh>
    <phoneticPr fontId="1"/>
  </si>
  <si>
    <t>中川原</t>
    <rPh sb="0" eb="1">
      <t>ナカ</t>
    </rPh>
    <rPh sb="1" eb="2">
      <t>カワ</t>
    </rPh>
    <rPh sb="2" eb="3">
      <t>ハラ</t>
    </rPh>
    <phoneticPr fontId="1"/>
  </si>
  <si>
    <t>稲蒔山</t>
    <rPh sb="0" eb="1">
      <t>イナ</t>
    </rPh>
    <rPh sb="1" eb="2">
      <t>マキ</t>
    </rPh>
    <rPh sb="2" eb="3">
      <t>ヤマ</t>
    </rPh>
    <phoneticPr fontId="1"/>
  </si>
  <si>
    <t>658-1</t>
    <phoneticPr fontId="1"/>
  </si>
  <si>
    <t>659-1</t>
    <phoneticPr fontId="1"/>
  </si>
  <si>
    <t>659-2</t>
    <phoneticPr fontId="1"/>
  </si>
  <si>
    <t>667-1</t>
    <phoneticPr fontId="1"/>
  </si>
  <si>
    <t>667-2</t>
    <phoneticPr fontId="1"/>
  </si>
  <si>
    <t>温室1,736</t>
    <rPh sb="0" eb="2">
      <t>オンシツ</t>
    </rPh>
    <phoneticPr fontId="1"/>
  </si>
  <si>
    <r>
      <rPr>
        <sz val="10"/>
        <rFont val="ＭＳ Ｐゴシック"/>
        <family val="2"/>
        <charset val="128"/>
      </rPr>
      <t>内温室</t>
    </r>
    <r>
      <rPr>
        <sz val="10"/>
        <rFont val="Arial"/>
        <family val="2"/>
      </rPr>
      <t>561</t>
    </r>
    <rPh sb="0" eb="1">
      <t>ウチ</t>
    </rPh>
    <rPh sb="1" eb="3">
      <t>オンシツ</t>
    </rPh>
    <phoneticPr fontId="1"/>
  </si>
  <si>
    <r>
      <t>H24</t>
    </r>
    <r>
      <rPr>
        <sz val="10"/>
        <rFont val="ＭＳ Ｐゴシック"/>
        <family val="2"/>
        <charset val="128"/>
      </rPr>
      <t>より増</t>
    </r>
    <r>
      <rPr>
        <sz val="10"/>
        <rFont val="Arial"/>
        <family val="2"/>
      </rPr>
      <t>+332</t>
    </r>
    <r>
      <rPr>
        <sz val="10"/>
        <rFont val="ＭＳ Ｐゴシック"/>
        <family val="2"/>
        <charset val="128"/>
      </rPr>
      <t>(H18より重田美佐子より借りる1,000)</t>
    </r>
    <rPh sb="5" eb="6">
      <t>ゾウ</t>
    </rPh>
    <rPh sb="16" eb="18">
      <t>シゲタ</t>
    </rPh>
    <rPh sb="18" eb="21">
      <t>ミサコ</t>
    </rPh>
    <rPh sb="23" eb="24">
      <t>カ</t>
    </rPh>
    <phoneticPr fontId="1"/>
  </si>
  <si>
    <r>
      <t>R5</t>
    </r>
    <r>
      <rPr>
        <sz val="10"/>
        <rFont val="ＭＳ Ｐゴシック"/>
        <family val="2"/>
        <charset val="128"/>
      </rPr>
      <t>澁谷イネさんに返す(</t>
    </r>
    <r>
      <rPr>
        <sz val="10"/>
        <rFont val="Arial"/>
        <family val="2"/>
      </rPr>
      <t>H26</t>
    </r>
    <r>
      <rPr>
        <sz val="10"/>
        <rFont val="ＭＳ Ｐゴシック"/>
        <family val="2"/>
        <charset val="128"/>
      </rPr>
      <t>より澁谷清より借りる)</t>
    </r>
    <rPh sb="2" eb="4">
      <t>シブヤ</t>
    </rPh>
    <rPh sb="9" eb="10">
      <t>カエ</t>
    </rPh>
    <rPh sb="17" eb="19">
      <t>シブヤ</t>
    </rPh>
    <rPh sb="19" eb="20">
      <t>キヨシ</t>
    </rPh>
    <rPh sb="22" eb="23">
      <t>カ</t>
    </rPh>
    <phoneticPr fontId="1"/>
  </si>
  <si>
    <t>R05-水田合計0
畑面積 4,212</t>
    <rPh sb="4" eb="6">
      <t>スイデン</t>
    </rPh>
    <rPh sb="6" eb="8">
      <t>ゴウケイ</t>
    </rPh>
    <rPh sb="10" eb="11">
      <t>ハタ</t>
    </rPh>
    <rPh sb="11" eb="13">
      <t>メンセキ</t>
    </rPh>
    <phoneticPr fontId="1"/>
  </si>
  <si>
    <t>澁谷　孝之</t>
    <rPh sb="0" eb="2">
      <t>シブヤ</t>
    </rPh>
    <rPh sb="3" eb="5">
      <t>タカユキ</t>
    </rPh>
    <phoneticPr fontId="1"/>
  </si>
  <si>
    <t>平塚市片岡384-2</t>
    <rPh sb="0" eb="3">
      <t>ヒラツカシ</t>
    </rPh>
    <rPh sb="3" eb="5">
      <t>カタオカ</t>
    </rPh>
    <phoneticPr fontId="1"/>
  </si>
  <si>
    <t>618-2</t>
    <phoneticPr fontId="1"/>
  </si>
  <si>
    <t>635-1</t>
    <phoneticPr fontId="1"/>
  </si>
  <si>
    <t>637-1</t>
    <phoneticPr fontId="1"/>
  </si>
  <si>
    <t>193-1</t>
    <phoneticPr fontId="1"/>
  </si>
  <si>
    <t>芹澤敏治へ貸す</t>
    <rPh sb="0" eb="2">
      <t>セリザワ</t>
    </rPh>
    <rPh sb="2" eb="4">
      <t>トシハル</t>
    </rPh>
    <rPh sb="5" eb="6">
      <t>カ</t>
    </rPh>
    <phoneticPr fontId="1"/>
  </si>
  <si>
    <r>
      <t>H28</t>
    </r>
    <r>
      <rPr>
        <sz val="10"/>
        <rFont val="ＭＳ Ｐゴシック"/>
        <family val="2"/>
        <charset val="128"/>
      </rPr>
      <t>柏木龍治に貸す</t>
    </r>
    <r>
      <rPr>
        <sz val="10"/>
        <rFont val="Arial"/>
        <family val="2"/>
      </rPr>
      <t>(</t>
    </r>
    <r>
      <rPr>
        <strike/>
        <sz val="10"/>
        <rFont val="游ゴシック Light"/>
        <family val="3"/>
        <charset val="128"/>
      </rPr>
      <t>返却済/小巻照夫へ貸す</t>
    </r>
    <r>
      <rPr>
        <sz val="10"/>
        <rFont val="游ゴシック"/>
        <family val="2"/>
        <charset val="128"/>
      </rPr>
      <t>)</t>
    </r>
    <rPh sb="3" eb="5">
      <t>カシワギ</t>
    </rPh>
    <rPh sb="5" eb="7">
      <t>タツジ</t>
    </rPh>
    <rPh sb="8" eb="9">
      <t>カ</t>
    </rPh>
    <rPh sb="11" eb="13">
      <t>ヘンキャク</t>
    </rPh>
    <rPh sb="13" eb="14">
      <t>ズ</t>
    </rPh>
    <rPh sb="15" eb="17">
      <t>コマキ</t>
    </rPh>
    <rPh sb="17" eb="19">
      <t>テルオ</t>
    </rPh>
    <rPh sb="20" eb="21">
      <t>カ</t>
    </rPh>
    <phoneticPr fontId="1"/>
  </si>
  <si>
    <r>
      <t>H29</t>
    </r>
    <r>
      <rPr>
        <sz val="8"/>
        <rFont val="ＭＳ Ｐゴシック"/>
        <family val="2"/>
        <charset val="128"/>
      </rPr>
      <t>苺屋(㈱</t>
    </r>
    <r>
      <rPr>
        <sz val="8"/>
        <rFont val="Arial"/>
        <family val="2"/>
      </rPr>
      <t>VERY BERRY</t>
    </r>
    <r>
      <rPr>
        <sz val="8"/>
        <rFont val="ＭＳ Ｐゴシック"/>
        <family val="2"/>
        <charset val="128"/>
      </rPr>
      <t>)へ貸す</t>
    </r>
    <r>
      <rPr>
        <sz val="8"/>
        <rFont val="Arial"/>
        <family val="2"/>
      </rPr>
      <t>(</t>
    </r>
    <r>
      <rPr>
        <strike/>
        <sz val="8"/>
        <rFont val="ＭＳ Ｐゴシック"/>
        <family val="3"/>
        <charset val="128"/>
      </rPr>
      <t>沼田清司へ貸す</t>
    </r>
    <rPh sb="3" eb="4">
      <t>イチゴ</t>
    </rPh>
    <rPh sb="4" eb="5">
      <t>ヤ</t>
    </rPh>
    <rPh sb="19" eb="20">
      <t>カ</t>
    </rPh>
    <rPh sb="22" eb="24">
      <t>ヌマタ</t>
    </rPh>
    <rPh sb="24" eb="26">
      <t>キヨシ</t>
    </rPh>
    <rPh sb="27" eb="28">
      <t>カ</t>
    </rPh>
    <phoneticPr fontId="1"/>
  </si>
  <si>
    <t>637-2</t>
    <phoneticPr fontId="1"/>
  </si>
  <si>
    <t>636-1</t>
    <phoneticPr fontId="1"/>
  </si>
  <si>
    <t>G1:水田は貸出と休耕
G2:3件　苺屋に貸す(2,402)</t>
    <rPh sb="3" eb="5">
      <t>スイデン</t>
    </rPh>
    <rPh sb="6" eb="8">
      <t>カシダシ</t>
    </rPh>
    <rPh sb="9" eb="11">
      <t>キュウコウ</t>
    </rPh>
    <rPh sb="16" eb="17">
      <t>ケン</t>
    </rPh>
    <rPh sb="18" eb="19">
      <t>イチゴ</t>
    </rPh>
    <rPh sb="19" eb="20">
      <t>ヤ</t>
    </rPh>
    <rPh sb="21" eb="22">
      <t>カ</t>
    </rPh>
    <phoneticPr fontId="1"/>
  </si>
  <si>
    <t>澁谷　道子</t>
    <rPh sb="0" eb="2">
      <t>シブヤ</t>
    </rPh>
    <rPh sb="3" eb="5">
      <t>ミチコ</t>
    </rPh>
    <phoneticPr fontId="1"/>
  </si>
  <si>
    <t>407-3</t>
    <phoneticPr fontId="1"/>
  </si>
  <si>
    <t>408-1</t>
    <phoneticPr fontId="1"/>
  </si>
  <si>
    <t>澁谷　洋一</t>
    <rPh sb="0" eb="2">
      <t>シブヤ</t>
    </rPh>
    <rPh sb="3" eb="5">
      <t>ヨウイチ</t>
    </rPh>
    <phoneticPr fontId="1"/>
  </si>
  <si>
    <t>平塚市片岡806</t>
    <rPh sb="0" eb="3">
      <t>ヒラツカシ</t>
    </rPh>
    <rPh sb="3" eb="5">
      <t>カタオカ</t>
    </rPh>
    <phoneticPr fontId="1"/>
  </si>
  <si>
    <t>182-1</t>
  </si>
  <si>
    <t>182-1</t>
    <phoneticPr fontId="1"/>
  </si>
  <si>
    <t>183-1</t>
  </si>
  <si>
    <t>183-1</t>
    <phoneticPr fontId="1"/>
  </si>
  <si>
    <t>184-1</t>
  </si>
  <si>
    <t>184-1</t>
    <phoneticPr fontId="1"/>
  </si>
  <si>
    <t>埋立→畑</t>
    <rPh sb="0" eb="2">
      <t>ウメタテ</t>
    </rPh>
    <rPh sb="3" eb="4">
      <t>ハタケ</t>
    </rPh>
    <phoneticPr fontId="1"/>
  </si>
  <si>
    <r>
      <t>H29</t>
    </r>
    <r>
      <rPr>
        <sz val="10"/>
        <rFont val="ＭＳ Ｐゴシック"/>
        <family val="2"/>
        <charset val="128"/>
      </rPr>
      <t>芹沢智へ</t>
    </r>
    <rPh sb="3" eb="5">
      <t>セリザワ</t>
    </rPh>
    <rPh sb="5" eb="6">
      <t>サトル</t>
    </rPh>
    <phoneticPr fontId="1"/>
  </si>
  <si>
    <t>327-1</t>
  </si>
  <si>
    <t>328-1</t>
  </si>
  <si>
    <t>329</t>
  </si>
  <si>
    <t>507-1</t>
  </si>
  <si>
    <t>宮勝分含む</t>
    <rPh sb="0" eb="1">
      <t>ミヤ</t>
    </rPh>
    <rPh sb="1" eb="2">
      <t>カツ</t>
    </rPh>
    <rPh sb="2" eb="3">
      <t>ブン</t>
    </rPh>
    <rPh sb="3" eb="4">
      <t>フク</t>
    </rPh>
    <phoneticPr fontId="1"/>
  </si>
  <si>
    <t>1150-1</t>
    <phoneticPr fontId="1"/>
  </si>
  <si>
    <t>澁谷　精一</t>
    <rPh sb="0" eb="2">
      <t>シブヤ</t>
    </rPh>
    <rPh sb="3" eb="5">
      <t>セイイチ</t>
    </rPh>
    <phoneticPr fontId="1"/>
  </si>
  <si>
    <t>平塚市片岡1283</t>
    <rPh sb="0" eb="3">
      <t>ヒラツカシ</t>
    </rPh>
    <rPh sb="3" eb="5">
      <t>カタオカ</t>
    </rPh>
    <phoneticPr fontId="1"/>
  </si>
  <si>
    <t>172-1</t>
    <phoneticPr fontId="1"/>
  </si>
  <si>
    <t>畑に転記</t>
    <rPh sb="0" eb="1">
      <t>ハタケ</t>
    </rPh>
    <rPh sb="2" eb="4">
      <t>テンキ</t>
    </rPh>
    <phoneticPr fontId="1"/>
  </si>
  <si>
    <t>506-2</t>
    <phoneticPr fontId="1"/>
  </si>
  <si>
    <t>田転用→畑</t>
    <rPh sb="0" eb="1">
      <t>タ</t>
    </rPh>
    <rPh sb="1" eb="3">
      <t>テンヨウ</t>
    </rPh>
    <rPh sb="4" eb="5">
      <t>ハタケ</t>
    </rPh>
    <phoneticPr fontId="1"/>
  </si>
  <si>
    <r>
      <t>H29</t>
    </r>
    <r>
      <rPr>
        <sz val="10"/>
        <rFont val="ＭＳ Ｐゴシック"/>
        <family val="2"/>
        <charset val="128"/>
      </rPr>
      <t>年追加</t>
    </r>
    <rPh sb="3" eb="4">
      <t>ネン</t>
    </rPh>
    <rPh sb="4" eb="6">
      <t>ツイカ</t>
    </rPh>
    <phoneticPr fontId="1"/>
  </si>
  <si>
    <t>紙台帳と齟齬なし</t>
    <rPh sb="0" eb="3">
      <t>カミダイチョウ</t>
    </rPh>
    <rPh sb="4" eb="6">
      <t>ソゴ</t>
    </rPh>
    <phoneticPr fontId="1"/>
  </si>
  <si>
    <t>イネ</t>
    <phoneticPr fontId="1"/>
  </si>
  <si>
    <t>旧管理者</t>
    <rPh sb="0" eb="1">
      <t>キュウ</t>
    </rPh>
    <rPh sb="1" eb="3">
      <t>カンリ</t>
    </rPh>
    <rPh sb="3" eb="4">
      <t>シャ</t>
    </rPh>
    <phoneticPr fontId="1"/>
  </si>
  <si>
    <t>甚一</t>
    <rPh sb="0" eb="2">
      <t>カンイチ</t>
    </rPh>
    <phoneticPr fontId="1"/>
  </si>
  <si>
    <t>-</t>
    <phoneticPr fontId="1"/>
  </si>
  <si>
    <t>悦二</t>
    <rPh sb="0" eb="2">
      <t>エツジ</t>
    </rPh>
    <phoneticPr fontId="1"/>
  </si>
  <si>
    <t>照夫</t>
    <rPh sb="0" eb="2">
      <t>テルオ</t>
    </rPh>
    <phoneticPr fontId="1"/>
  </si>
  <si>
    <t>半三</t>
    <rPh sb="0" eb="2">
      <t>ハンゾウ</t>
    </rPh>
    <phoneticPr fontId="1"/>
  </si>
  <si>
    <t>純一</t>
    <rPh sb="0" eb="2">
      <t>ジュンイチ</t>
    </rPh>
    <phoneticPr fontId="1"/>
  </si>
  <si>
    <t>千枝子</t>
    <rPh sb="0" eb="3">
      <t>チエコ</t>
    </rPh>
    <phoneticPr fontId="1"/>
  </si>
  <si>
    <t>澄夫</t>
    <rPh sb="0" eb="2">
      <t>スミオ</t>
    </rPh>
    <phoneticPr fontId="1"/>
  </si>
  <si>
    <t>トヨ子</t>
    <rPh sb="2" eb="3">
      <t>コ</t>
    </rPh>
    <phoneticPr fontId="1"/>
  </si>
  <si>
    <t>鈴木　キヨ江</t>
    <rPh sb="0" eb="2">
      <t>スズキ</t>
    </rPh>
    <rPh sb="5" eb="6">
      <t>エ</t>
    </rPh>
    <phoneticPr fontId="1"/>
  </si>
  <si>
    <t>平塚市片岡799-8</t>
    <rPh sb="0" eb="3">
      <t>ヒラツカシ</t>
    </rPh>
    <rPh sb="3" eb="5">
      <t>カタオカ</t>
    </rPh>
    <phoneticPr fontId="1"/>
  </si>
  <si>
    <r>
      <t>R3.</t>
    </r>
    <r>
      <rPr>
        <sz val="10"/>
        <rFont val="ＭＳ Ｐゴシック"/>
        <family val="2"/>
        <charset val="128"/>
      </rPr>
      <t>柏木龍治に貸す(</t>
    </r>
    <r>
      <rPr>
        <strike/>
        <sz val="10"/>
        <rFont val="ＭＳ Ｐゴシック"/>
        <family val="3"/>
        <charset val="128"/>
      </rPr>
      <t>H24関谷正明(岡崎339)に貸す,H21柏木栄治に貸す</t>
    </r>
    <rPh sb="3" eb="5">
      <t>カシワギ</t>
    </rPh>
    <rPh sb="5" eb="7">
      <t>タツジ</t>
    </rPh>
    <rPh sb="8" eb="9">
      <t>カ</t>
    </rPh>
    <rPh sb="14" eb="16">
      <t>セキヤ</t>
    </rPh>
    <rPh sb="16" eb="18">
      <t>マサアキ</t>
    </rPh>
    <rPh sb="19" eb="21">
      <t>オカザキ</t>
    </rPh>
    <rPh sb="26" eb="27">
      <t>カ</t>
    </rPh>
    <rPh sb="32" eb="34">
      <t>カシワギ</t>
    </rPh>
    <rPh sb="34" eb="36">
      <t>エイジ</t>
    </rPh>
    <rPh sb="37" eb="38">
      <t>カ</t>
    </rPh>
    <phoneticPr fontId="1"/>
  </si>
  <si>
    <t>紙台帳と齟齬なし
R3.柏木龍治に貸す</t>
    <rPh sb="0" eb="1">
      <t>カミ</t>
    </rPh>
    <rPh sb="1" eb="3">
      <t>ダイチョウ</t>
    </rPh>
    <rPh sb="4" eb="6">
      <t>ソゴ</t>
    </rPh>
    <phoneticPr fontId="1"/>
  </si>
  <si>
    <t>秀男</t>
    <rPh sb="0" eb="2">
      <t>ヒデオ</t>
    </rPh>
    <phoneticPr fontId="1"/>
  </si>
  <si>
    <t>平塚市片岡1253-1</t>
    <rPh sb="0" eb="2">
      <t>ヒラツカ</t>
    </rPh>
    <rPh sb="2" eb="3">
      <t>シ</t>
    </rPh>
    <rPh sb="3" eb="5">
      <t>カタオカ</t>
    </rPh>
    <phoneticPr fontId="1"/>
  </si>
  <si>
    <t>芹沢　智</t>
    <rPh sb="0" eb="2">
      <t>セリザワ</t>
    </rPh>
    <rPh sb="3" eb="4">
      <t>サトル</t>
    </rPh>
    <phoneticPr fontId="1"/>
  </si>
  <si>
    <t>平塚市片岡1253-1</t>
    <rPh sb="0" eb="3">
      <t>ヒラツカシ</t>
    </rPh>
    <rPh sb="3" eb="5">
      <t>カタオカ</t>
    </rPh>
    <phoneticPr fontId="1"/>
  </si>
  <si>
    <t>79-1</t>
    <phoneticPr fontId="1"/>
  </si>
  <si>
    <t>80</t>
    <phoneticPr fontId="1"/>
  </si>
  <si>
    <t>81</t>
    <phoneticPr fontId="1"/>
  </si>
  <si>
    <t>92-1</t>
    <phoneticPr fontId="1"/>
  </si>
  <si>
    <t>93</t>
    <phoneticPr fontId="1"/>
  </si>
  <si>
    <t>106-1</t>
    <phoneticPr fontId="1"/>
  </si>
  <si>
    <t>118</t>
    <phoneticPr fontId="1"/>
  </si>
  <si>
    <t>119-1</t>
    <phoneticPr fontId="1"/>
  </si>
  <si>
    <t>441-1</t>
    <phoneticPr fontId="1"/>
  </si>
  <si>
    <t>442-1</t>
    <phoneticPr fontId="1"/>
  </si>
  <si>
    <t>613-1</t>
    <phoneticPr fontId="1"/>
  </si>
  <si>
    <t>615-1</t>
    <phoneticPr fontId="1"/>
  </si>
  <si>
    <r>
      <t>108</t>
    </r>
    <r>
      <rPr>
        <sz val="10"/>
        <rFont val="ＭＳ Ｐゴシック"/>
        <family val="3"/>
        <charset val="128"/>
      </rPr>
      <t>他</t>
    </r>
    <rPh sb="3" eb="4">
      <t>ホカ</t>
    </rPh>
    <phoneticPr fontId="1"/>
  </si>
  <si>
    <r>
      <t>114</t>
    </r>
    <r>
      <rPr>
        <sz val="10"/>
        <rFont val="ＭＳ Ｐゴシック"/>
        <family val="3"/>
        <charset val="128"/>
      </rPr>
      <t>他</t>
    </r>
    <rPh sb="3" eb="4">
      <t>ホカ</t>
    </rPh>
    <phoneticPr fontId="1"/>
  </si>
  <si>
    <t>107</t>
    <phoneticPr fontId="1"/>
  </si>
  <si>
    <t>112-1</t>
    <phoneticPr fontId="1"/>
  </si>
  <si>
    <t>121-1</t>
    <phoneticPr fontId="1"/>
  </si>
  <si>
    <t>121-2</t>
    <phoneticPr fontId="1"/>
  </si>
  <si>
    <t>122</t>
    <phoneticPr fontId="1"/>
  </si>
  <si>
    <t>123-1</t>
    <phoneticPr fontId="1"/>
  </si>
  <si>
    <t>120-1</t>
    <phoneticPr fontId="1"/>
  </si>
  <si>
    <t>123-2</t>
    <phoneticPr fontId="1"/>
  </si>
  <si>
    <t>124-2</t>
    <phoneticPr fontId="1"/>
  </si>
  <si>
    <r>
      <t>H29</t>
    </r>
    <r>
      <rPr>
        <sz val="10"/>
        <rFont val="ＭＳ Ｐゴシック"/>
        <family val="2"/>
        <charset val="128"/>
      </rPr>
      <t>年大澤実清より借入</t>
    </r>
    <rPh sb="3" eb="4">
      <t>ネン</t>
    </rPh>
    <rPh sb="4" eb="6">
      <t>オオサワ</t>
    </rPh>
    <rPh sb="6" eb="7">
      <t>ジツ</t>
    </rPh>
    <rPh sb="7" eb="8">
      <t>キヨ</t>
    </rPh>
    <rPh sb="10" eb="12">
      <t>カリイレ</t>
    </rPh>
    <phoneticPr fontId="1"/>
  </si>
  <si>
    <t>440-3</t>
  </si>
  <si>
    <r>
      <t>H31</t>
    </r>
    <r>
      <rPr>
        <sz val="10"/>
        <rFont val="ＭＳ Ｐゴシック"/>
        <family val="2"/>
        <charset val="128"/>
      </rPr>
      <t>澁谷純一より借入</t>
    </r>
    <rPh sb="3" eb="5">
      <t>シブヤ</t>
    </rPh>
    <rPh sb="5" eb="7">
      <t>ジュンイチ</t>
    </rPh>
    <rPh sb="9" eb="11">
      <t>カリイレ</t>
    </rPh>
    <phoneticPr fontId="1"/>
  </si>
  <si>
    <r>
      <t>H29</t>
    </r>
    <r>
      <rPr>
        <sz val="10"/>
        <rFont val="ＭＳ Ｐゴシック"/>
        <family val="2"/>
        <charset val="128"/>
      </rPr>
      <t>年澁谷洋一より借入</t>
    </r>
    <rPh sb="3" eb="4">
      <t>ネン</t>
    </rPh>
    <rPh sb="4" eb="6">
      <t>シブヤ</t>
    </rPh>
    <rPh sb="6" eb="8">
      <t>ヨウイチ</t>
    </rPh>
    <rPh sb="10" eb="12">
      <t>カリイレ</t>
    </rPh>
    <phoneticPr fontId="1"/>
  </si>
  <si>
    <t>442-2</t>
    <phoneticPr fontId="1"/>
  </si>
  <si>
    <t>616-1</t>
    <phoneticPr fontId="1"/>
  </si>
  <si>
    <t>616-2</t>
    <phoneticPr fontId="1"/>
  </si>
  <si>
    <t>660-1</t>
    <phoneticPr fontId="1"/>
  </si>
  <si>
    <t>661-1</t>
    <phoneticPr fontId="1"/>
  </si>
  <si>
    <t>661-2</t>
    <phoneticPr fontId="1"/>
  </si>
  <si>
    <t>663-1</t>
    <phoneticPr fontId="1"/>
  </si>
  <si>
    <r>
      <rPr>
        <sz val="10"/>
        <rFont val="游ゴシック"/>
        <family val="2"/>
        <charset val="128"/>
      </rPr>
      <t>ミス?</t>
    </r>
    <r>
      <rPr>
        <sz val="10"/>
        <rFont val="Arial"/>
        <family val="2"/>
      </rPr>
      <t>(269)</t>
    </r>
    <phoneticPr fontId="1"/>
  </si>
  <si>
    <t>G5:畑-七反田442-2
面積(269)→(267)赤字　
合計(2,903)→(2,901)赤字</t>
    <rPh sb="3" eb="4">
      <t>ハタケ</t>
    </rPh>
    <rPh sb="5" eb="6">
      <t>ナナ</t>
    </rPh>
    <rPh sb="6" eb="7">
      <t>ハン</t>
    </rPh>
    <rPh sb="7" eb="8">
      <t>タ</t>
    </rPh>
    <rPh sb="14" eb="16">
      <t>メンセキ</t>
    </rPh>
    <rPh sb="27" eb="29">
      <t>アカジ</t>
    </rPh>
    <rPh sb="31" eb="33">
      <t>ゴウケイ</t>
    </rPh>
    <rPh sb="48" eb="50">
      <t>アカジ</t>
    </rPh>
    <phoneticPr fontId="1"/>
  </si>
  <si>
    <t>芹沢　修一</t>
    <rPh sb="0" eb="2">
      <t>セリザワ</t>
    </rPh>
    <rPh sb="3" eb="5">
      <t>シュウイチ</t>
    </rPh>
    <phoneticPr fontId="1"/>
  </si>
  <si>
    <t>平塚市片岡833</t>
    <rPh sb="0" eb="3">
      <t>ヒラツカシ</t>
    </rPh>
    <rPh sb="3" eb="5">
      <t>カタオカ</t>
    </rPh>
    <phoneticPr fontId="1"/>
  </si>
  <si>
    <t>94-1</t>
    <phoneticPr fontId="1"/>
  </si>
  <si>
    <t>164-1</t>
    <phoneticPr fontId="1"/>
  </si>
  <si>
    <t>174-1</t>
    <phoneticPr fontId="1"/>
  </si>
  <si>
    <t>176-1</t>
    <phoneticPr fontId="1"/>
  </si>
  <si>
    <t>176-2</t>
    <phoneticPr fontId="1"/>
  </si>
  <si>
    <t>186-1</t>
    <phoneticPr fontId="1"/>
  </si>
  <si>
    <t>187-1</t>
    <phoneticPr fontId="1"/>
  </si>
  <si>
    <t>188-1</t>
    <phoneticPr fontId="1"/>
  </si>
  <si>
    <t>189-1</t>
    <phoneticPr fontId="1"/>
  </si>
  <si>
    <t>315</t>
    <phoneticPr fontId="1"/>
  </si>
  <si>
    <t>317-1</t>
    <phoneticPr fontId="1"/>
  </si>
  <si>
    <t>318-1</t>
    <phoneticPr fontId="1"/>
  </si>
  <si>
    <t>319-1</t>
    <phoneticPr fontId="1"/>
  </si>
  <si>
    <t>令和5年4月より</t>
    <rPh sb="0" eb="2">
      <t>レイワ</t>
    </rPh>
    <rPh sb="3" eb="4">
      <t>ネン</t>
    </rPh>
    <rPh sb="5" eb="6">
      <t>ガツ</t>
    </rPh>
    <phoneticPr fontId="1"/>
  </si>
  <si>
    <t>402-1</t>
    <phoneticPr fontId="1"/>
  </si>
  <si>
    <t>403-1</t>
    <phoneticPr fontId="1"/>
  </si>
  <si>
    <t>404-1</t>
    <phoneticPr fontId="1"/>
  </si>
  <si>
    <t>405-1</t>
    <phoneticPr fontId="1"/>
  </si>
  <si>
    <t>409-1</t>
    <phoneticPr fontId="1"/>
  </si>
  <si>
    <t>606-1</t>
    <phoneticPr fontId="1"/>
  </si>
  <si>
    <r>
      <rPr>
        <sz val="10"/>
        <rFont val="ＭＳ Ｐゴシック"/>
        <family val="2"/>
        <charset val="128"/>
      </rPr>
      <t>共同所有</t>
    </r>
    <r>
      <rPr>
        <sz val="10"/>
        <rFont val="Arial"/>
        <family val="2"/>
      </rPr>
      <t>1/3</t>
    </r>
    <rPh sb="0" eb="2">
      <t>キョウドウ</t>
    </rPh>
    <rPh sb="2" eb="4">
      <t>ショユウ</t>
    </rPh>
    <phoneticPr fontId="1"/>
  </si>
  <si>
    <t>上宗高</t>
    <rPh sb="0" eb="1">
      <t>カミ</t>
    </rPh>
    <rPh sb="1" eb="2">
      <t>ソウ</t>
    </rPh>
    <rPh sb="2" eb="3">
      <t>タカ</t>
    </rPh>
    <phoneticPr fontId="1"/>
  </si>
  <si>
    <t>259-3</t>
    <phoneticPr fontId="1"/>
  </si>
  <si>
    <t>254-2</t>
    <phoneticPr fontId="1"/>
  </si>
  <si>
    <t>255-1</t>
    <phoneticPr fontId="1"/>
  </si>
  <si>
    <t>256-1</t>
    <phoneticPr fontId="1"/>
  </si>
  <si>
    <t>263</t>
    <phoneticPr fontId="1"/>
  </si>
  <si>
    <t>265-3</t>
    <phoneticPr fontId="1"/>
  </si>
  <si>
    <t>沼田邦夫より借入(平塚市中原3-8-17)</t>
    <rPh sb="0" eb="2">
      <t>ヌマタ</t>
    </rPh>
    <rPh sb="2" eb="4">
      <t>クニオ</t>
    </rPh>
    <rPh sb="6" eb="8">
      <t>カリイレ</t>
    </rPh>
    <rPh sb="9" eb="12">
      <t>ヒラツカシ</t>
    </rPh>
    <rPh sb="12" eb="14">
      <t>ナカハラ</t>
    </rPh>
    <phoneticPr fontId="1"/>
  </si>
  <si>
    <t>2026年作付変更なし</t>
    <rPh sb="4" eb="5">
      <t>ネン</t>
    </rPh>
    <rPh sb="5" eb="7">
      <t>サクツケ</t>
    </rPh>
    <rPh sb="7" eb="9">
      <t>ヘンコウ</t>
    </rPh>
    <phoneticPr fontId="1"/>
  </si>
  <si>
    <t>芹澤　幸雄</t>
    <rPh sb="0" eb="2">
      <t>セリザワ</t>
    </rPh>
    <rPh sb="3" eb="5">
      <t>ユキオ</t>
    </rPh>
    <phoneticPr fontId="1"/>
  </si>
  <si>
    <t>田　令和4年3/29現在(16,693)
その後　(15,922)の記載あり</t>
    <rPh sb="0" eb="1">
      <t>タ</t>
    </rPh>
    <rPh sb="2" eb="4">
      <t>レイワ</t>
    </rPh>
    <rPh sb="5" eb="6">
      <t>ネン</t>
    </rPh>
    <rPh sb="10" eb="12">
      <t>ゲンザイ</t>
    </rPh>
    <rPh sb="23" eb="24">
      <t>ゴ</t>
    </rPh>
    <rPh sb="34" eb="36">
      <t>キサイ</t>
    </rPh>
    <phoneticPr fontId="1"/>
  </si>
  <si>
    <t>坪井　正興</t>
    <rPh sb="0" eb="2">
      <t>ツボイ</t>
    </rPh>
    <rPh sb="3" eb="5">
      <t>マサオキ</t>
    </rPh>
    <phoneticPr fontId="1"/>
  </si>
  <si>
    <t>平塚市片岡824</t>
    <rPh sb="0" eb="3">
      <t>ヒラツカシ</t>
    </rPh>
    <rPh sb="3" eb="5">
      <t>カタオカ</t>
    </rPh>
    <phoneticPr fontId="1"/>
  </si>
  <si>
    <t>162</t>
    <phoneticPr fontId="1"/>
  </si>
  <si>
    <t>154</t>
    <phoneticPr fontId="1"/>
  </si>
  <si>
    <t>155</t>
    <phoneticPr fontId="1"/>
  </si>
  <si>
    <t>473</t>
    <phoneticPr fontId="1"/>
  </si>
  <si>
    <t>484</t>
    <phoneticPr fontId="1"/>
  </si>
  <si>
    <t>483</t>
    <phoneticPr fontId="1"/>
  </si>
  <si>
    <t>454</t>
    <phoneticPr fontId="1"/>
  </si>
  <si>
    <t>455</t>
    <phoneticPr fontId="1"/>
  </si>
  <si>
    <t>重田ミドリより借入</t>
    <rPh sb="0" eb="2">
      <t>シゲタ</t>
    </rPh>
    <rPh sb="7" eb="9">
      <t>カリイレ</t>
    </rPh>
    <phoneticPr fontId="1"/>
  </si>
  <si>
    <t>669-1</t>
    <phoneticPr fontId="1"/>
  </si>
  <si>
    <t>669-3</t>
    <phoneticPr fontId="1"/>
  </si>
  <si>
    <t>669-4</t>
    <phoneticPr fontId="1"/>
  </si>
  <si>
    <t>670-1</t>
    <phoneticPr fontId="1"/>
  </si>
  <si>
    <t>671-1</t>
    <phoneticPr fontId="1"/>
  </si>
  <si>
    <t>672-1</t>
    <phoneticPr fontId="1"/>
  </si>
  <si>
    <t>中遠山</t>
    <rPh sb="0" eb="1">
      <t>ナカ</t>
    </rPh>
    <rPh sb="1" eb="2">
      <t>エン</t>
    </rPh>
    <rPh sb="2" eb="3">
      <t>サン</t>
    </rPh>
    <phoneticPr fontId="1"/>
  </si>
  <si>
    <t>耕地合計　11,307</t>
    <rPh sb="0" eb="2">
      <t>コウチ</t>
    </rPh>
    <rPh sb="2" eb="4">
      <t>ゴウケイ</t>
    </rPh>
    <phoneticPr fontId="1"/>
  </si>
  <si>
    <t>-</t>
    <phoneticPr fontId="1"/>
  </si>
  <si>
    <t>坪井　正孝</t>
    <rPh sb="0" eb="2">
      <t>ツボイ</t>
    </rPh>
    <rPh sb="3" eb="5">
      <t>マサタカ</t>
    </rPh>
    <phoneticPr fontId="1"/>
  </si>
  <si>
    <t>平塚市片岡804-1</t>
    <rPh sb="0" eb="3">
      <t>ヒラツカシ</t>
    </rPh>
    <rPh sb="3" eb="5">
      <t>カタオカ</t>
    </rPh>
    <phoneticPr fontId="1"/>
  </si>
  <si>
    <t>258-1</t>
    <phoneticPr fontId="1"/>
  </si>
  <si>
    <t>258-2</t>
    <phoneticPr fontId="1"/>
  </si>
  <si>
    <t>紙台帳と齟齬なし</t>
    <rPh sb="0" eb="1">
      <t>カミ</t>
    </rPh>
    <rPh sb="1" eb="3">
      <t>ダイチョウ</t>
    </rPh>
    <rPh sb="4" eb="6">
      <t>ソゴ</t>
    </rPh>
    <phoneticPr fontId="1"/>
  </si>
  <si>
    <t>沼田　洋一</t>
    <rPh sb="0" eb="2">
      <t>ヌマタ</t>
    </rPh>
    <rPh sb="3" eb="5">
      <t>ヨウイチ</t>
    </rPh>
    <phoneticPr fontId="1"/>
  </si>
  <si>
    <t>平塚市片岡897</t>
    <rPh sb="0" eb="3">
      <t>ヒラツカシ</t>
    </rPh>
    <rPh sb="3" eb="5">
      <t>カタオカ</t>
    </rPh>
    <phoneticPr fontId="1"/>
  </si>
  <si>
    <t>489-1</t>
    <phoneticPr fontId="1"/>
  </si>
  <si>
    <t>489-3</t>
    <phoneticPr fontId="1"/>
  </si>
  <si>
    <t>489-4</t>
    <phoneticPr fontId="1"/>
  </si>
  <si>
    <t>530</t>
    <phoneticPr fontId="1"/>
  </si>
  <si>
    <t>531-1</t>
    <phoneticPr fontId="1"/>
  </si>
  <si>
    <t>599-1</t>
    <phoneticPr fontId="1"/>
  </si>
  <si>
    <t>600-1</t>
    <phoneticPr fontId="1"/>
  </si>
  <si>
    <t>601-1</t>
    <phoneticPr fontId="1"/>
  </si>
  <si>
    <t>608</t>
    <phoneticPr fontId="1"/>
  </si>
  <si>
    <t>609-1</t>
    <phoneticPr fontId="1"/>
  </si>
  <si>
    <t>611</t>
    <phoneticPr fontId="1"/>
  </si>
  <si>
    <t>612-1</t>
    <phoneticPr fontId="1"/>
  </si>
  <si>
    <t>宝亀</t>
    <rPh sb="0" eb="1">
      <t>タカラ</t>
    </rPh>
    <rPh sb="1" eb="2">
      <t>カメ</t>
    </rPh>
    <phoneticPr fontId="1"/>
  </si>
  <si>
    <t>反り町</t>
    <rPh sb="0" eb="1">
      <t>ソ</t>
    </rPh>
    <rPh sb="2" eb="3">
      <t>マチ</t>
    </rPh>
    <phoneticPr fontId="1"/>
  </si>
  <si>
    <t>396-1</t>
    <phoneticPr fontId="1"/>
  </si>
  <si>
    <t>396-2</t>
    <phoneticPr fontId="1"/>
  </si>
  <si>
    <t>396-3</t>
    <phoneticPr fontId="1"/>
  </si>
  <si>
    <t>十三町</t>
    <rPh sb="0" eb="1">
      <t>ジュウ</t>
    </rPh>
    <rPh sb="1" eb="2">
      <t>サン</t>
    </rPh>
    <rPh sb="2" eb="3">
      <t>マチ</t>
    </rPh>
    <phoneticPr fontId="1"/>
  </si>
  <si>
    <t>206-1</t>
    <phoneticPr fontId="1"/>
  </si>
  <si>
    <t>207</t>
    <phoneticPr fontId="1"/>
  </si>
  <si>
    <t>209</t>
    <phoneticPr fontId="1"/>
  </si>
  <si>
    <t>210</t>
    <phoneticPr fontId="1"/>
  </si>
  <si>
    <t>609-2</t>
    <phoneticPr fontId="1"/>
  </si>
  <si>
    <t>610-1</t>
    <phoneticPr fontId="1"/>
  </si>
  <si>
    <t>③村外水田</t>
    <rPh sb="1" eb="3">
      <t>ソンガイ</t>
    </rPh>
    <rPh sb="3" eb="5">
      <t>スイデン</t>
    </rPh>
    <phoneticPr fontId="1"/>
  </si>
  <si>
    <t>④村外水田(盛土)</t>
    <rPh sb="1" eb="3">
      <t>ソンガイ</t>
    </rPh>
    <rPh sb="3" eb="5">
      <t>スイデン</t>
    </rPh>
    <rPh sb="6" eb="8">
      <t>モリド</t>
    </rPh>
    <phoneticPr fontId="1"/>
  </si>
  <si>
    <r>
      <rPr>
        <sz val="10"/>
        <rFont val="ＭＳ Ｐゴシック"/>
        <family val="2"/>
        <charset val="128"/>
      </rPr>
      <t>曽我渉(南金目</t>
    </r>
    <r>
      <rPr>
        <sz val="10"/>
        <rFont val="Arial"/>
        <family val="2"/>
      </rPr>
      <t>1447-5)</t>
    </r>
    <r>
      <rPr>
        <sz val="10"/>
        <rFont val="游ゴシック"/>
        <family val="2"/>
        <charset val="128"/>
      </rPr>
      <t>より借入</t>
    </r>
    <r>
      <rPr>
        <sz val="10"/>
        <rFont val="ＭＳ Ｐゴシック"/>
        <family val="2"/>
        <charset val="128"/>
      </rPr>
      <t>　</t>
    </r>
    <rPh sb="0" eb="2">
      <t>ソガ</t>
    </rPh>
    <rPh sb="2" eb="3">
      <t>ワタル</t>
    </rPh>
    <rPh sb="4" eb="5">
      <t>ミナミ</t>
    </rPh>
    <rPh sb="5" eb="7">
      <t>カナメ</t>
    </rPh>
    <rPh sb="16" eb="18">
      <t>カリイレ</t>
    </rPh>
    <phoneticPr fontId="1"/>
  </si>
  <si>
    <t>453-1</t>
  </si>
  <si>
    <t>453-2</t>
  </si>
  <si>
    <t>456-1</t>
  </si>
  <si>
    <t>457-1</t>
  </si>
  <si>
    <t>526-1</t>
    <phoneticPr fontId="1"/>
  </si>
  <si>
    <t>526-2</t>
    <phoneticPr fontId="1"/>
  </si>
  <si>
    <t>526-3</t>
    <phoneticPr fontId="1"/>
  </si>
  <si>
    <t>527</t>
    <phoneticPr fontId="1"/>
  </si>
  <si>
    <t>返却済</t>
    <rPh sb="0" eb="2">
      <t>ヘンキャク</t>
    </rPh>
    <rPh sb="2" eb="3">
      <t>ズ</t>
    </rPh>
    <phoneticPr fontId="1"/>
  </si>
  <si>
    <r>
      <rPr>
        <sz val="10"/>
        <rFont val="ＭＳ ゴシック"/>
        <family val="3"/>
        <charset val="128"/>
      </rPr>
      <t>返却済</t>
    </r>
    <r>
      <rPr>
        <sz val="10"/>
        <rFont val="Arial"/>
        <family val="2"/>
      </rPr>
      <t>_</t>
    </r>
    <r>
      <rPr>
        <sz val="10"/>
        <rFont val="游ゴシック"/>
        <family val="2"/>
        <charset val="128"/>
      </rPr>
      <t>同上</t>
    </r>
    <rPh sb="0" eb="2">
      <t>ヘンキャク</t>
    </rPh>
    <rPh sb="2" eb="3">
      <t>ズ</t>
    </rPh>
    <rPh sb="4" eb="6">
      <t>ドウジョウ</t>
    </rPh>
    <phoneticPr fontId="1"/>
  </si>
  <si>
    <t>返却済(2,607)_宮川静枝(片岡2904)</t>
    <rPh sb="0" eb="2">
      <t>ヘンキャク</t>
    </rPh>
    <rPh sb="2" eb="3">
      <t>ズ</t>
    </rPh>
    <rPh sb="11" eb="13">
      <t>ミヤガワ</t>
    </rPh>
    <rPh sb="13" eb="15">
      <t>シズエ</t>
    </rPh>
    <rPh sb="16" eb="18">
      <t>カタオカ</t>
    </rPh>
    <phoneticPr fontId="1"/>
  </si>
  <si>
    <r>
      <rPr>
        <sz val="10"/>
        <rFont val="ＭＳ ゴシック"/>
        <family val="3"/>
        <charset val="128"/>
      </rPr>
      <t>返却済</t>
    </r>
    <r>
      <rPr>
        <sz val="10"/>
        <rFont val="Arial"/>
        <family val="3"/>
      </rPr>
      <t>(2,164)_</t>
    </r>
    <r>
      <rPr>
        <sz val="10"/>
        <rFont val="游ゴシック"/>
        <family val="3"/>
        <charset val="128"/>
      </rPr>
      <t>片岡</t>
    </r>
    <r>
      <rPr>
        <sz val="10"/>
        <rFont val="Arial"/>
        <family val="3"/>
      </rPr>
      <t>.</t>
    </r>
    <r>
      <rPr>
        <sz val="10"/>
        <rFont val="游ゴシック"/>
        <family val="3"/>
        <charset val="128"/>
      </rPr>
      <t>澁谷孝之より借入</t>
    </r>
    <rPh sb="0" eb="2">
      <t>ヘンキャク</t>
    </rPh>
    <rPh sb="2" eb="3">
      <t>ズ</t>
    </rPh>
    <rPh sb="11" eb="13">
      <t>カタオカ</t>
    </rPh>
    <rPh sb="14" eb="16">
      <t>シブヤ</t>
    </rPh>
    <rPh sb="16" eb="18">
      <t>タカユキ</t>
    </rPh>
    <rPh sb="20" eb="22">
      <t>カリイレ</t>
    </rPh>
    <phoneticPr fontId="1"/>
  </si>
  <si>
    <r>
      <rPr>
        <sz val="10"/>
        <rFont val="ＭＳ Ｐゴシック"/>
        <family val="2"/>
        <charset val="128"/>
      </rPr>
      <t>曽我渉(1,430)(南金目</t>
    </r>
    <r>
      <rPr>
        <sz val="10"/>
        <rFont val="Arial"/>
        <family val="2"/>
      </rPr>
      <t>1447-5)</t>
    </r>
    <r>
      <rPr>
        <sz val="10"/>
        <rFont val="游ゴシック"/>
        <family val="2"/>
        <charset val="128"/>
      </rPr>
      <t>より借入</t>
    </r>
    <r>
      <rPr>
        <sz val="10"/>
        <rFont val="ＭＳ Ｐゴシック"/>
        <family val="2"/>
        <charset val="128"/>
      </rPr>
      <t>　</t>
    </r>
    <rPh sb="0" eb="2">
      <t>ソガ</t>
    </rPh>
    <rPh sb="2" eb="3">
      <t>ワタル</t>
    </rPh>
    <rPh sb="11" eb="12">
      <t>ミナミ</t>
    </rPh>
    <rPh sb="12" eb="14">
      <t>カナメ</t>
    </rPh>
    <rPh sb="23" eb="25">
      <t>カリイレ</t>
    </rPh>
    <phoneticPr fontId="1"/>
  </si>
  <si>
    <t>215-1</t>
    <phoneticPr fontId="1"/>
  </si>
  <si>
    <t>491-1</t>
    <phoneticPr fontId="1"/>
  </si>
  <si>
    <t>小巻賢一氏より借入(920)南金目</t>
    <rPh sb="0" eb="2">
      <t>コマキ</t>
    </rPh>
    <rPh sb="2" eb="4">
      <t>ケンイチ</t>
    </rPh>
    <rPh sb="4" eb="5">
      <t>シ</t>
    </rPh>
    <rPh sb="7" eb="9">
      <t>カリイレ</t>
    </rPh>
    <rPh sb="14" eb="17">
      <t>ミナミカナメ</t>
    </rPh>
    <phoneticPr fontId="1"/>
  </si>
  <si>
    <t>小巻誠治氏より借入(4,196)</t>
    <rPh sb="0" eb="2">
      <t>コマキ</t>
    </rPh>
    <rPh sb="2" eb="4">
      <t>セイジ</t>
    </rPh>
    <rPh sb="4" eb="5">
      <t>シ</t>
    </rPh>
    <rPh sb="7" eb="9">
      <t>カリイレ</t>
    </rPh>
    <phoneticPr fontId="1"/>
  </si>
  <si>
    <t>小巻誠治氏より借入</t>
    <phoneticPr fontId="1"/>
  </si>
  <si>
    <t>R3より芹澤幸雄へ貸す/小巻公平氏より借入</t>
    <rPh sb="4" eb="6">
      <t>セリザワ</t>
    </rPh>
    <rPh sb="6" eb="8">
      <t>ユキオ</t>
    </rPh>
    <rPh sb="9" eb="10">
      <t>カ</t>
    </rPh>
    <rPh sb="14" eb="16">
      <t>コウヘイ</t>
    </rPh>
    <rPh sb="16" eb="17">
      <t>シ</t>
    </rPh>
    <rPh sb="19" eb="21">
      <t>カリイレ</t>
    </rPh>
    <phoneticPr fontId="1"/>
  </si>
  <si>
    <t>-</t>
    <phoneticPr fontId="1"/>
  </si>
  <si>
    <t>平塚市片岡824</t>
    <phoneticPr fontId="1"/>
  </si>
  <si>
    <t>平塚市片岡804-1</t>
    <phoneticPr fontId="1"/>
  </si>
  <si>
    <t>平塚市片岡833</t>
    <phoneticPr fontId="1"/>
  </si>
  <si>
    <t>平塚市片岡799-8</t>
    <phoneticPr fontId="1"/>
  </si>
  <si>
    <t>平塚市片岡1287</t>
    <phoneticPr fontId="1"/>
  </si>
  <si>
    <t>平塚市片岡5</t>
    <phoneticPr fontId="1"/>
  </si>
  <si>
    <t>平塚市片岡3-3</t>
    <phoneticPr fontId="1"/>
  </si>
  <si>
    <t>平塚市片岡1292</t>
    <phoneticPr fontId="1"/>
  </si>
  <si>
    <t>平塚市片岡420-2</t>
    <phoneticPr fontId="1"/>
  </si>
  <si>
    <t>平塚市片岡425</t>
    <phoneticPr fontId="1"/>
  </si>
  <si>
    <t>平塚市片岡796</t>
    <phoneticPr fontId="1"/>
  </si>
  <si>
    <t>平塚市片岡797</t>
    <phoneticPr fontId="1"/>
  </si>
  <si>
    <t>平塚市片岡898</t>
    <phoneticPr fontId="1"/>
  </si>
  <si>
    <t>平塚市片岡839</t>
    <phoneticPr fontId="1"/>
  </si>
  <si>
    <t>平塚市片岡825</t>
    <phoneticPr fontId="1"/>
  </si>
  <si>
    <t>平塚市片岡835</t>
    <phoneticPr fontId="1"/>
  </si>
  <si>
    <t>平塚市片岡840</t>
    <phoneticPr fontId="1"/>
  </si>
  <si>
    <t>平塚市片岡658-5</t>
    <phoneticPr fontId="1"/>
  </si>
  <si>
    <t>平塚市片岡384-2</t>
    <phoneticPr fontId="1"/>
  </si>
  <si>
    <t>平塚市片岡806</t>
    <phoneticPr fontId="1"/>
  </si>
  <si>
    <t>備考1</t>
    <rPh sb="0" eb="2">
      <t>ビコウ</t>
    </rPh>
    <phoneticPr fontId="1"/>
  </si>
  <si>
    <t>No1</t>
    <phoneticPr fontId="1"/>
  </si>
  <si>
    <t>沼田　尚男</t>
    <rPh sb="0" eb="2">
      <t>ヌマタ</t>
    </rPh>
    <rPh sb="3" eb="5">
      <t>ヒサオ</t>
    </rPh>
    <phoneticPr fontId="1"/>
  </si>
  <si>
    <t>平塚市片岡895-1</t>
    <rPh sb="0" eb="3">
      <t>ヒラツカシ</t>
    </rPh>
    <rPh sb="3" eb="5">
      <t>カタオカ</t>
    </rPh>
    <phoneticPr fontId="1"/>
  </si>
  <si>
    <t>257-1</t>
    <phoneticPr fontId="1"/>
  </si>
  <si>
    <t>浅井久保</t>
    <rPh sb="0" eb="1">
      <t>アサ</t>
    </rPh>
    <rPh sb="1" eb="2">
      <t>イ</t>
    </rPh>
    <rPh sb="2" eb="4">
      <t>クボ</t>
    </rPh>
    <phoneticPr fontId="1"/>
  </si>
  <si>
    <t>253-1</t>
    <phoneticPr fontId="1"/>
  </si>
  <si>
    <t>254-1</t>
    <phoneticPr fontId="1"/>
  </si>
  <si>
    <t>265-1</t>
    <phoneticPr fontId="1"/>
  </si>
  <si>
    <t>896-1</t>
    <phoneticPr fontId="1"/>
  </si>
  <si>
    <t>907-1</t>
    <phoneticPr fontId="1"/>
  </si>
  <si>
    <t>盛土田転用(2.64a)</t>
    <rPh sb="0" eb="2">
      <t>モリド</t>
    </rPh>
    <rPh sb="2" eb="3">
      <t>タ</t>
    </rPh>
    <rPh sb="3" eb="5">
      <t>テンヨウ</t>
    </rPh>
    <phoneticPr fontId="1"/>
  </si>
  <si>
    <t>盛土田転用(6.67a)</t>
    <rPh sb="0" eb="2">
      <t>モリド</t>
    </rPh>
    <rPh sb="2" eb="3">
      <t>タ</t>
    </rPh>
    <rPh sb="3" eb="5">
      <t>テンヨウ</t>
    </rPh>
    <phoneticPr fontId="1"/>
  </si>
  <si>
    <t>盛土田転用(1.25a)</t>
    <rPh sb="0" eb="2">
      <t>モリド</t>
    </rPh>
    <rPh sb="2" eb="3">
      <t>タ</t>
    </rPh>
    <rPh sb="3" eb="5">
      <t>テンヨウ</t>
    </rPh>
    <phoneticPr fontId="1"/>
  </si>
  <si>
    <r>
      <t>R4</t>
    </r>
    <r>
      <rPr>
        <sz val="10"/>
        <rFont val="ＭＳ Ｐゴシック"/>
        <family val="2"/>
        <charset val="128"/>
      </rPr>
      <t>より固定資産税面積</t>
    </r>
    <r>
      <rPr>
        <sz val="10"/>
        <rFont val="Arial"/>
        <family val="2"/>
      </rPr>
      <t>(3.92a)</t>
    </r>
    <rPh sb="4" eb="8">
      <t>コテイシサン</t>
    </rPh>
    <rPh sb="8" eb="9">
      <t>ゼイ</t>
    </rPh>
    <rPh sb="9" eb="11">
      <t>メンセキ</t>
    </rPh>
    <phoneticPr fontId="1"/>
  </si>
  <si>
    <t>宅地(雑種地)</t>
    <rPh sb="0" eb="2">
      <t>タクチ</t>
    </rPh>
    <rPh sb="3" eb="4">
      <t>ザツ</t>
    </rPh>
    <rPh sb="4" eb="5">
      <t>シュ</t>
    </rPh>
    <rPh sb="5" eb="6">
      <t>チ</t>
    </rPh>
    <phoneticPr fontId="1"/>
  </si>
  <si>
    <t>宅地化アパート建設(令和7年より)</t>
    <rPh sb="0" eb="3">
      <t>タクチカ</t>
    </rPh>
    <rPh sb="7" eb="9">
      <t>ケンセツ</t>
    </rPh>
    <rPh sb="10" eb="12">
      <t>レイワ</t>
    </rPh>
    <rPh sb="13" eb="14">
      <t>ネン</t>
    </rPh>
    <phoneticPr fontId="1"/>
  </si>
  <si>
    <t>耕作総面積 1,495(14.48a)</t>
    <rPh sb="0" eb="2">
      <t>コウサク</t>
    </rPh>
    <rPh sb="2" eb="3">
      <t>ソウ</t>
    </rPh>
    <rPh sb="3" eb="5">
      <t>メンセキ</t>
    </rPh>
    <phoneticPr fontId="1"/>
  </si>
  <si>
    <t>沼田　邦夫</t>
    <rPh sb="0" eb="2">
      <t>ヌマタ</t>
    </rPh>
    <rPh sb="3" eb="5">
      <t>クニオ</t>
    </rPh>
    <phoneticPr fontId="1"/>
  </si>
  <si>
    <t>平塚市片岡894</t>
    <rPh sb="0" eb="3">
      <t>ヒラツカシ</t>
    </rPh>
    <rPh sb="3" eb="5">
      <t>カタオカ</t>
    </rPh>
    <phoneticPr fontId="1"/>
  </si>
  <si>
    <t>253-3</t>
    <phoneticPr fontId="1"/>
  </si>
  <si>
    <t>254-2</t>
    <phoneticPr fontId="1"/>
  </si>
  <si>
    <t>255-1</t>
    <phoneticPr fontId="1"/>
  </si>
  <si>
    <t>256-1</t>
    <phoneticPr fontId="1"/>
  </si>
  <si>
    <t>263</t>
    <phoneticPr fontId="1"/>
  </si>
  <si>
    <t>265-3</t>
    <phoneticPr fontId="1"/>
  </si>
  <si>
    <t>原　トヨ子</t>
    <rPh sb="0" eb="1">
      <t>ハラ</t>
    </rPh>
    <rPh sb="4" eb="5">
      <t>コ</t>
    </rPh>
    <phoneticPr fontId="1"/>
  </si>
  <si>
    <t>平塚市片岡849</t>
    <rPh sb="0" eb="3">
      <t>ヒラツカシ</t>
    </rPh>
    <rPh sb="3" eb="5">
      <t>カタオカ</t>
    </rPh>
    <phoneticPr fontId="1"/>
  </si>
  <si>
    <t>1147-2</t>
    <phoneticPr fontId="1"/>
  </si>
  <si>
    <t>南金目</t>
    <rPh sb="0" eb="1">
      <t>ミナミ</t>
    </rPh>
    <rPh sb="1" eb="3">
      <t>カナメ</t>
    </rPh>
    <phoneticPr fontId="1"/>
  </si>
  <si>
    <t>沢挟</t>
    <rPh sb="0" eb="1">
      <t>サワ</t>
    </rPh>
    <rPh sb="1" eb="2">
      <t>ハサ</t>
    </rPh>
    <phoneticPr fontId="1"/>
  </si>
  <si>
    <t>535</t>
    <phoneticPr fontId="1"/>
  </si>
  <si>
    <t>555</t>
    <phoneticPr fontId="1"/>
  </si>
  <si>
    <t>556-1</t>
    <phoneticPr fontId="1"/>
  </si>
  <si>
    <t>556-2</t>
    <phoneticPr fontId="1"/>
  </si>
  <si>
    <t>557-1</t>
    <phoneticPr fontId="1"/>
  </si>
  <si>
    <t>1265</t>
  </si>
  <si>
    <t>1267</t>
  </si>
  <si>
    <t>1269</t>
  </si>
  <si>
    <t>475</t>
    <phoneticPr fontId="1"/>
  </si>
  <si>
    <t>482-1</t>
    <phoneticPr fontId="1"/>
  </si>
  <si>
    <t>170-1</t>
    <phoneticPr fontId="1"/>
  </si>
  <si>
    <t>171-1</t>
    <phoneticPr fontId="1"/>
  </si>
  <si>
    <t>貸付・藤間功一</t>
    <rPh sb="0" eb="2">
      <t>カシツケ</t>
    </rPh>
    <rPh sb="3" eb="5">
      <t>フジマ</t>
    </rPh>
    <rPh sb="5" eb="7">
      <t>コウイチ</t>
    </rPh>
    <phoneticPr fontId="1"/>
  </si>
  <si>
    <t>宮川　キク江</t>
    <rPh sb="0" eb="2">
      <t>ミヤガワ</t>
    </rPh>
    <rPh sb="5" eb="6">
      <t>エ</t>
    </rPh>
    <phoneticPr fontId="1"/>
  </si>
  <si>
    <t>492-1</t>
    <phoneticPr fontId="1"/>
  </si>
  <si>
    <t>498-1</t>
    <phoneticPr fontId="1"/>
  </si>
  <si>
    <t>482-2</t>
    <phoneticPr fontId="1"/>
  </si>
  <si>
    <t>498-2</t>
    <phoneticPr fontId="1"/>
  </si>
  <si>
    <t>304-1</t>
    <phoneticPr fontId="1"/>
  </si>
  <si>
    <t>592-1</t>
    <phoneticPr fontId="1"/>
  </si>
  <si>
    <t>紙台帳と相違なし</t>
    <rPh sb="0" eb="1">
      <t>カミ</t>
    </rPh>
    <rPh sb="1" eb="3">
      <t>ダイチョウ</t>
    </rPh>
    <rPh sb="4" eb="6">
      <t>ソウイ</t>
    </rPh>
    <phoneticPr fontId="1"/>
  </si>
  <si>
    <t>宮川　源三</t>
    <rPh sb="0" eb="2">
      <t>ミヤガワ</t>
    </rPh>
    <rPh sb="3" eb="5">
      <t>ゲンゾウ</t>
    </rPh>
    <phoneticPr fontId="1"/>
  </si>
  <si>
    <t>平塚市片岡39</t>
    <rPh sb="0" eb="3">
      <t>ヒラツカシ</t>
    </rPh>
    <rPh sb="3" eb="5">
      <t>カタオカ</t>
    </rPh>
    <phoneticPr fontId="1"/>
  </si>
  <si>
    <t>麦田</t>
    <rPh sb="0" eb="1">
      <t>ムギ</t>
    </rPh>
    <rPh sb="1" eb="2">
      <t>タ</t>
    </rPh>
    <phoneticPr fontId="1"/>
  </si>
  <si>
    <r>
      <t>H21</t>
    </r>
    <r>
      <rPr>
        <sz val="8"/>
        <rFont val="ＭＳ Ｐゴシック"/>
        <family val="2"/>
        <charset val="128"/>
      </rPr>
      <t>年売却</t>
    </r>
    <rPh sb="3" eb="4">
      <t>ネン</t>
    </rPh>
    <rPh sb="4" eb="6">
      <t>バイキャク</t>
    </rPh>
    <phoneticPr fontId="1"/>
  </si>
  <si>
    <t>30-2</t>
    <phoneticPr fontId="1"/>
  </si>
  <si>
    <t>33-1</t>
    <phoneticPr fontId="1"/>
  </si>
  <si>
    <t>34-1</t>
    <phoneticPr fontId="1"/>
  </si>
  <si>
    <t>36-1</t>
    <phoneticPr fontId="1"/>
  </si>
  <si>
    <t>37-1</t>
    <phoneticPr fontId="1"/>
  </si>
  <si>
    <t>37-2</t>
    <phoneticPr fontId="1"/>
  </si>
  <si>
    <t>38-3</t>
    <phoneticPr fontId="1"/>
  </si>
  <si>
    <t>40</t>
    <phoneticPr fontId="1"/>
  </si>
  <si>
    <t>43-2</t>
    <phoneticPr fontId="1"/>
  </si>
  <si>
    <t>43-3</t>
    <phoneticPr fontId="1"/>
  </si>
  <si>
    <t>534-1</t>
    <phoneticPr fontId="1"/>
  </si>
  <si>
    <t>558-1</t>
    <phoneticPr fontId="1"/>
  </si>
  <si>
    <t>559-1</t>
    <phoneticPr fontId="1"/>
  </si>
  <si>
    <t>560</t>
    <phoneticPr fontId="1"/>
  </si>
  <si>
    <t>561-1</t>
    <phoneticPr fontId="1"/>
  </si>
  <si>
    <t>562-1</t>
    <phoneticPr fontId="1"/>
  </si>
  <si>
    <t>584</t>
    <phoneticPr fontId="1"/>
  </si>
  <si>
    <t>585-1</t>
    <phoneticPr fontId="1"/>
  </si>
  <si>
    <t>597-1</t>
    <phoneticPr fontId="1"/>
  </si>
  <si>
    <t>598-1</t>
    <phoneticPr fontId="1"/>
  </si>
  <si>
    <t>536</t>
    <phoneticPr fontId="1"/>
  </si>
  <si>
    <t>令和6年_宮川妙子へ返却</t>
    <rPh sb="0" eb="2">
      <t>レイワ</t>
    </rPh>
    <rPh sb="3" eb="4">
      <t>ネン</t>
    </rPh>
    <rPh sb="5" eb="7">
      <t>ミヤガワ</t>
    </rPh>
    <rPh sb="7" eb="9">
      <t>タエコ</t>
    </rPh>
    <rPh sb="10" eb="12">
      <t>ヘンキャク</t>
    </rPh>
    <phoneticPr fontId="1"/>
  </si>
  <si>
    <r>
      <t>H30</t>
    </r>
    <r>
      <rPr>
        <sz val="10"/>
        <rFont val="ＭＳ Ｐゴシック"/>
        <family val="2"/>
        <charset val="128"/>
      </rPr>
      <t>年</t>
    </r>
    <r>
      <rPr>
        <sz val="10"/>
        <rFont val="Arial"/>
        <family val="2"/>
      </rPr>
      <t>_</t>
    </r>
    <r>
      <rPr>
        <sz val="10"/>
        <rFont val="ＭＳ Ｐゴシック"/>
        <family val="2"/>
        <charset val="128"/>
      </rPr>
      <t>宮川優紀(片岡</t>
    </r>
    <r>
      <rPr>
        <sz val="10"/>
        <rFont val="Arial"/>
        <family val="2"/>
      </rPr>
      <t>39)</t>
    </r>
    <r>
      <rPr>
        <sz val="10"/>
        <rFont val="ＭＳ Ｐゴシック"/>
        <family val="2"/>
        <charset val="128"/>
      </rPr>
      <t>より借入</t>
    </r>
    <rPh sb="3" eb="4">
      <t>ネン</t>
    </rPh>
    <rPh sb="5" eb="7">
      <t>ミヤガワ</t>
    </rPh>
    <rPh sb="7" eb="9">
      <t>ユウキ</t>
    </rPh>
    <rPh sb="10" eb="12">
      <t>カタオカ</t>
    </rPh>
    <rPh sb="17" eb="19">
      <t>カリイレ</t>
    </rPh>
    <phoneticPr fontId="1"/>
  </si>
  <si>
    <t>令和4年から変更なし</t>
    <rPh sb="0" eb="2">
      <t>レイワ</t>
    </rPh>
    <rPh sb="3" eb="4">
      <t>ネン</t>
    </rPh>
    <rPh sb="6" eb="8">
      <t>ヘンコウ</t>
    </rPh>
    <phoneticPr fontId="1"/>
  </si>
  <si>
    <t>-</t>
    <phoneticPr fontId="1"/>
  </si>
  <si>
    <t>宮川　浩二</t>
    <rPh sb="0" eb="2">
      <t>ミヤガワ</t>
    </rPh>
    <rPh sb="3" eb="5">
      <t>コウジ</t>
    </rPh>
    <phoneticPr fontId="1"/>
  </si>
  <si>
    <t>平塚市片岡1141-2</t>
    <rPh sb="0" eb="3">
      <t>ヒラツカシ</t>
    </rPh>
    <rPh sb="3" eb="5">
      <t>カタオカ</t>
    </rPh>
    <phoneticPr fontId="1"/>
  </si>
  <si>
    <t>468</t>
    <phoneticPr fontId="1"/>
  </si>
  <si>
    <t>487</t>
    <phoneticPr fontId="1"/>
  </si>
  <si>
    <t>柏木龍治様へ貸す</t>
    <rPh sb="0" eb="2">
      <t>カシワギ</t>
    </rPh>
    <rPh sb="2" eb="4">
      <t>タツジ</t>
    </rPh>
    <rPh sb="4" eb="5">
      <t>サマ</t>
    </rPh>
    <rPh sb="6" eb="7">
      <t>カ</t>
    </rPh>
    <phoneticPr fontId="1"/>
  </si>
  <si>
    <t>水利代は宮川浩二が払う</t>
    <rPh sb="0" eb="2">
      <t>スイリ</t>
    </rPh>
    <rPh sb="2" eb="3">
      <t>ダイ</t>
    </rPh>
    <rPh sb="4" eb="6">
      <t>ミヤガワ</t>
    </rPh>
    <rPh sb="6" eb="8">
      <t>コウジ</t>
    </rPh>
    <rPh sb="9" eb="10">
      <t>ハラ</t>
    </rPh>
    <phoneticPr fontId="1"/>
  </si>
  <si>
    <t>賦課金は全て宮川浩二氏の支払い</t>
    <rPh sb="0" eb="3">
      <t>フカキン</t>
    </rPh>
    <rPh sb="4" eb="5">
      <t>スベ</t>
    </rPh>
    <rPh sb="6" eb="8">
      <t>ミヤガワ</t>
    </rPh>
    <rPh sb="8" eb="10">
      <t>コウジ</t>
    </rPh>
    <rPh sb="10" eb="11">
      <t>シ</t>
    </rPh>
    <rPh sb="12" eb="14">
      <t>シハラ</t>
    </rPh>
    <phoneticPr fontId="1"/>
  </si>
  <si>
    <t>宮川　悟</t>
    <rPh sb="0" eb="2">
      <t>ミヤガワ</t>
    </rPh>
    <rPh sb="3" eb="4">
      <t>サトル</t>
    </rPh>
    <phoneticPr fontId="1"/>
  </si>
  <si>
    <t>平塚市片岡1268</t>
    <rPh sb="0" eb="3">
      <t>ヒラツカシ</t>
    </rPh>
    <rPh sb="3" eb="5">
      <t>カタオカ</t>
    </rPh>
    <phoneticPr fontId="1"/>
  </si>
  <si>
    <t>吹込み</t>
    <rPh sb="0" eb="2">
      <t>フキコ</t>
    </rPh>
    <phoneticPr fontId="1"/>
  </si>
  <si>
    <t>1151-1</t>
    <phoneticPr fontId="1"/>
  </si>
  <si>
    <t>尊法</t>
    <rPh sb="0" eb="1">
      <t>ソン</t>
    </rPh>
    <rPh sb="1" eb="2">
      <t>ホウ</t>
    </rPh>
    <phoneticPr fontId="1"/>
  </si>
  <si>
    <t>紙台帳と相違なし</t>
    <rPh sb="0" eb="3">
      <t>カミダイチョウ</t>
    </rPh>
    <rPh sb="4" eb="6">
      <t>ソウイ</t>
    </rPh>
    <phoneticPr fontId="1"/>
  </si>
  <si>
    <t>宮川　茂樹</t>
    <rPh sb="0" eb="2">
      <t>ミヤガワ</t>
    </rPh>
    <rPh sb="3" eb="5">
      <t>シゲキ</t>
    </rPh>
    <phoneticPr fontId="1"/>
  </si>
  <si>
    <t>平塚市片岡1271</t>
    <rPh sb="0" eb="3">
      <t>ヒラツカシ</t>
    </rPh>
    <rPh sb="3" eb="5">
      <t>カタオカ</t>
    </rPh>
    <phoneticPr fontId="1"/>
  </si>
  <si>
    <t>85</t>
  </si>
  <si>
    <t>85</t>
    <phoneticPr fontId="1"/>
  </si>
  <si>
    <t>84</t>
  </si>
  <si>
    <t>84</t>
    <phoneticPr fontId="1"/>
  </si>
  <si>
    <t>82-1</t>
  </si>
  <si>
    <t>82-1</t>
    <phoneticPr fontId="1"/>
  </si>
  <si>
    <r>
      <t>H30</t>
    </r>
    <r>
      <rPr>
        <sz val="10"/>
        <rFont val="ＭＳ Ｐゴシック"/>
        <family val="2"/>
        <charset val="128"/>
      </rPr>
      <t>年</t>
    </r>
    <r>
      <rPr>
        <sz val="10"/>
        <rFont val="Arial"/>
        <family val="2"/>
      </rPr>
      <t>3</t>
    </r>
    <r>
      <rPr>
        <sz val="10"/>
        <rFont val="ＭＳ Ｐゴシック"/>
        <family val="2"/>
        <charset val="128"/>
      </rPr>
      <t>月より水田を畑に転用</t>
    </r>
    <rPh sb="3" eb="4">
      <t>ネン</t>
    </rPh>
    <rPh sb="5" eb="6">
      <t>ガツ</t>
    </rPh>
    <rPh sb="8" eb="10">
      <t>スイデン</t>
    </rPh>
    <rPh sb="11" eb="12">
      <t>ハタケ</t>
    </rPh>
    <rPh sb="13" eb="15">
      <t>テンヨウ</t>
    </rPh>
    <phoneticPr fontId="1"/>
  </si>
  <si>
    <r>
      <t>H30</t>
    </r>
    <r>
      <rPr>
        <sz val="8"/>
        <rFont val="ＭＳ Ｐゴシック"/>
        <family val="2"/>
        <charset val="128"/>
      </rPr>
      <t>年</t>
    </r>
    <r>
      <rPr>
        <sz val="8"/>
        <rFont val="Arial"/>
        <family val="2"/>
      </rPr>
      <t>3</t>
    </r>
    <r>
      <rPr>
        <sz val="8"/>
        <rFont val="ＭＳ Ｐゴシック"/>
        <family val="2"/>
        <charset val="128"/>
      </rPr>
      <t>月</t>
    </r>
    <r>
      <rPr>
        <sz val="8"/>
        <rFont val="Arial"/>
        <family val="2"/>
      </rPr>
      <t>26</t>
    </r>
    <r>
      <rPr>
        <sz val="8"/>
        <rFont val="游ゴシック"/>
        <family val="2"/>
        <charset val="128"/>
      </rPr>
      <t>日</t>
    </r>
    <r>
      <rPr>
        <sz val="8"/>
        <rFont val="Arial"/>
        <family val="2"/>
      </rPr>
      <t>_</t>
    </r>
    <r>
      <rPr>
        <sz val="8"/>
        <rFont val="游ゴシック"/>
        <family val="2"/>
        <charset val="128"/>
      </rPr>
      <t>芹澤修一氏へ所有権移転</t>
    </r>
    <rPh sb="3" eb="4">
      <t>ネン</t>
    </rPh>
    <rPh sb="5" eb="6">
      <t>ガツ</t>
    </rPh>
    <rPh sb="8" eb="9">
      <t>ニチ</t>
    </rPh>
    <rPh sb="10" eb="12">
      <t>セリザワ</t>
    </rPh>
    <rPh sb="12" eb="14">
      <t>シュウイチ</t>
    </rPh>
    <rPh sb="14" eb="15">
      <t>シ</t>
    </rPh>
    <rPh sb="16" eb="19">
      <t>ショユウケン</t>
    </rPh>
    <rPh sb="19" eb="21">
      <t>イテン</t>
    </rPh>
    <phoneticPr fontId="1"/>
  </si>
  <si>
    <t>宮川　隆次</t>
    <rPh sb="0" eb="2">
      <t>ミヤガワ</t>
    </rPh>
    <rPh sb="3" eb="5">
      <t>コウジ</t>
    </rPh>
    <phoneticPr fontId="1"/>
  </si>
  <si>
    <t>平塚市片岡823</t>
    <rPh sb="0" eb="3">
      <t>ヒラツカシ</t>
    </rPh>
    <rPh sb="3" eb="5">
      <t>カタオカ</t>
    </rPh>
    <phoneticPr fontId="1"/>
  </si>
  <si>
    <t>字吹込</t>
    <rPh sb="0" eb="1">
      <t>アザ</t>
    </rPh>
    <rPh sb="1" eb="3">
      <t>フキコ</t>
    </rPh>
    <phoneticPr fontId="1"/>
  </si>
  <si>
    <t>紙台帳と相違なし</t>
    <rPh sb="0" eb="1">
      <t>カミ</t>
    </rPh>
    <rPh sb="1" eb="3">
      <t>ダイチョウ</t>
    </rPh>
    <rPh sb="4" eb="6">
      <t>ソウイ</t>
    </rPh>
    <phoneticPr fontId="1"/>
  </si>
  <si>
    <t>金太郎</t>
    <rPh sb="0" eb="3">
      <t>キンタロウ</t>
    </rPh>
    <phoneticPr fontId="1"/>
  </si>
  <si>
    <t>宮川　忠蔵</t>
    <rPh sb="0" eb="2">
      <t>ミヤガワ</t>
    </rPh>
    <rPh sb="3" eb="5">
      <t>チュウゾウ</t>
    </rPh>
    <phoneticPr fontId="1"/>
  </si>
  <si>
    <t>平塚市片岡11</t>
    <rPh sb="0" eb="3">
      <t>ヒラツカシ</t>
    </rPh>
    <rPh sb="3" eb="5">
      <t>カタオカ</t>
    </rPh>
    <phoneticPr fontId="1"/>
  </si>
  <si>
    <t>280</t>
    <phoneticPr fontId="1"/>
  </si>
  <si>
    <t>532</t>
    <phoneticPr fontId="1"/>
  </si>
  <si>
    <t>563-1</t>
  </si>
  <si>
    <t>563-1</t>
    <phoneticPr fontId="1"/>
  </si>
  <si>
    <t>564-1</t>
  </si>
  <si>
    <t>564-1</t>
    <phoneticPr fontId="1"/>
  </si>
  <si>
    <t>565-1</t>
  </si>
  <si>
    <t>565-1</t>
    <phoneticPr fontId="1"/>
  </si>
  <si>
    <t>571</t>
    <phoneticPr fontId="1"/>
  </si>
  <si>
    <t>572</t>
    <phoneticPr fontId="1"/>
  </si>
  <si>
    <t>573-1</t>
    <phoneticPr fontId="1"/>
  </si>
  <si>
    <t>573-3</t>
    <phoneticPr fontId="1"/>
  </si>
  <si>
    <t>574</t>
    <phoneticPr fontId="1"/>
  </si>
  <si>
    <t>575-1</t>
    <phoneticPr fontId="1"/>
  </si>
  <si>
    <t>576-1</t>
    <phoneticPr fontId="1"/>
  </si>
  <si>
    <t>577-1</t>
    <phoneticPr fontId="1"/>
  </si>
  <si>
    <t>返却</t>
    <rPh sb="0" eb="2">
      <t>ヘンキャク</t>
    </rPh>
    <phoneticPr fontId="1"/>
  </si>
  <si>
    <t>埋立</t>
    <rPh sb="0" eb="2">
      <t>ウメタテ</t>
    </rPh>
    <phoneticPr fontId="1"/>
  </si>
  <si>
    <t>返却(2013年.3月)</t>
    <rPh sb="0" eb="2">
      <t>ヘンキャク</t>
    </rPh>
    <rPh sb="7" eb="8">
      <t>ネン</t>
    </rPh>
    <rPh sb="10" eb="11">
      <t>ガツ</t>
    </rPh>
    <phoneticPr fontId="1"/>
  </si>
  <si>
    <t>50-1</t>
    <phoneticPr fontId="1"/>
  </si>
  <si>
    <t>2027年より変更あり
芹澤幸雄さんに貸しています(2026年12月まで)
2027年から柏木龍治さんに貸す(田部分のみ)</t>
    <rPh sb="4" eb="5">
      <t>ネン</t>
    </rPh>
    <rPh sb="7" eb="9">
      <t>ヘンコウ</t>
    </rPh>
    <rPh sb="42" eb="43">
      <t>ネン</t>
    </rPh>
    <rPh sb="45" eb="47">
      <t>カシワキ</t>
    </rPh>
    <rPh sb="47" eb="49">
      <t>タツジ</t>
    </rPh>
    <rPh sb="52" eb="53">
      <t>カ</t>
    </rPh>
    <rPh sb="55" eb="56">
      <t>タ</t>
    </rPh>
    <rPh sb="56" eb="58">
      <t>ブブン</t>
    </rPh>
    <phoneticPr fontId="1"/>
  </si>
  <si>
    <t>芹澤幸雄さんに貸す(2026年12月まで)2027年より柏木龍治に貸す</t>
    <rPh sb="0" eb="2">
      <t>セリザワ</t>
    </rPh>
    <rPh sb="2" eb="4">
      <t>ユキオ</t>
    </rPh>
    <rPh sb="7" eb="8">
      <t>カ</t>
    </rPh>
    <rPh sb="14" eb="15">
      <t>ネン</t>
    </rPh>
    <rPh sb="17" eb="18">
      <t>ガツ</t>
    </rPh>
    <rPh sb="25" eb="26">
      <t>ネン</t>
    </rPh>
    <rPh sb="28" eb="30">
      <t>カシワギ</t>
    </rPh>
    <rPh sb="30" eb="32">
      <t>タツジ</t>
    </rPh>
    <rPh sb="33" eb="34">
      <t>カ</t>
    </rPh>
    <phoneticPr fontId="1"/>
  </si>
  <si>
    <t>芹澤幸雄さんに貸す</t>
    <rPh sb="0" eb="2">
      <t>セリザワ</t>
    </rPh>
    <rPh sb="2" eb="4">
      <t>ユキオ</t>
    </rPh>
    <rPh sb="7" eb="8">
      <t>カ</t>
    </rPh>
    <phoneticPr fontId="1"/>
  </si>
  <si>
    <r>
      <rPr>
        <sz val="10"/>
        <rFont val="ＭＳ Ｐゴシック"/>
        <family val="2"/>
        <charset val="128"/>
      </rPr>
      <t>売却</t>
    </r>
    <r>
      <rPr>
        <sz val="10"/>
        <rFont val="Arial"/>
        <family val="2"/>
      </rPr>
      <t>2014</t>
    </r>
    <rPh sb="0" eb="2">
      <t>バイキャク</t>
    </rPh>
    <phoneticPr fontId="1"/>
  </si>
  <si>
    <t>薫</t>
    <rPh sb="0" eb="1">
      <t>カオル</t>
    </rPh>
    <phoneticPr fontId="1"/>
  </si>
  <si>
    <t>宮川　英美</t>
    <rPh sb="0" eb="2">
      <t>ミヤガワ</t>
    </rPh>
    <rPh sb="3" eb="5">
      <t>ヒデミ</t>
    </rPh>
    <phoneticPr fontId="1"/>
  </si>
  <si>
    <t>平塚市片岡805</t>
    <rPh sb="0" eb="3">
      <t>ヒラツカシ</t>
    </rPh>
    <rPh sb="3" eb="5">
      <t>カタオカ</t>
    </rPh>
    <phoneticPr fontId="1"/>
  </si>
  <si>
    <t>211</t>
    <phoneticPr fontId="1"/>
  </si>
  <si>
    <t>214</t>
    <phoneticPr fontId="1"/>
  </si>
  <si>
    <t>511-1</t>
    <phoneticPr fontId="1"/>
  </si>
  <si>
    <t>511-2</t>
    <phoneticPr fontId="1"/>
  </si>
  <si>
    <t>512</t>
    <phoneticPr fontId="1"/>
  </si>
  <si>
    <t>513</t>
    <phoneticPr fontId="1"/>
  </si>
  <si>
    <t>514</t>
    <phoneticPr fontId="1"/>
  </si>
  <si>
    <r>
      <t>H29</t>
    </r>
    <r>
      <rPr>
        <sz val="10"/>
        <rFont val="ＭＳ Ｐゴシック"/>
        <family val="2"/>
        <charset val="128"/>
      </rPr>
      <t>横山一郎に貸す水引料は宮川氏支払(2,409㎡)</t>
    </r>
    <rPh sb="3" eb="5">
      <t>ヨコヤマ</t>
    </rPh>
    <rPh sb="5" eb="7">
      <t>イチロウ</t>
    </rPh>
    <rPh sb="8" eb="9">
      <t>カ</t>
    </rPh>
    <rPh sb="10" eb="12">
      <t>ミズヒキ</t>
    </rPh>
    <rPh sb="12" eb="13">
      <t>リョウ</t>
    </rPh>
    <rPh sb="14" eb="16">
      <t>ミヤガワ</t>
    </rPh>
    <rPh sb="16" eb="17">
      <t>シ</t>
    </rPh>
    <rPh sb="17" eb="19">
      <t>シハラ</t>
    </rPh>
    <phoneticPr fontId="1"/>
  </si>
  <si>
    <t>H29横山一郎に貸す水引料は宮川氏支払(2,409㎡)
農産組合使用分・賦課金支払は宮川英美(2,119㎡)
澁谷精一・賦課金支払い(518㎡)</t>
    <rPh sb="28" eb="30">
      <t>ノウサン</t>
    </rPh>
    <rPh sb="30" eb="32">
      <t>クミアイ</t>
    </rPh>
    <rPh sb="32" eb="34">
      <t>シヨウ</t>
    </rPh>
    <rPh sb="34" eb="35">
      <t>ブン</t>
    </rPh>
    <rPh sb="36" eb="39">
      <t>フカキン</t>
    </rPh>
    <rPh sb="39" eb="41">
      <t>シハラ</t>
    </rPh>
    <rPh sb="42" eb="44">
      <t>ミヤガワ</t>
    </rPh>
    <rPh sb="44" eb="46">
      <t>ヒデミ</t>
    </rPh>
    <rPh sb="55" eb="57">
      <t>シブヤ</t>
    </rPh>
    <rPh sb="57" eb="59">
      <t>セイイチ</t>
    </rPh>
    <rPh sb="60" eb="63">
      <t>フカキン</t>
    </rPh>
    <rPh sb="63" eb="65">
      <t>シハラ</t>
    </rPh>
    <phoneticPr fontId="1"/>
  </si>
  <si>
    <r>
      <rPr>
        <sz val="8"/>
        <rFont val="游ゴシック"/>
        <family val="2"/>
        <charset val="128"/>
      </rPr>
      <t>農産組合使用分・賦課金支払は宮川英美</t>
    </r>
    <r>
      <rPr>
        <sz val="8"/>
        <rFont val="Arial"/>
        <family val="2"/>
      </rPr>
      <t>(2,119</t>
    </r>
    <r>
      <rPr>
        <sz val="8"/>
        <rFont val="Microsoft YaHei"/>
        <family val="2"/>
        <charset val="134"/>
      </rPr>
      <t>㎡</t>
    </r>
    <r>
      <rPr>
        <sz val="8"/>
        <rFont val="Arial"/>
        <family val="2"/>
      </rPr>
      <t>)</t>
    </r>
    <phoneticPr fontId="1"/>
  </si>
  <si>
    <r>
      <rPr>
        <sz val="10"/>
        <rFont val="游ゴシック"/>
        <family val="2"/>
        <charset val="128"/>
      </rPr>
      <t>澁谷精一・賦課金支払い</t>
    </r>
    <r>
      <rPr>
        <sz val="10"/>
        <rFont val="Arial"/>
        <family val="2"/>
      </rPr>
      <t>(518</t>
    </r>
    <r>
      <rPr>
        <sz val="10"/>
        <rFont val="Microsoft YaHei"/>
        <family val="2"/>
        <charset val="134"/>
      </rPr>
      <t>㎡</t>
    </r>
    <r>
      <rPr>
        <sz val="10"/>
        <rFont val="Arial"/>
        <family val="2"/>
      </rPr>
      <t>)-</t>
    </r>
    <phoneticPr fontId="1"/>
  </si>
  <si>
    <t>タケ子</t>
    <rPh sb="2" eb="3">
      <t>コ</t>
    </rPh>
    <phoneticPr fontId="1"/>
  </si>
  <si>
    <t>宮川　幸男</t>
    <rPh sb="0" eb="2">
      <t>ミヤガワ</t>
    </rPh>
    <rPh sb="3" eb="5">
      <t>ユキオ</t>
    </rPh>
    <phoneticPr fontId="1"/>
  </si>
  <si>
    <t>平塚市片岡380</t>
    <rPh sb="0" eb="3">
      <t>ヒラツカシ</t>
    </rPh>
    <rPh sb="3" eb="5">
      <t>カタオカ</t>
    </rPh>
    <phoneticPr fontId="1"/>
  </si>
  <si>
    <t>変更する</t>
    <rPh sb="0" eb="2">
      <t>ヘンコウ</t>
    </rPh>
    <phoneticPr fontId="1"/>
  </si>
  <si>
    <t>443</t>
    <phoneticPr fontId="1"/>
  </si>
  <si>
    <t>444</t>
    <phoneticPr fontId="1"/>
  </si>
  <si>
    <t>540</t>
  </si>
  <si>
    <t>540</t>
    <phoneticPr fontId="1"/>
  </si>
  <si>
    <t>541</t>
  </si>
  <si>
    <t>541</t>
    <phoneticPr fontId="1"/>
  </si>
  <si>
    <t>544</t>
    <phoneticPr fontId="1"/>
  </si>
  <si>
    <t>545</t>
    <phoneticPr fontId="1"/>
  </si>
  <si>
    <t>582-1</t>
    <phoneticPr fontId="1"/>
  </si>
  <si>
    <t>578-1</t>
    <phoneticPr fontId="1"/>
  </si>
  <si>
    <t>579-1</t>
    <phoneticPr fontId="1"/>
  </si>
  <si>
    <r>
      <rPr>
        <sz val="10"/>
        <rFont val="ＭＳ Ｐゴシック"/>
        <family val="2"/>
        <charset val="128"/>
      </rPr>
      <t>貸付・柏木龍治へ令和</t>
    </r>
    <r>
      <rPr>
        <sz val="10"/>
        <rFont val="Arial"/>
        <family val="2"/>
      </rPr>
      <t>8</t>
    </r>
    <r>
      <rPr>
        <sz val="10"/>
        <rFont val="ＭＳ Ｐゴシック"/>
        <family val="2"/>
        <charset val="128"/>
      </rPr>
      <t>年より</t>
    </r>
    <rPh sb="0" eb="2">
      <t>カシツケ</t>
    </rPh>
    <rPh sb="3" eb="5">
      <t>カシワギ</t>
    </rPh>
    <rPh sb="5" eb="7">
      <t>タツジ</t>
    </rPh>
    <rPh sb="8" eb="10">
      <t>レイワ</t>
    </rPh>
    <rPh sb="11" eb="12">
      <t>ネン</t>
    </rPh>
    <phoneticPr fontId="1"/>
  </si>
  <si>
    <r>
      <t>H19</t>
    </r>
    <r>
      <rPr>
        <sz val="10"/>
        <rFont val="ＭＳ Ｐゴシック"/>
        <family val="2"/>
        <charset val="128"/>
      </rPr>
      <t>年より転作(野菜)</t>
    </r>
    <rPh sb="3" eb="4">
      <t>ネン</t>
    </rPh>
    <rPh sb="6" eb="8">
      <t>テンサク</t>
    </rPh>
    <rPh sb="9" eb="11">
      <t>ヤサイ</t>
    </rPh>
    <phoneticPr fontId="1"/>
  </si>
  <si>
    <r>
      <rPr>
        <sz val="10"/>
        <rFont val="ＭＳ Ｐゴシック"/>
        <family val="2"/>
        <charset val="128"/>
      </rPr>
      <t>小澤トヨより借りる</t>
    </r>
    <r>
      <rPr>
        <sz val="10"/>
        <rFont val="Arial"/>
        <family val="2"/>
      </rPr>
      <t>H27.3.1</t>
    </r>
    <r>
      <rPr>
        <sz val="10"/>
        <rFont val="ＭＳ Ｐゴシック"/>
        <family val="2"/>
        <charset val="128"/>
      </rPr>
      <t>より</t>
    </r>
    <rPh sb="0" eb="2">
      <t>オザワ</t>
    </rPh>
    <rPh sb="6" eb="7">
      <t>カ</t>
    </rPh>
    <phoneticPr fontId="1"/>
  </si>
  <si>
    <t>田の転用分、畑欄未記入のため追記</t>
    <rPh sb="0" eb="1">
      <t>タ</t>
    </rPh>
    <rPh sb="2" eb="4">
      <t>テンヨウ</t>
    </rPh>
    <rPh sb="4" eb="5">
      <t>ブン</t>
    </rPh>
    <rPh sb="6" eb="7">
      <t>ハタケ</t>
    </rPh>
    <rPh sb="7" eb="8">
      <t>ラン</t>
    </rPh>
    <rPh sb="8" eb="11">
      <t>ミキニュウ</t>
    </rPh>
    <rPh sb="14" eb="16">
      <t>ツイキ</t>
    </rPh>
    <phoneticPr fontId="1"/>
  </si>
  <si>
    <r>
      <rPr>
        <sz val="10"/>
        <rFont val="ＭＳ Ｐゴシック"/>
        <family val="2"/>
        <charset val="128"/>
      </rPr>
      <t>貸付・柏木達治</t>
    </r>
    <rPh sb="0" eb="2">
      <t>カシツケ</t>
    </rPh>
    <rPh sb="3" eb="5">
      <t>カシワギ</t>
    </rPh>
    <rPh sb="5" eb="7">
      <t>タツジ</t>
    </rPh>
    <phoneticPr fontId="1"/>
  </si>
  <si>
    <r>
      <rPr>
        <sz val="10"/>
        <rFont val="ＭＳ Ｐゴシック"/>
        <family val="2"/>
        <charset val="128"/>
      </rPr>
      <t>貸付・片岡ライスセンター</t>
    </r>
    <rPh sb="0" eb="2">
      <t>カシツケ</t>
    </rPh>
    <rPh sb="3" eb="5">
      <t>カタオカ</t>
    </rPh>
    <phoneticPr fontId="1"/>
  </si>
  <si>
    <t>株式会社
MIYASHO</t>
    <rPh sb="0" eb="4">
      <t>カブシキカイシャ</t>
    </rPh>
    <phoneticPr fontId="1"/>
  </si>
  <si>
    <t>594-1</t>
    <phoneticPr fontId="1"/>
  </si>
  <si>
    <t>281</t>
    <phoneticPr fontId="1"/>
  </si>
  <si>
    <t>284</t>
    <phoneticPr fontId="1"/>
  </si>
  <si>
    <t>285</t>
    <phoneticPr fontId="1"/>
  </si>
  <si>
    <t>286-1</t>
    <phoneticPr fontId="1"/>
  </si>
  <si>
    <t>300</t>
    <phoneticPr fontId="1"/>
  </si>
  <si>
    <t>301</t>
    <phoneticPr fontId="1"/>
  </si>
  <si>
    <t>302</t>
    <phoneticPr fontId="1"/>
  </si>
  <si>
    <t>203-1</t>
    <phoneticPr fontId="1"/>
  </si>
  <si>
    <t>527-1</t>
    <phoneticPr fontId="1"/>
  </si>
  <si>
    <t>526-1</t>
    <phoneticPr fontId="1"/>
  </si>
  <si>
    <t>526-2</t>
    <phoneticPr fontId="1"/>
  </si>
  <si>
    <t>526-3</t>
    <phoneticPr fontId="1"/>
  </si>
  <si>
    <t>245-1</t>
    <phoneticPr fontId="1"/>
  </si>
  <si>
    <t>246-1</t>
    <phoneticPr fontId="1"/>
  </si>
  <si>
    <t>247-1</t>
  </si>
  <si>
    <t>247-1</t>
    <phoneticPr fontId="1"/>
  </si>
  <si>
    <t>247-3</t>
    <phoneticPr fontId="1"/>
  </si>
  <si>
    <t>248-1</t>
  </si>
  <si>
    <t>248-1</t>
    <phoneticPr fontId="1"/>
  </si>
  <si>
    <t>249-1</t>
  </si>
  <si>
    <t>249-1</t>
    <phoneticPr fontId="1"/>
  </si>
  <si>
    <t>250-1</t>
  </si>
  <si>
    <t>250-1</t>
    <phoneticPr fontId="1"/>
  </si>
  <si>
    <t>536</t>
    <phoneticPr fontId="1"/>
  </si>
  <si>
    <t>150-1</t>
    <phoneticPr fontId="1"/>
  </si>
  <si>
    <t>325</t>
    <phoneticPr fontId="1"/>
  </si>
  <si>
    <t>326</t>
    <phoneticPr fontId="1"/>
  </si>
  <si>
    <t>332</t>
    <phoneticPr fontId="1"/>
  </si>
  <si>
    <t>333</t>
    <phoneticPr fontId="1"/>
  </si>
  <si>
    <t>334</t>
    <phoneticPr fontId="1"/>
  </si>
  <si>
    <t>畑として使用</t>
    <rPh sb="0" eb="1">
      <t>ハタケ</t>
    </rPh>
    <rPh sb="4" eb="6">
      <t>シヨウ</t>
    </rPh>
    <phoneticPr fontId="1"/>
  </si>
  <si>
    <t>246-2</t>
    <phoneticPr fontId="1"/>
  </si>
  <si>
    <t>246-6</t>
    <phoneticPr fontId="1"/>
  </si>
  <si>
    <t>247-2</t>
    <phoneticPr fontId="1"/>
  </si>
  <si>
    <t>247-5</t>
    <phoneticPr fontId="1"/>
  </si>
  <si>
    <t>296-1</t>
    <phoneticPr fontId="1"/>
  </si>
  <si>
    <t>297-1</t>
    <phoneticPr fontId="1"/>
  </si>
  <si>
    <t>水田からの転用</t>
    <rPh sb="0" eb="2">
      <t>スイデン</t>
    </rPh>
    <rPh sb="5" eb="7">
      <t>テンヨウ</t>
    </rPh>
    <phoneticPr fontId="1"/>
  </si>
  <si>
    <t>495-2</t>
    <phoneticPr fontId="1"/>
  </si>
  <si>
    <t>495-1</t>
    <phoneticPr fontId="1"/>
  </si>
  <si>
    <t>494-4</t>
    <phoneticPr fontId="1"/>
  </si>
  <si>
    <t>493-1</t>
    <phoneticPr fontId="1"/>
  </si>
  <si>
    <t>605-1</t>
    <phoneticPr fontId="1"/>
  </si>
  <si>
    <t>604-1</t>
    <phoneticPr fontId="1"/>
  </si>
  <si>
    <t>603-1</t>
    <phoneticPr fontId="1"/>
  </si>
  <si>
    <t>602-1</t>
    <phoneticPr fontId="1"/>
  </si>
  <si>
    <t>581-1</t>
    <phoneticPr fontId="1"/>
  </si>
  <si>
    <t>休耕:2,554
畑利用転用6,267
田:11,826</t>
    <rPh sb="0" eb="2">
      <t>キュウコウ</t>
    </rPh>
    <rPh sb="9" eb="10">
      <t>ハタケ</t>
    </rPh>
    <rPh sb="10" eb="12">
      <t>リヨウ</t>
    </rPh>
    <rPh sb="12" eb="14">
      <t>テンヨウ</t>
    </rPh>
    <rPh sb="20" eb="21">
      <t>タ</t>
    </rPh>
    <phoneticPr fontId="1"/>
  </si>
  <si>
    <t>※追加フラグ1が加算、0が加算なし</t>
  </si>
  <si>
    <t>あり</t>
    <phoneticPr fontId="1"/>
  </si>
  <si>
    <t>※その他は内容状況で判断/追加フラグ1が加算、0が加算なし</t>
    <rPh sb="3" eb="4">
      <t>タ</t>
    </rPh>
    <rPh sb="5" eb="7">
      <t>ナイヨウ</t>
    </rPh>
    <rPh sb="7" eb="9">
      <t>ジョウキョウ</t>
    </rPh>
    <rPh sb="10" eb="12">
      <t>ハンダン</t>
    </rPh>
    <phoneticPr fontId="1"/>
  </si>
  <si>
    <t>※再度3日間の無料期間では、作成ファイルの破壊が強制的に実施され、定期購入に誘導される</t>
    <rPh sb="1" eb="3">
      <t>サイド</t>
    </rPh>
    <rPh sb="4" eb="6">
      <t>カカン</t>
    </rPh>
    <rPh sb="7" eb="9">
      <t>ムリョウ</t>
    </rPh>
    <rPh sb="9" eb="11">
      <t>キカン</t>
    </rPh>
    <rPh sb="14" eb="16">
      <t>サクセイ</t>
    </rPh>
    <rPh sb="21" eb="23">
      <t>ハカイ</t>
    </rPh>
    <rPh sb="24" eb="26">
      <t>キョウセイ</t>
    </rPh>
    <rPh sb="26" eb="27">
      <t>テキ</t>
    </rPh>
    <rPh sb="28" eb="30">
      <t>ジッシ</t>
    </rPh>
    <rPh sb="33" eb="35">
      <t>テイキ</t>
    </rPh>
    <rPh sb="35" eb="37">
      <t>コウニュウ</t>
    </rPh>
    <rPh sb="38" eb="40">
      <t>ユウドウ</t>
    </rPh>
    <phoneticPr fontId="1"/>
  </si>
  <si>
    <t>※広告がうっとうしいくらい何度も表示されて、課金すれば表示されないらしい。</t>
    <rPh sb="1" eb="3">
      <t>コウコク</t>
    </rPh>
    <rPh sb="13" eb="15">
      <t>ナンド</t>
    </rPh>
    <rPh sb="16" eb="18">
      <t>ヒョウジ</t>
    </rPh>
    <rPh sb="22" eb="24">
      <t>カキン</t>
    </rPh>
    <rPh sb="27" eb="29">
      <t>ヒョウジ</t>
    </rPh>
    <phoneticPr fontId="1"/>
  </si>
  <si>
    <t>②Image To Excel はアンインストールしました。(情報収取の度合がヤバいので)</t>
    <rPh sb="31" eb="33">
      <t>ジョウホウ</t>
    </rPh>
    <rPh sb="33" eb="35">
      <t>シュウシュ</t>
    </rPh>
    <rPh sb="36" eb="38">
      <t>ドアイ</t>
    </rPh>
    <phoneticPr fontId="1"/>
  </si>
  <si>
    <t>休耕の扱い</t>
    <rPh sb="0" eb="2">
      <t>キュウコウ</t>
    </rPh>
    <rPh sb="3" eb="4">
      <t>アツカ</t>
    </rPh>
    <phoneticPr fontId="1"/>
  </si>
  <si>
    <t>対象(合計)に加算しない(2026/4/6)小巻・・久保田要さんの耕作台帳を見て思った</t>
    <rPh sb="0" eb="2">
      <t>タイショウ</t>
    </rPh>
    <rPh sb="3" eb="5">
      <t>ゴウケイ</t>
    </rPh>
    <rPh sb="7" eb="9">
      <t>カサン</t>
    </rPh>
    <rPh sb="22" eb="24">
      <t>コマキ</t>
    </rPh>
    <rPh sb="26" eb="28">
      <t>クボ</t>
    </rPh>
    <rPh sb="28" eb="29">
      <t>タ</t>
    </rPh>
    <rPh sb="29" eb="30">
      <t>カナメ</t>
    </rPh>
    <rPh sb="33" eb="35">
      <t>コウサク</t>
    </rPh>
    <rPh sb="35" eb="37">
      <t>ダイチョウ</t>
    </rPh>
    <rPh sb="38" eb="39">
      <t>ミ</t>
    </rPh>
    <rPh sb="40" eb="41">
      <t>オモ</t>
    </rPh>
    <phoneticPr fontId="1"/>
  </si>
  <si>
    <t>「その他」の扱い</t>
    <rPh sb="3" eb="4">
      <t>タ</t>
    </rPh>
    <rPh sb="6" eb="7">
      <t>アツカ</t>
    </rPh>
    <phoneticPr fontId="1"/>
  </si>
  <si>
    <t>貸した土地が戻った「返却」時の処理がない</t>
    <rPh sb="0" eb="1">
      <t>カ</t>
    </rPh>
    <rPh sb="3" eb="5">
      <t>トチ</t>
    </rPh>
    <rPh sb="6" eb="7">
      <t>モド</t>
    </rPh>
    <rPh sb="10" eb="12">
      <t>ヘンキャク</t>
    </rPh>
    <rPh sb="13" eb="14">
      <t>トキ</t>
    </rPh>
    <rPh sb="15" eb="17">
      <t>ショリ</t>
    </rPh>
    <phoneticPr fontId="1"/>
  </si>
  <si>
    <t>計算式の追加変更箇所が多いので、加算フラグ処理で対応する</t>
    <rPh sb="0" eb="2">
      <t>ケイサン</t>
    </rPh>
    <rPh sb="2" eb="3">
      <t>シキ</t>
    </rPh>
    <rPh sb="4" eb="6">
      <t>ツイカ</t>
    </rPh>
    <rPh sb="6" eb="8">
      <t>ヘンコウ</t>
    </rPh>
    <rPh sb="8" eb="10">
      <t>カショ</t>
    </rPh>
    <rPh sb="11" eb="12">
      <t>オオ</t>
    </rPh>
    <rPh sb="16" eb="18">
      <t>カサン</t>
    </rPh>
    <rPh sb="21" eb="23">
      <t>ショリ</t>
    </rPh>
    <rPh sb="24" eb="26">
      <t>タイオウ</t>
    </rPh>
    <phoneticPr fontId="1"/>
  </si>
  <si>
    <t>備考に「その他加算」と記載</t>
    <rPh sb="0" eb="2">
      <t>ビコウ</t>
    </rPh>
    <rPh sb="6" eb="7">
      <t>タ</t>
    </rPh>
    <rPh sb="7" eb="9">
      <t>カサン</t>
    </rPh>
    <rPh sb="11" eb="13">
      <t>キサイ</t>
    </rPh>
    <phoneticPr fontId="1"/>
  </si>
  <si>
    <t>fff</t>
    <phoneticPr fontId="1"/>
  </si>
  <si>
    <t>※3日間のトライアル無料期間経過後1690円／週課金発生、必ず無料期間中に解除</t>
    <rPh sb="2" eb="4">
      <t>カカン</t>
    </rPh>
    <rPh sb="10" eb="12">
      <t>ムリョウ</t>
    </rPh>
    <rPh sb="12" eb="14">
      <t>キカン</t>
    </rPh>
    <rPh sb="14" eb="16">
      <t>ケイカ</t>
    </rPh>
    <rPh sb="16" eb="17">
      <t>ゴ</t>
    </rPh>
    <rPh sb="21" eb="22">
      <t>エン</t>
    </rPh>
    <rPh sb="23" eb="24">
      <t>シュウ</t>
    </rPh>
    <rPh sb="24" eb="26">
      <t>カキン</t>
    </rPh>
    <rPh sb="26" eb="28">
      <t>ハッセイ</t>
    </rPh>
    <rPh sb="29" eb="30">
      <t>カナラ</t>
    </rPh>
    <rPh sb="31" eb="35">
      <t>ムリョウキカン</t>
    </rPh>
    <rPh sb="35" eb="36">
      <t>チュウ</t>
    </rPh>
    <rPh sb="37" eb="39">
      <t>カイジョ</t>
    </rPh>
    <phoneticPr fontId="1"/>
  </si>
  <si>
    <t>定期購入解除をGoogleplayマイページより実施する。</t>
    <rPh sb="0" eb="2">
      <t>テイキ</t>
    </rPh>
    <rPh sb="2" eb="4">
      <t>コウニュウ</t>
    </rPh>
    <rPh sb="4" eb="6">
      <t>カイジョ</t>
    </rPh>
    <rPh sb="24" eb="26">
      <t>ジッシ</t>
    </rPh>
    <phoneticPr fontId="1"/>
  </si>
  <si>
    <t>無料期間は全てが使い放題ですが・・・</t>
    <rPh sb="0" eb="2">
      <t>ムリョウ</t>
    </rPh>
    <rPh sb="2" eb="4">
      <t>キカン</t>
    </rPh>
    <rPh sb="5" eb="6">
      <t>スベ</t>
    </rPh>
    <rPh sb="8" eb="9">
      <t>ツカ</t>
    </rPh>
    <rPh sb="10" eb="12">
      <t>ホウダイ</t>
    </rPh>
    <phoneticPr fontId="1"/>
  </si>
  <si>
    <t>PC-アプリ</t>
    <phoneticPr fontId="1"/>
  </si>
  <si>
    <t>①Microsoft-365</t>
    <phoneticPr fontId="1"/>
  </si>
  <si>
    <t>※jpy21,500+消費税で年間ライセンスが発生する</t>
    <rPh sb="11" eb="14">
      <t>ショウヒゼイ</t>
    </rPh>
    <rPh sb="15" eb="17">
      <t>ネンカン</t>
    </rPh>
    <rPh sb="23" eb="25">
      <t>ハッセイ</t>
    </rPh>
    <phoneticPr fontId="1"/>
  </si>
  <si>
    <t>※画像読み取り機能はエクセルには存在し活用できるが、日本語には適用されず文字化けする</t>
    <rPh sb="1" eb="3">
      <t>ガゾウ</t>
    </rPh>
    <rPh sb="3" eb="4">
      <t>ヨ</t>
    </rPh>
    <rPh sb="5" eb="6">
      <t>ト</t>
    </rPh>
    <rPh sb="7" eb="9">
      <t>キノウ</t>
    </rPh>
    <rPh sb="16" eb="18">
      <t>ソンザイ</t>
    </rPh>
    <rPh sb="19" eb="21">
      <t>カツヨウ</t>
    </rPh>
    <rPh sb="26" eb="29">
      <t>ニホンゴ</t>
    </rPh>
    <rPh sb="31" eb="33">
      <t>テキヨウ</t>
    </rPh>
    <rPh sb="36" eb="39">
      <t>モジバ</t>
    </rPh>
    <phoneticPr fontId="1"/>
  </si>
  <si>
    <t>※適用の61言語以上あるが、中国語、韓国語、日本語は今後追加は考慮されていない</t>
    <rPh sb="1" eb="3">
      <t>テキヨウ</t>
    </rPh>
    <rPh sb="6" eb="8">
      <t>ゲンゴ</t>
    </rPh>
    <rPh sb="8" eb="10">
      <t>イジョウ</t>
    </rPh>
    <rPh sb="14" eb="17">
      <t>チュウゴクゴ</t>
    </rPh>
    <rPh sb="18" eb="21">
      <t>カンコクゴ</t>
    </rPh>
    <rPh sb="22" eb="25">
      <t>ニホンゴ</t>
    </rPh>
    <rPh sb="26" eb="28">
      <t>コンゴ</t>
    </rPh>
    <rPh sb="28" eb="30">
      <t>ツイカ</t>
    </rPh>
    <rPh sb="31" eb="33">
      <t>コウリョ</t>
    </rPh>
    <phoneticPr fontId="1"/>
  </si>
  <si>
    <t>②Polalis(ソースネクスト)</t>
    <phoneticPr fontId="1"/>
  </si>
  <si>
    <t>エクセル、ワード、パワポの読み書き編集保存の機能互換利用は可能を確認している</t>
    <rPh sb="13" eb="14">
      <t>ヨ</t>
    </rPh>
    <rPh sb="15" eb="16">
      <t>カ</t>
    </rPh>
    <rPh sb="17" eb="19">
      <t>ヘンシュウ</t>
    </rPh>
    <rPh sb="19" eb="21">
      <t>ホゾン</t>
    </rPh>
    <rPh sb="22" eb="24">
      <t>キノウ</t>
    </rPh>
    <rPh sb="24" eb="26">
      <t>ゴカン</t>
    </rPh>
    <rPh sb="26" eb="28">
      <t>リヨウ</t>
    </rPh>
    <rPh sb="29" eb="31">
      <t>カノウ</t>
    </rPh>
    <rPh sb="32" eb="34">
      <t>カクニン</t>
    </rPh>
    <phoneticPr fontId="1"/>
  </si>
  <si>
    <t>E-KN耕作台帳</t>
    <rPh sb="4" eb="6">
      <t>コウサク</t>
    </rPh>
    <rPh sb="6" eb="8">
      <t>ダイチョウ</t>
    </rPh>
    <phoneticPr fontId="1"/>
  </si>
  <si>
    <t>まとめ</t>
    <phoneticPr fontId="1"/>
  </si>
  <si>
    <t>431-1</t>
    <phoneticPr fontId="1"/>
  </si>
  <si>
    <t>432-1</t>
    <phoneticPr fontId="1"/>
  </si>
  <si>
    <t>変更1305→1284</t>
    <rPh sb="0" eb="2">
      <t>ヘンコウ</t>
    </rPh>
    <phoneticPr fontId="1"/>
  </si>
  <si>
    <t>変更1137→1124</t>
    <rPh sb="0" eb="2">
      <t>ヘンコウ</t>
    </rPh>
    <phoneticPr fontId="1"/>
  </si>
  <si>
    <t>2026追記</t>
    <rPh sb="4" eb="6">
      <t>ツイキ</t>
    </rPh>
    <phoneticPr fontId="1"/>
  </si>
  <si>
    <t>変更874→873</t>
    <rPh sb="0" eb="2">
      <t>ヘンコウ</t>
    </rPh>
    <phoneticPr fontId="1"/>
  </si>
  <si>
    <t>変更1414→1370</t>
    <rPh sb="0" eb="2">
      <t>ヘンコウ</t>
    </rPh>
    <phoneticPr fontId="1"/>
  </si>
  <si>
    <t>変更677→656</t>
    <rPh sb="0" eb="2">
      <t>ヘンコウ</t>
    </rPh>
    <phoneticPr fontId="1"/>
  </si>
  <si>
    <r>
      <rPr>
        <sz val="10"/>
        <rFont val="ＭＳ ゴシック"/>
        <family val="3"/>
        <charset val="128"/>
      </rPr>
      <t>山畑合計</t>
    </r>
    <r>
      <rPr>
        <sz val="10"/>
        <rFont val="Arial"/>
        <family val="2"/>
      </rPr>
      <t>(1,334)</t>
    </r>
    <rPh sb="0" eb="1">
      <t>サン</t>
    </rPh>
    <rPh sb="1" eb="2">
      <t>ハタ</t>
    </rPh>
    <phoneticPr fontId="1"/>
  </si>
  <si>
    <r>
      <rPr>
        <sz val="10"/>
        <rFont val="ＭＳ ゴシック"/>
        <family val="3"/>
        <charset val="128"/>
      </rPr>
      <t>耕地畑合計</t>
    </r>
    <r>
      <rPr>
        <sz val="10"/>
        <rFont val="Arial"/>
        <family val="2"/>
      </rPr>
      <t>(769)</t>
    </r>
    <rPh sb="2" eb="3">
      <t>ハタ</t>
    </rPh>
    <phoneticPr fontId="1"/>
  </si>
  <si>
    <t>貸出の扱い</t>
    <rPh sb="0" eb="2">
      <t>カシダシ</t>
    </rPh>
    <rPh sb="3" eb="4">
      <t>アツカ</t>
    </rPh>
    <phoneticPr fontId="1"/>
  </si>
  <si>
    <t>貸出した耕作地の賦課金支払いは地権者にある(原則)</t>
    <rPh sb="0" eb="2">
      <t>カシダシ</t>
    </rPh>
    <rPh sb="4" eb="7">
      <t>コウサクチ</t>
    </rPh>
    <rPh sb="8" eb="11">
      <t>フカキン</t>
    </rPh>
    <rPh sb="11" eb="13">
      <t>シハラ</t>
    </rPh>
    <rPh sb="15" eb="18">
      <t>チケンシャ</t>
    </rPh>
    <rPh sb="22" eb="24">
      <t>ゲンソク</t>
    </rPh>
    <phoneticPr fontId="1"/>
  </si>
  <si>
    <t>※ただし地権者と貸出先の耕作者との協議の上、賦課金の支払い主を決定できる</t>
    <rPh sb="4" eb="7">
      <t>チケンシャ</t>
    </rPh>
    <rPh sb="8" eb="10">
      <t>カシダシ</t>
    </rPh>
    <rPh sb="10" eb="11">
      <t>サキ</t>
    </rPh>
    <rPh sb="12" eb="15">
      <t>コウサクシャ</t>
    </rPh>
    <rPh sb="17" eb="19">
      <t>キョウギ</t>
    </rPh>
    <rPh sb="20" eb="21">
      <t>ウエ</t>
    </rPh>
    <rPh sb="22" eb="25">
      <t>フカキン</t>
    </rPh>
    <rPh sb="26" eb="28">
      <t>シハラ</t>
    </rPh>
    <rPh sb="29" eb="30">
      <t>シュ</t>
    </rPh>
    <rPh sb="31" eb="33">
      <t>ケッテイ</t>
    </rPh>
    <phoneticPr fontId="1"/>
  </si>
  <si>
    <t>→※Total=耕作+休耕+転用+貸出+売却+借入+その他</t>
    <rPh sb="14" eb="16">
      <t>テンヨウ</t>
    </rPh>
    <rPh sb="17" eb="19">
      <t>カシダシ</t>
    </rPh>
    <phoneticPr fontId="1"/>
  </si>
  <si>
    <t>合計=耕作+借入(+その他)</t>
    <rPh sb="0" eb="2">
      <t>ゴウケイ</t>
    </rPh>
    <rPh sb="3" eb="5">
      <t>コウサク</t>
    </rPh>
    <rPh sb="6" eb="8">
      <t>カリイレ</t>
    </rPh>
    <rPh sb="12" eb="13">
      <t>タ</t>
    </rPh>
    <phoneticPr fontId="1"/>
  </si>
  <si>
    <t>※休耕、転用、売却、貸出を除く</t>
    <rPh sb="1" eb="3">
      <t>キュウコウ</t>
    </rPh>
    <rPh sb="4" eb="6">
      <t>テンヨウ</t>
    </rPh>
    <rPh sb="7" eb="9">
      <t>バイキャク</t>
    </rPh>
    <rPh sb="10" eb="12">
      <t>カシダシ</t>
    </rPh>
    <rPh sb="13" eb="14">
      <t>ノゾ</t>
    </rPh>
    <phoneticPr fontId="1"/>
  </si>
  <si>
    <t>こまき</t>
    <phoneticPr fontId="1"/>
  </si>
  <si>
    <t>→※休耕、転用、売却を除く</t>
    <rPh sb="2" eb="4">
      <t>キュウコウ</t>
    </rPh>
    <rPh sb="5" eb="7">
      <t>テンヨウ</t>
    </rPh>
    <rPh sb="8" eb="10">
      <t>バイキャク</t>
    </rPh>
    <rPh sb="11" eb="12">
      <t>ノゾ</t>
    </rPh>
    <phoneticPr fontId="1"/>
  </si>
  <si>
    <t>→※以下の「貸出の扱い」の項による</t>
    <rPh sb="2" eb="4">
      <t>イカ</t>
    </rPh>
    <rPh sb="6" eb="8">
      <t>カシダシ</t>
    </rPh>
    <rPh sb="9" eb="10">
      <t>アツカ</t>
    </rPh>
    <rPh sb="13" eb="14">
      <t>コウ</t>
    </rPh>
    <phoneticPr fontId="1"/>
  </si>
  <si>
    <t>※その他の「返却」は加算し、他の内容状況で判断</t>
    <rPh sb="3" eb="4">
      <t>タ</t>
    </rPh>
    <rPh sb="6" eb="8">
      <t>ヘンキャク</t>
    </rPh>
    <rPh sb="10" eb="12">
      <t>カサン</t>
    </rPh>
    <rPh sb="14" eb="15">
      <t>ホカ</t>
    </rPh>
    <rPh sb="16" eb="18">
      <t>ナイヨウ</t>
    </rPh>
    <rPh sb="18" eb="20">
      <t>ジョウキョウ</t>
    </rPh>
    <rPh sb="21" eb="23">
      <t>ハンダン</t>
    </rPh>
    <phoneticPr fontId="1"/>
  </si>
  <si>
    <t>登録(Total)の計算式→修正済み</t>
    <rPh sb="0" eb="2">
      <t>トウロク</t>
    </rPh>
    <rPh sb="10" eb="12">
      <t>ケイサン</t>
    </rPh>
    <rPh sb="12" eb="13">
      <t>シキ</t>
    </rPh>
    <rPh sb="14" eb="16">
      <t>シュウセイ</t>
    </rPh>
    <rPh sb="16" eb="17">
      <t>ズ</t>
    </rPh>
    <phoneticPr fontId="1"/>
  </si>
  <si>
    <t>対象(合計)の計算式→修正済み</t>
    <rPh sb="0" eb="2">
      <t>タイショウ</t>
    </rPh>
    <rPh sb="3" eb="5">
      <t>ゴウケイ</t>
    </rPh>
    <rPh sb="7" eb="9">
      <t>ケイサン</t>
    </rPh>
    <rPh sb="9" eb="10">
      <t>シキ</t>
    </rPh>
    <rPh sb="11" eb="13">
      <t>シュウセイ</t>
    </rPh>
    <rPh sb="13" eb="14">
      <t>ズ</t>
    </rPh>
    <phoneticPr fontId="1"/>
  </si>
  <si>
    <t>シート内のクループ分けの扱い</t>
    <rPh sb="3" eb="4">
      <t>ナイ</t>
    </rPh>
    <rPh sb="9" eb="10">
      <t>ワ</t>
    </rPh>
    <rPh sb="12" eb="13">
      <t>アツカ</t>
    </rPh>
    <phoneticPr fontId="1"/>
  </si>
  <si>
    <t>田/畑、村内/村外、等の区分で、同一グループ内に展開しない</t>
    <rPh sb="0" eb="1">
      <t>タ</t>
    </rPh>
    <rPh sb="2" eb="3">
      <t>ハタ</t>
    </rPh>
    <rPh sb="4" eb="6">
      <t>ソンナイ</t>
    </rPh>
    <rPh sb="7" eb="9">
      <t>ソンガイ</t>
    </rPh>
    <rPh sb="10" eb="11">
      <t>トウ</t>
    </rPh>
    <rPh sb="12" eb="14">
      <t>クブン</t>
    </rPh>
    <rPh sb="16" eb="18">
      <t>ドウイツ</t>
    </rPh>
    <rPh sb="22" eb="23">
      <t>ナイ</t>
    </rPh>
    <rPh sb="24" eb="26">
      <t>テンカイ</t>
    </rPh>
    <phoneticPr fontId="1"/>
  </si>
  <si>
    <t>売却、転用、借入、その他(返却)他の場合、同一グループでも可とする</t>
    <rPh sb="0" eb="2">
      <t>バイキャク</t>
    </rPh>
    <rPh sb="3" eb="5">
      <t>テンヨウ</t>
    </rPh>
    <rPh sb="6" eb="8">
      <t>カリイレ</t>
    </rPh>
    <rPh sb="11" eb="12">
      <t>タ</t>
    </rPh>
    <rPh sb="13" eb="15">
      <t>ヘンキャク</t>
    </rPh>
    <rPh sb="16" eb="17">
      <t>ホカ</t>
    </rPh>
    <rPh sb="18" eb="20">
      <t>バアイ</t>
    </rPh>
    <rPh sb="21" eb="23">
      <t>ドウイツ</t>
    </rPh>
    <rPh sb="29" eb="30">
      <t>カ</t>
    </rPh>
    <phoneticPr fontId="1"/>
  </si>
  <si>
    <t>→※転用、売却は除く　[既に売却済みで所有権が無いものを加算できない]</t>
    <rPh sb="2" eb="4">
      <t>テンヨウ</t>
    </rPh>
    <rPh sb="5" eb="7">
      <t>バイキャク</t>
    </rPh>
    <rPh sb="8" eb="9">
      <t>ノゾ</t>
    </rPh>
    <rPh sb="12" eb="13">
      <t>スデ</t>
    </rPh>
    <rPh sb="14" eb="16">
      <t>バイキャク</t>
    </rPh>
    <rPh sb="16" eb="17">
      <t>ズ</t>
    </rPh>
    <rPh sb="19" eb="22">
      <t>ショユウケン</t>
    </rPh>
    <rPh sb="23" eb="24">
      <t>ナ</t>
    </rPh>
    <rPh sb="28" eb="30">
      <t>カサン</t>
    </rPh>
    <phoneticPr fontId="1"/>
  </si>
  <si>
    <t>Total=耕作+休耕+貸出+借入+その他</t>
    <rPh sb="6" eb="8">
      <t>コウサク</t>
    </rPh>
    <rPh sb="9" eb="11">
      <t>キュウコウ</t>
    </rPh>
    <rPh sb="12" eb="14">
      <t>カシダシ</t>
    </rPh>
    <rPh sb="15" eb="17">
      <t>カリイレ</t>
    </rPh>
    <rPh sb="20" eb="21">
      <t>タ</t>
    </rPh>
    <phoneticPr fontId="1"/>
  </si>
  <si>
    <t>※その他は内容状況で判断、※転用、売却を除く</t>
    <rPh sb="3" eb="4">
      <t>タ</t>
    </rPh>
    <rPh sb="5" eb="7">
      <t>ナイヨウ</t>
    </rPh>
    <rPh sb="7" eb="9">
      <t>ジョウキョウ</t>
    </rPh>
    <rPh sb="10" eb="12">
      <t>ハンダン</t>
    </rPh>
    <rPh sb="14" eb="16">
      <t>テンヨウ</t>
    </rPh>
    <rPh sb="17" eb="19">
      <t>バイキャク</t>
    </rPh>
    <rPh sb="20" eb="21">
      <t>ノゾ</t>
    </rPh>
    <phoneticPr fontId="1"/>
  </si>
  <si>
    <t>339-2</t>
  </si>
  <si>
    <t>畑に転用→芹幸に貸す</t>
    <rPh sb="0" eb="1">
      <t>ハタケ</t>
    </rPh>
    <rPh sb="2" eb="4">
      <t>テンヨウ</t>
    </rPh>
    <rPh sb="5" eb="6">
      <t>セリ</t>
    </rPh>
    <rPh sb="6" eb="7">
      <t>ユキ</t>
    </rPh>
    <rPh sb="8" eb="9">
      <t>カ</t>
    </rPh>
    <phoneticPr fontId="1"/>
  </si>
  <si>
    <t>区分1
(田/畑/山)</t>
    <rPh sb="0" eb="2">
      <t>クブン</t>
    </rPh>
    <rPh sb="5" eb="6">
      <t>タ</t>
    </rPh>
    <rPh sb="7" eb="8">
      <t>ハタケ</t>
    </rPh>
    <rPh sb="9" eb="10">
      <t>ヤマ</t>
    </rPh>
    <phoneticPr fontId="1"/>
  </si>
  <si>
    <t>おおさわ　のぶゆき</t>
    <phoneticPr fontId="15"/>
  </si>
  <si>
    <t>平塚市片岡836</t>
    <phoneticPr fontId="1"/>
  </si>
  <si>
    <t>中村　三治</t>
    <rPh sb="0" eb="2">
      <t>ナカムラ</t>
    </rPh>
    <rPh sb="3" eb="5">
      <t>サンジ</t>
    </rPh>
    <phoneticPr fontId="1"/>
  </si>
  <si>
    <t>なかむら　さんじ</t>
    <phoneticPr fontId="1"/>
  </si>
  <si>
    <t>ぬまた　くにお</t>
    <phoneticPr fontId="1"/>
  </si>
  <si>
    <t>ぬまた　よういち</t>
  </si>
  <si>
    <t>平塚市片岡897</t>
  </si>
  <si>
    <t>宮川　妙子</t>
    <rPh sb="0" eb="2">
      <t>ミヤガワ</t>
    </rPh>
    <rPh sb="3" eb="5">
      <t>タエコ</t>
    </rPh>
    <phoneticPr fontId="1"/>
  </si>
  <si>
    <t>みやがわ　たえこ</t>
    <phoneticPr fontId="1"/>
  </si>
  <si>
    <t>信之(のぶゆき)090-3219-7139</t>
    <rPh sb="0" eb="2">
      <t>ノブユキ</t>
    </rPh>
    <phoneticPr fontId="1"/>
  </si>
  <si>
    <t>大澤　實清</t>
    <rPh sb="4" eb="5">
      <t>キヨ</t>
    </rPh>
    <phoneticPr fontId="1"/>
  </si>
  <si>
    <t>T1大設</t>
    <rPh sb="2" eb="3">
      <t>オオ</t>
    </rPh>
    <rPh sb="3" eb="4">
      <t>セツ</t>
    </rPh>
    <phoneticPr fontId="1"/>
  </si>
  <si>
    <t>-</t>
    <phoneticPr fontId="1"/>
  </si>
  <si>
    <t>しぶや　みちこ</t>
    <phoneticPr fontId="1"/>
  </si>
  <si>
    <t>澁谷　精一</t>
  </si>
  <si>
    <t>平塚市片岡1283</t>
    <phoneticPr fontId="1"/>
  </si>
  <si>
    <t>しぶや　せいいち</t>
    <phoneticPr fontId="1"/>
  </si>
  <si>
    <t>澁谷　彰彦</t>
    <rPh sb="0" eb="2">
      <t>シブヤ</t>
    </rPh>
    <rPh sb="3" eb="5">
      <t>アキヒコ</t>
    </rPh>
    <phoneticPr fontId="15"/>
  </si>
  <si>
    <t>大澤　設幸</t>
    <rPh sb="0" eb="2">
      <t>オオサワ</t>
    </rPh>
    <rPh sb="3" eb="4">
      <t>セツ</t>
    </rPh>
    <rPh sb="4" eb="5">
      <t>ユキ</t>
    </rPh>
    <phoneticPr fontId="1"/>
  </si>
  <si>
    <t>平塚市片岡836</t>
    <rPh sb="0" eb="3">
      <t>ヒラツカシ</t>
    </rPh>
    <rPh sb="3" eb="5">
      <t>カタオカ</t>
    </rPh>
    <phoneticPr fontId="1"/>
  </si>
  <si>
    <t>86</t>
    <phoneticPr fontId="1"/>
  </si>
  <si>
    <t>87-1</t>
    <phoneticPr fontId="1"/>
  </si>
  <si>
    <t>88</t>
    <phoneticPr fontId="1"/>
  </si>
  <si>
    <t>89-1</t>
    <phoneticPr fontId="1"/>
  </si>
  <si>
    <t>96-1</t>
    <phoneticPr fontId="1"/>
  </si>
  <si>
    <t>96-2</t>
    <phoneticPr fontId="1"/>
  </si>
  <si>
    <t>519-1</t>
    <phoneticPr fontId="1"/>
  </si>
  <si>
    <t>519-2</t>
    <phoneticPr fontId="1"/>
  </si>
  <si>
    <t>522</t>
    <phoneticPr fontId="1"/>
  </si>
  <si>
    <t>525</t>
    <phoneticPr fontId="1"/>
  </si>
  <si>
    <t>柳本317-1(968)と交換</t>
    <rPh sb="0" eb="2">
      <t>ヤナギモト</t>
    </rPh>
    <rPh sb="13" eb="15">
      <t>コウカン</t>
    </rPh>
    <phoneticPr fontId="1"/>
  </si>
  <si>
    <t>柳本315(1,104)と交換</t>
    <rPh sb="0" eb="2">
      <t>ヤナギモト</t>
    </rPh>
    <rPh sb="13" eb="15">
      <t>コウカン</t>
    </rPh>
    <phoneticPr fontId="1"/>
  </si>
  <si>
    <t>495-3</t>
    <phoneticPr fontId="1"/>
  </si>
  <si>
    <t>1142</t>
    <phoneticPr fontId="1"/>
  </si>
  <si>
    <r>
      <t xml:space="preserve">迪之
</t>
    </r>
    <r>
      <rPr>
        <sz val="8"/>
        <color rgb="FF000000"/>
        <rFont val="UD デジタル 教科書体 N-R"/>
        <family val="1"/>
        <charset val="128"/>
      </rPr>
      <t>(みちゆき)</t>
    </r>
    <rPh sb="1" eb="2">
      <t>ユキ</t>
    </rPh>
    <phoneticPr fontId="1"/>
  </si>
  <si>
    <t>勲</t>
    <rPh sb="0" eb="1">
      <t>イサム</t>
    </rPh>
    <phoneticPr fontId="1"/>
  </si>
  <si>
    <t>区分1
(田)</t>
    <rPh sb="0" eb="2">
      <t>クブン</t>
    </rPh>
    <rPh sb="5" eb="6">
      <t>タ</t>
    </rPh>
    <phoneticPr fontId="1"/>
  </si>
  <si>
    <t>区分1
(畑)</t>
    <rPh sb="0" eb="2">
      <t>クブン</t>
    </rPh>
    <rPh sb="5" eb="6">
      <t>ハタケ</t>
    </rPh>
    <phoneticPr fontId="1"/>
  </si>
  <si>
    <t>区分1
(山畑)</t>
    <rPh sb="0" eb="2">
      <t>クブン</t>
    </rPh>
    <rPh sb="5" eb="6">
      <t>ヤマ</t>
    </rPh>
    <rPh sb="6" eb="7">
      <t>ハタ</t>
    </rPh>
    <phoneticPr fontId="1"/>
  </si>
  <si>
    <t>耕作合計</t>
    <rPh sb="0" eb="2">
      <t>コウサク</t>
    </rPh>
    <rPh sb="2" eb="4">
      <t>ゴウケイ</t>
    </rPh>
    <phoneticPr fontId="1"/>
  </si>
  <si>
    <t>Gx</t>
    <phoneticPr fontId="1"/>
  </si>
  <si>
    <t>変更:半三</t>
    <rPh sb="0" eb="2">
      <t>ヘンコウ</t>
    </rPh>
    <phoneticPr fontId="1"/>
  </si>
  <si>
    <t>変更:甚一</t>
    <rPh sb="0" eb="2">
      <t>ヘンコウ</t>
    </rPh>
    <phoneticPr fontId="1"/>
  </si>
  <si>
    <t>変更:イネ</t>
    <rPh sb="0" eb="2">
      <t>ヘンコウ</t>
    </rPh>
    <phoneticPr fontId="1"/>
  </si>
  <si>
    <t>変更:秀男</t>
    <rPh sb="0" eb="2">
      <t>ヘンコウ</t>
    </rPh>
    <phoneticPr fontId="1"/>
  </si>
  <si>
    <t>58-0276/080-1199-2223</t>
    <phoneticPr fontId="1"/>
  </si>
  <si>
    <t>昭彦090-2461-4427</t>
    <rPh sb="0" eb="2">
      <t>アキヒコ</t>
    </rPh>
    <phoneticPr fontId="1"/>
  </si>
  <si>
    <t>知明090-8688-6189</t>
    <phoneticPr fontId="1"/>
  </si>
  <si>
    <t>平塚市片岡895-1</t>
    <phoneticPr fontId="1"/>
  </si>
  <si>
    <t>片岡農産組合員　耕作記録</t>
    <rPh sb="0" eb="2">
      <t>カタオカ</t>
    </rPh>
    <rPh sb="2" eb="4">
      <t>ノウサン</t>
    </rPh>
    <rPh sb="4" eb="6">
      <t>クミアイ</t>
    </rPh>
    <rPh sb="6" eb="7">
      <t>イン</t>
    </rPh>
    <rPh sb="8" eb="10">
      <t>コウサク</t>
    </rPh>
    <rPh sb="10" eb="12">
      <t>キロク</t>
    </rPh>
    <phoneticPr fontId="15"/>
  </si>
  <si>
    <t>大貝憲三</t>
    <rPh sb="0" eb="2">
      <t>オオガイ</t>
    </rPh>
    <rPh sb="2" eb="4">
      <t>ケンゾウ</t>
    </rPh>
    <phoneticPr fontId="43"/>
  </si>
  <si>
    <t>大澤孝二</t>
    <rPh sb="0" eb="2">
      <t>オオサワ</t>
    </rPh>
    <rPh sb="2" eb="4">
      <t>コウジ</t>
    </rPh>
    <phoneticPr fontId="43"/>
  </si>
  <si>
    <t>大澤栄司</t>
  </si>
  <si>
    <t>大澤貴人</t>
    <rPh sb="0" eb="2">
      <t>オオサワ</t>
    </rPh>
    <rPh sb="2" eb="4">
      <t>タカト</t>
    </rPh>
    <phoneticPr fontId="43"/>
  </si>
  <si>
    <t>大澤設幸</t>
  </si>
  <si>
    <t>大澤實清</t>
  </si>
  <si>
    <t>小澤静男</t>
    <rPh sb="0" eb="2">
      <t>オザワ</t>
    </rPh>
    <rPh sb="2" eb="4">
      <t>シズオ</t>
    </rPh>
    <phoneticPr fontId="10"/>
  </si>
  <si>
    <t>小澤誠治</t>
  </si>
  <si>
    <t>小澤　博</t>
    <rPh sb="3" eb="4">
      <t>ヒロシ</t>
    </rPh>
    <phoneticPr fontId="10"/>
  </si>
  <si>
    <t>小澤 トヨ</t>
  </si>
  <si>
    <t>柏木龍治</t>
  </si>
  <si>
    <t>久保田 要</t>
  </si>
  <si>
    <t>小巻栄治</t>
  </si>
  <si>
    <t>小巻菊江</t>
  </si>
  <si>
    <t>小巻美彦</t>
  </si>
  <si>
    <t>重田正史</t>
  </si>
  <si>
    <t>渋谷 イネ(誉)</t>
    <rPh sb="6" eb="7">
      <t>ホマレ</t>
    </rPh>
    <phoneticPr fontId="10"/>
  </si>
  <si>
    <t>渋谷悦子</t>
  </si>
  <si>
    <t>渋谷和男</t>
  </si>
  <si>
    <t>澁谷真一</t>
  </si>
  <si>
    <t>澁谷孝之</t>
  </si>
  <si>
    <t>渋谷彰彦</t>
  </si>
  <si>
    <t>渋谷洋一</t>
  </si>
  <si>
    <t>鈴木キヨ江</t>
  </si>
  <si>
    <t>芹澤 智</t>
  </si>
  <si>
    <t>芹澤修一</t>
  </si>
  <si>
    <t>芹澤幸雄</t>
  </si>
  <si>
    <t>坪井正興</t>
  </si>
  <si>
    <t>坪井正孝</t>
  </si>
  <si>
    <t>沼田邦夫</t>
  </si>
  <si>
    <t>沼田尚男</t>
  </si>
  <si>
    <t>沼田洋一</t>
  </si>
  <si>
    <t>原 トヨ子</t>
  </si>
  <si>
    <t>宮川源三</t>
  </si>
  <si>
    <t>宮川浩二</t>
  </si>
  <si>
    <t>宮川悟</t>
  </si>
  <si>
    <t>宮川茂樹</t>
  </si>
  <si>
    <t>宮川隆次</t>
  </si>
  <si>
    <t>宮川忠蔵</t>
  </si>
  <si>
    <t>宮川英美</t>
  </si>
  <si>
    <t>宮川幸男</t>
  </si>
  <si>
    <t>（株）MIYASHO</t>
    <rPh sb="0" eb="3">
      <t>カブ</t>
    </rPh>
    <phoneticPr fontId="10"/>
  </si>
  <si>
    <t>①田</t>
  </si>
  <si>
    <t>②畑</t>
  </si>
  <si>
    <t>④田</t>
  </si>
  <si>
    <t>⑤畑</t>
  </si>
  <si>
    <t>⑥畑</t>
  </si>
  <si>
    <t>①</t>
  </si>
  <si>
    <t>②</t>
  </si>
  <si>
    <t>③</t>
  </si>
  <si>
    <t>④</t>
  </si>
  <si>
    <t>⑤</t>
  </si>
  <si>
    <t>⑥</t>
  </si>
  <si>
    <t>⑦</t>
  </si>
  <si>
    <t>田(㎡)</t>
  </si>
  <si>
    <t>畑(㎡)</t>
  </si>
  <si>
    <t>山(㎡)</t>
    <phoneticPr fontId="15"/>
  </si>
  <si>
    <t>計(㎡)</t>
  </si>
  <si>
    <t>計(㎡)</t>
    <rPh sb="0" eb="1">
      <t>ケイ</t>
    </rPh>
    <phoneticPr fontId="15"/>
  </si>
  <si>
    <t>①+②+③</t>
  </si>
  <si>
    <t>①+②+③</t>
    <phoneticPr fontId="1"/>
  </si>
  <si>
    <t>借入</t>
    <phoneticPr fontId="1"/>
  </si>
  <si>
    <t>片岡南の山畑</t>
    <rPh sb="0" eb="2">
      <t>カタオカ</t>
    </rPh>
    <rPh sb="2" eb="3">
      <t>ミナミ</t>
    </rPh>
    <rPh sb="4" eb="5">
      <t>ヤマ</t>
    </rPh>
    <rPh sb="5" eb="6">
      <t>ハタケ</t>
    </rPh>
    <phoneticPr fontId="1"/>
  </si>
  <si>
    <t>貸出耕地の賦課金を地主が支払う?</t>
    <rPh sb="0" eb="2">
      <t>カシダシ</t>
    </rPh>
    <rPh sb="2" eb="4">
      <t>コウチ</t>
    </rPh>
    <rPh sb="5" eb="8">
      <t>フカキン</t>
    </rPh>
    <rPh sb="9" eb="11">
      <t>ジヌシ</t>
    </rPh>
    <rPh sb="12" eb="14">
      <t>シハラ</t>
    </rPh>
    <phoneticPr fontId="1"/>
  </si>
  <si>
    <t>貸出支払</t>
    <rPh sb="2" eb="4">
      <t>シハラ</t>
    </rPh>
    <phoneticPr fontId="1"/>
  </si>
  <si>
    <t>貸出支払無</t>
    <rPh sb="2" eb="4">
      <t>シハラ</t>
    </rPh>
    <rPh sb="4" eb="5">
      <t>ナ</t>
    </rPh>
    <phoneticPr fontId="1"/>
  </si>
  <si>
    <t>田の小計</t>
    <rPh sb="0" eb="1">
      <t>タ</t>
    </rPh>
    <rPh sb="2" eb="4">
      <t>ショウケイ</t>
    </rPh>
    <phoneticPr fontId="1"/>
  </si>
  <si>
    <t>畑の小計</t>
    <rPh sb="0" eb="1">
      <t>ハタケ</t>
    </rPh>
    <rPh sb="2" eb="4">
      <t>ショウケイ</t>
    </rPh>
    <phoneticPr fontId="1"/>
  </si>
  <si>
    <t>澁谷真一より返却</t>
    <rPh sb="0" eb="2">
      <t>シブヤ</t>
    </rPh>
    <rPh sb="2" eb="4">
      <t>シンイチ</t>
    </rPh>
    <rPh sb="6" eb="8">
      <t>ヘンキャク</t>
    </rPh>
    <phoneticPr fontId="1"/>
  </si>
  <si>
    <t>G1:上流(2,396)転用
→G3:畑(2,396)加算されていない追加
G2:田(3,358)芹澤智へ貸す</t>
    <rPh sb="3" eb="5">
      <t>ジョウリュウ</t>
    </rPh>
    <rPh sb="12" eb="14">
      <t>テンヨウ</t>
    </rPh>
    <rPh sb="19" eb="20">
      <t>ハタケ</t>
    </rPh>
    <rPh sb="27" eb="29">
      <t>カサン</t>
    </rPh>
    <rPh sb="35" eb="37">
      <t>ツイカ</t>
    </rPh>
    <rPh sb="41" eb="42">
      <t>タ</t>
    </rPh>
    <rPh sb="49" eb="51">
      <t>セリザワ</t>
    </rPh>
    <rPh sb="51" eb="52">
      <t>サトル</t>
    </rPh>
    <rPh sb="53" eb="54">
      <t>カ</t>
    </rPh>
    <phoneticPr fontId="1"/>
  </si>
  <si>
    <t>田の小計(G1+G2)</t>
    <rPh sb="0" eb="1">
      <t>タ</t>
    </rPh>
    <rPh sb="2" eb="4">
      <t>ショウケイ</t>
    </rPh>
    <phoneticPr fontId="1"/>
  </si>
  <si>
    <t>田の小計(G3+G4)</t>
    <rPh sb="0" eb="1">
      <t>タ</t>
    </rPh>
    <rPh sb="2" eb="4">
      <t>ショウケイ</t>
    </rPh>
    <phoneticPr fontId="1"/>
  </si>
  <si>
    <t>田の小計(G1..G4)</t>
    <rPh sb="0" eb="1">
      <t>タ</t>
    </rPh>
    <rPh sb="2" eb="4">
      <t>ショウケイ</t>
    </rPh>
    <phoneticPr fontId="1"/>
  </si>
  <si>
    <t>田の小計(G1+G5)</t>
    <rPh sb="0" eb="1">
      <t>タ</t>
    </rPh>
    <rPh sb="2" eb="4">
      <t>ショウケイ</t>
    </rPh>
    <phoneticPr fontId="1"/>
  </si>
  <si>
    <t>紙台帳の数値ok
農産割の台帳と比較する</t>
    <rPh sb="0" eb="1">
      <t>カミ</t>
    </rPh>
    <rPh sb="1" eb="3">
      <t>ダイチョウ</t>
    </rPh>
    <rPh sb="4" eb="6">
      <t>スウチ</t>
    </rPh>
    <rPh sb="9" eb="11">
      <t>ノウサン</t>
    </rPh>
    <rPh sb="11" eb="12">
      <t>ワリ</t>
    </rPh>
    <rPh sb="13" eb="15">
      <t>ダイチョウ</t>
    </rPh>
    <rPh sb="16" eb="18">
      <t>ヒカク</t>
    </rPh>
    <phoneticPr fontId="1"/>
  </si>
  <si>
    <t>田の小計(G1+G4)</t>
    <rPh sb="0" eb="1">
      <t>タ</t>
    </rPh>
    <rPh sb="2" eb="4">
      <t>ショウケイ</t>
    </rPh>
    <phoneticPr fontId="1"/>
  </si>
  <si>
    <t>畑の小計(G2+G4)</t>
    <rPh sb="0" eb="1">
      <t>ハタケ</t>
    </rPh>
    <rPh sb="2" eb="4">
      <t>ショウケイ</t>
    </rPh>
    <phoneticPr fontId="1"/>
  </si>
  <si>
    <t>清司</t>
    <rPh sb="0" eb="2">
      <t>キヨシ</t>
    </rPh>
    <phoneticPr fontId="1"/>
  </si>
  <si>
    <t>※転用、売却を除く</t>
    <phoneticPr fontId="1"/>
  </si>
  <si>
    <t>※休耕、転用、売却、貸出を除く</t>
    <phoneticPr fontId="1"/>
  </si>
  <si>
    <t>※その他は内容状況で加算判断する/その追加フラグ1が加算、0が加算なし</t>
    <rPh sb="10" eb="12">
      <t>カサン</t>
    </rPh>
    <phoneticPr fontId="1"/>
  </si>
  <si>
    <t>重憲090-8816-0269</t>
    <phoneticPr fontId="1"/>
  </si>
  <si>
    <t>※その他の「返却」扱い　2.借主台帳で「地主に戻し返却」追加フラグ「0」で面積加算なし</t>
    <rPh sb="6" eb="8">
      <t>ヘンキャク</t>
    </rPh>
    <rPh sb="9" eb="10">
      <t>アツカ</t>
    </rPh>
    <rPh sb="14" eb="16">
      <t>シャクヌシ</t>
    </rPh>
    <rPh sb="16" eb="18">
      <t>ダイチョウ</t>
    </rPh>
    <rPh sb="20" eb="22">
      <t>ジヌシ</t>
    </rPh>
    <rPh sb="23" eb="24">
      <t>モド</t>
    </rPh>
    <rPh sb="37" eb="39">
      <t>メンセキ</t>
    </rPh>
    <phoneticPr fontId="1"/>
  </si>
  <si>
    <t>※その他の「返却」扱い　1.地主台帳で「貸出耕地が戻り返却」追加フラグ「1」で面積加算</t>
    <rPh sb="6" eb="8">
      <t>ヘンキャク</t>
    </rPh>
    <rPh sb="9" eb="10">
      <t>アツカ</t>
    </rPh>
    <rPh sb="14" eb="16">
      <t>ジヌシ</t>
    </rPh>
    <rPh sb="16" eb="18">
      <t>ダイチョウ</t>
    </rPh>
    <rPh sb="20" eb="22">
      <t>カシダシ</t>
    </rPh>
    <rPh sb="22" eb="24">
      <t>コウチ</t>
    </rPh>
    <rPh sb="25" eb="26">
      <t>モド</t>
    </rPh>
    <rPh sb="39" eb="41">
      <t>メンセキ</t>
    </rPh>
    <phoneticPr fontId="1"/>
  </si>
  <si>
    <t>澁谷　精一
(重憲)</t>
    <rPh sb="0" eb="2">
      <t>シブヤ</t>
    </rPh>
    <rPh sb="3" eb="5">
      <t>セイイチ</t>
    </rPh>
    <rPh sb="7" eb="8">
      <t>シゲ</t>
    </rPh>
    <rPh sb="8" eb="9">
      <t>ケン</t>
    </rPh>
    <phoneticPr fontId="1"/>
  </si>
  <si>
    <t>数値抹消(1778)記事残す/小巻公平氏土地を直接、芹澤幸雄が借りる</t>
    <rPh sb="0" eb="2">
      <t>スウチ</t>
    </rPh>
    <rPh sb="2" eb="4">
      <t>マッショウ</t>
    </rPh>
    <rPh sb="10" eb="12">
      <t>キジ</t>
    </rPh>
    <rPh sb="12" eb="13">
      <t>ノコ</t>
    </rPh>
    <rPh sb="15" eb="17">
      <t>コマキ</t>
    </rPh>
    <rPh sb="17" eb="19">
      <t>コウヘイ</t>
    </rPh>
    <rPh sb="19" eb="20">
      <t>シ</t>
    </rPh>
    <rPh sb="20" eb="22">
      <t>トチ</t>
    </rPh>
    <rPh sb="23" eb="25">
      <t>チョクセツ</t>
    </rPh>
    <rPh sb="26" eb="28">
      <t>セリザワ</t>
    </rPh>
    <rPh sb="28" eb="30">
      <t>ユキオ</t>
    </rPh>
    <rPh sb="31" eb="32">
      <t>カ</t>
    </rPh>
    <phoneticPr fontId="1"/>
  </si>
  <si>
    <t xml:space="preserve">とりあえず村内分(3,238)小巻栄治氏に請求
</t>
    <rPh sb="5" eb="7">
      <t>ソンナイ</t>
    </rPh>
    <rPh sb="7" eb="8">
      <t>ブン</t>
    </rPh>
    <rPh sb="15" eb="17">
      <t>コマキ</t>
    </rPh>
    <rPh sb="17" eb="19">
      <t>エイジ</t>
    </rPh>
    <rPh sb="19" eb="20">
      <t>シ</t>
    </rPh>
    <rPh sb="21" eb="23">
      <t>セイキュウ</t>
    </rPh>
    <phoneticPr fontId="1"/>
  </si>
  <si>
    <t>平塚市片岡241</t>
    <rPh sb="0" eb="3">
      <t>ヒラツカシ</t>
    </rPh>
    <rPh sb="3" eb="5">
      <t>カタオカ</t>
    </rPh>
    <phoneticPr fontId="1"/>
  </si>
  <si>
    <t>292-1</t>
    <phoneticPr fontId="1"/>
  </si>
  <si>
    <t>293-1</t>
    <phoneticPr fontId="1"/>
  </si>
  <si>
    <t>618-1</t>
    <phoneticPr fontId="1"/>
  </si>
  <si>
    <t>618-2</t>
    <phoneticPr fontId="1"/>
  </si>
  <si>
    <t>618-3</t>
    <phoneticPr fontId="1"/>
  </si>
  <si>
    <t>520-1</t>
    <phoneticPr fontId="1"/>
  </si>
  <si>
    <t>520-23</t>
    <phoneticPr fontId="1"/>
  </si>
  <si>
    <t>521-1</t>
    <phoneticPr fontId="1"/>
  </si>
  <si>
    <t>523-1</t>
    <phoneticPr fontId="1"/>
  </si>
  <si>
    <t>524-1</t>
    <phoneticPr fontId="1"/>
  </si>
  <si>
    <t>511-1</t>
    <phoneticPr fontId="1"/>
  </si>
  <si>
    <t>512-1</t>
    <phoneticPr fontId="1"/>
  </si>
  <si>
    <t>513-1</t>
    <phoneticPr fontId="1"/>
  </si>
  <si>
    <t>514-1</t>
    <phoneticPr fontId="1"/>
  </si>
  <si>
    <t>573-1</t>
    <phoneticPr fontId="1"/>
  </si>
  <si>
    <t>573-3</t>
    <phoneticPr fontId="1"/>
  </si>
  <si>
    <t>(2309㎡</t>
    <phoneticPr fontId="1"/>
  </si>
  <si>
    <t>624㎡澁谷孝之より借りる</t>
    <rPh sb="4" eb="6">
      <t>シブヤ</t>
    </rPh>
    <rPh sb="6" eb="8">
      <t>タカユキ</t>
    </rPh>
    <rPh sb="10" eb="11">
      <t>カ</t>
    </rPh>
    <phoneticPr fontId="1"/>
  </si>
  <si>
    <t>1305㎡重田より借りる</t>
    <rPh sb="5" eb="7">
      <t>シゲタ</t>
    </rPh>
    <rPh sb="9" eb="10">
      <t>カ</t>
    </rPh>
    <phoneticPr fontId="1"/>
  </si>
  <si>
    <t>3836㎡小澤トヨより借りる</t>
    <rPh sb="5" eb="7">
      <t>オザワ</t>
    </rPh>
    <rPh sb="11" eb="12">
      <t>カ</t>
    </rPh>
    <phoneticPr fontId="1"/>
  </si>
  <si>
    <t>2013㎡宮川英美より借りる</t>
    <rPh sb="5" eb="7">
      <t>ミヤガワ</t>
    </rPh>
    <rPh sb="7" eb="9">
      <t>ヒデミ</t>
    </rPh>
    <rPh sb="11" eb="12">
      <t>カ</t>
    </rPh>
    <phoneticPr fontId="1"/>
  </si>
  <si>
    <t>R3に1018㎡宮川忠蔵より借りる</t>
    <rPh sb="8" eb="10">
      <t>ミヤガワ</t>
    </rPh>
    <rPh sb="10" eb="12">
      <t>チュウゾウ</t>
    </rPh>
    <rPh sb="14" eb="15">
      <t>カ</t>
    </rPh>
    <phoneticPr fontId="1"/>
  </si>
  <si>
    <t>上耕地</t>
    <rPh sb="0" eb="1">
      <t>カミ</t>
    </rPh>
    <rPh sb="1" eb="3">
      <t>コウチ</t>
    </rPh>
    <phoneticPr fontId="1"/>
  </si>
  <si>
    <t>あいだ</t>
    <phoneticPr fontId="1"/>
  </si>
  <si>
    <t>だいだ</t>
    <phoneticPr fontId="1"/>
  </si>
  <si>
    <t>ごたんだ</t>
    <phoneticPr fontId="1"/>
  </si>
  <si>
    <t>しちはんだ</t>
    <phoneticPr fontId="1"/>
  </si>
  <si>
    <t>はちたんだ</t>
    <phoneticPr fontId="1"/>
  </si>
  <si>
    <t>じゅうろくちょう</t>
    <phoneticPr fontId="1"/>
  </si>
  <si>
    <t>まえだ</t>
    <phoneticPr fontId="1"/>
  </si>
  <si>
    <t>おきた</t>
    <phoneticPr fontId="1"/>
  </si>
  <si>
    <t>やだ</t>
    <phoneticPr fontId="1"/>
  </si>
  <si>
    <t>かまがやほり</t>
    <phoneticPr fontId="1"/>
  </si>
  <si>
    <t>うえはらそえ</t>
    <phoneticPr fontId="1"/>
  </si>
  <si>
    <t>ひがし</t>
    <phoneticPr fontId="1"/>
  </si>
  <si>
    <t>じょうりゅう</t>
    <phoneticPr fontId="1"/>
  </si>
  <si>
    <t>かりゅう</t>
    <phoneticPr fontId="1"/>
  </si>
  <si>
    <t>なかざわ</t>
    <phoneticPr fontId="1"/>
  </si>
  <si>
    <t>まつば</t>
    <phoneticPr fontId="1"/>
  </si>
  <si>
    <t>みずしり</t>
    <phoneticPr fontId="1"/>
  </si>
  <si>
    <t>みやのこし</t>
    <phoneticPr fontId="1"/>
  </si>
  <si>
    <t>みやのまえ</t>
    <phoneticPr fontId="1"/>
  </si>
  <si>
    <t>むかいやま</t>
    <phoneticPr fontId="1"/>
  </si>
  <si>
    <t>むかいかわら</t>
    <phoneticPr fontId="1"/>
  </si>
  <si>
    <t>やなぎもと</t>
    <phoneticPr fontId="1"/>
  </si>
  <si>
    <t>よろいがほり</t>
    <phoneticPr fontId="1"/>
  </si>
  <si>
    <t>あぜまがり</t>
    <phoneticPr fontId="1"/>
  </si>
  <si>
    <t>しもかわはら</t>
    <phoneticPr fontId="1"/>
  </si>
  <si>
    <t>しもはらそえ</t>
    <phoneticPr fontId="1"/>
  </si>
  <si>
    <t>しもむなたか</t>
    <phoneticPr fontId="1"/>
  </si>
  <si>
    <t>おだわらかいどう</t>
    <phoneticPr fontId="1"/>
  </si>
  <si>
    <t>にしかいちさかい</t>
    <phoneticPr fontId="1"/>
  </si>
  <si>
    <t>だいこうち</t>
    <phoneticPr fontId="1"/>
  </si>
  <si>
    <t>わだ</t>
    <phoneticPr fontId="1"/>
  </si>
  <si>
    <t>なかかわはら</t>
    <phoneticPr fontId="1"/>
  </si>
  <si>
    <t>いなまきやま</t>
    <phoneticPr fontId="1"/>
  </si>
  <si>
    <t>かみむらたか</t>
    <phoneticPr fontId="1"/>
  </si>
  <si>
    <t>なかえんさん</t>
    <phoneticPr fontId="1"/>
  </si>
  <si>
    <t>たからかめ</t>
    <phoneticPr fontId="1"/>
  </si>
  <si>
    <t>そりまち</t>
    <phoneticPr fontId="1"/>
  </si>
  <si>
    <t>じゅうさんちょう</t>
    <phoneticPr fontId="1"/>
  </si>
  <si>
    <t>あさいくば</t>
    <phoneticPr fontId="1"/>
  </si>
  <si>
    <t>さわはさみ</t>
    <phoneticPr fontId="1"/>
  </si>
  <si>
    <t>むぎた</t>
    <phoneticPr fontId="1"/>
  </si>
  <si>
    <t>ふくこみ</t>
    <phoneticPr fontId="1"/>
  </si>
  <si>
    <t>ふきこみあざ</t>
    <phoneticPr fontId="1"/>
  </si>
  <si>
    <t>かみむらたかこうち</t>
    <phoneticPr fontId="1"/>
  </si>
  <si>
    <t>山</t>
    <rPh sb="0" eb="1">
      <t>ヤマ</t>
    </rPh>
    <phoneticPr fontId="1"/>
  </si>
  <si>
    <t>村外</t>
    <rPh sb="0" eb="2">
      <t>ソンガイ</t>
    </rPh>
    <phoneticPr fontId="1"/>
  </si>
  <si>
    <t>1819-1</t>
    <phoneticPr fontId="1"/>
  </si>
  <si>
    <t>岡崎5156_山崎清子より借入</t>
    <rPh sb="0" eb="2">
      <t>オカザキ</t>
    </rPh>
    <rPh sb="7" eb="9">
      <t>ヤマサキ</t>
    </rPh>
    <rPh sb="9" eb="11">
      <t>キヨコ</t>
    </rPh>
    <rPh sb="13" eb="15">
      <t>カリイレ</t>
    </rPh>
    <phoneticPr fontId="1"/>
  </si>
  <si>
    <r>
      <t>928</t>
    </r>
    <r>
      <rPr>
        <sz val="10"/>
        <rFont val="游ゴシック"/>
        <family val="2"/>
        <charset val="128"/>
      </rPr>
      <t>～</t>
    </r>
    <r>
      <rPr>
        <sz val="10"/>
        <rFont val="Arial"/>
        <family val="2"/>
      </rPr>
      <t>930</t>
    </r>
    <phoneticPr fontId="1"/>
  </si>
  <si>
    <t>西海地</t>
    <rPh sb="0" eb="1">
      <t>ニシ</t>
    </rPh>
    <rPh sb="1" eb="2">
      <t>ウミ</t>
    </rPh>
    <rPh sb="2" eb="3">
      <t>チ</t>
    </rPh>
    <phoneticPr fontId="1"/>
  </si>
  <si>
    <t>にしかいち</t>
    <phoneticPr fontId="1"/>
  </si>
  <si>
    <t>568</t>
    <phoneticPr fontId="1"/>
  </si>
  <si>
    <t>177-1</t>
    <phoneticPr fontId="1"/>
  </si>
  <si>
    <t>178</t>
    <phoneticPr fontId="1"/>
  </si>
  <si>
    <t>243</t>
    <phoneticPr fontId="1"/>
  </si>
  <si>
    <t>236-1</t>
    <phoneticPr fontId="1"/>
  </si>
  <si>
    <t>236-2</t>
    <phoneticPr fontId="1"/>
  </si>
  <si>
    <r>
      <t>164</t>
    </r>
    <r>
      <rPr>
        <sz val="10"/>
        <rFont val="游ゴシック"/>
        <family val="2"/>
        <charset val="128"/>
      </rPr>
      <t>～</t>
    </r>
    <r>
      <rPr>
        <sz val="10"/>
        <rFont val="Arial"/>
        <family val="2"/>
      </rPr>
      <t>167</t>
    </r>
    <phoneticPr fontId="1"/>
  </si>
  <si>
    <t>3729㎡)R7年より畑化</t>
    <rPh sb="8" eb="9">
      <t>ネン</t>
    </rPh>
    <rPh sb="11" eb="13">
      <t>ハタケカ</t>
    </rPh>
    <phoneticPr fontId="1"/>
  </si>
  <si>
    <t>1869㎡</t>
    <phoneticPr fontId="1"/>
  </si>
  <si>
    <t>5030㎡)H26年柳川常治より借りる</t>
    <rPh sb="9" eb="10">
      <t>ネン</t>
    </rPh>
    <rPh sb="10" eb="12">
      <t>ヤナガワ</t>
    </rPh>
    <rPh sb="12" eb="13">
      <t>ツネ</t>
    </rPh>
    <rPh sb="13" eb="14">
      <t>オサム</t>
    </rPh>
    <rPh sb="16" eb="17">
      <t>カ</t>
    </rPh>
    <phoneticPr fontId="1"/>
  </si>
  <si>
    <t>R3より小巻公平より借入/R7より畑化</t>
    <rPh sb="4" eb="6">
      <t>コマキ</t>
    </rPh>
    <rPh sb="6" eb="8">
      <t>コウヘイ</t>
    </rPh>
    <rPh sb="10" eb="12">
      <t>カリイレ</t>
    </rPh>
    <rPh sb="17" eb="19">
      <t>ハタケカ</t>
    </rPh>
    <phoneticPr fontId="1"/>
  </si>
  <si>
    <t>991㎡)埋立、宮川忠蔵より借りる</t>
    <rPh sb="5" eb="7">
      <t>ウメタテ</t>
    </rPh>
    <rPh sb="8" eb="10">
      <t>ミヤガワ</t>
    </rPh>
    <rPh sb="10" eb="12">
      <t>チュウゾウ</t>
    </rPh>
    <rPh sb="14" eb="15">
      <t>カ</t>
    </rPh>
    <phoneticPr fontId="1"/>
  </si>
  <si>
    <t>計算8</t>
    <rPh sb="0" eb="2">
      <t>ケイサン</t>
    </rPh>
    <phoneticPr fontId="1"/>
  </si>
  <si>
    <t>畑の小計(G3+G4)</t>
    <rPh sb="0" eb="1">
      <t>ハタケ</t>
    </rPh>
    <rPh sb="2" eb="4">
      <t>ショウケイ</t>
    </rPh>
    <phoneticPr fontId="1"/>
  </si>
  <si>
    <t>村外は加算しない</t>
    <rPh sb="0" eb="2">
      <t>ソンガイ</t>
    </rPh>
    <rPh sb="3" eb="5">
      <t>カサン</t>
    </rPh>
    <phoneticPr fontId="1"/>
  </si>
  <si>
    <t>G1</t>
    <phoneticPr fontId="1"/>
  </si>
  <si>
    <t>合計</t>
    <rPh sb="0" eb="2">
      <t>ゴウケイ</t>
    </rPh>
    <phoneticPr fontId="1"/>
  </si>
  <si>
    <t>借入</t>
  </si>
  <si>
    <t>渋谷重憲(精一)</t>
    <rPh sb="5" eb="7">
      <t>セイイチ</t>
    </rPh>
    <phoneticPr fontId="1"/>
  </si>
  <si>
    <t>まとめシート　G1抽出データ(数値のみ貼付けエリア)</t>
    <rPh sb="9" eb="11">
      <t>チュウシュツ</t>
    </rPh>
    <rPh sb="15" eb="17">
      <t>スウチ</t>
    </rPh>
    <rPh sb="19" eb="21">
      <t>ハリツ</t>
    </rPh>
    <phoneticPr fontId="1"/>
  </si>
  <si>
    <t>(R08)本年度耕地山の耕作総面積</t>
    <phoneticPr fontId="1"/>
  </si>
  <si>
    <t>(R06)前年度耕地の耕作総面積</t>
    <phoneticPr fontId="1"/>
  </si>
  <si>
    <t>(R07)本年度耕地山の耕作総面積</t>
    <phoneticPr fontId="1"/>
  </si>
  <si>
    <t>➃+➄+➅</t>
  </si>
  <si>
    <t>耕地</t>
    <phoneticPr fontId="1"/>
  </si>
  <si>
    <t>山耕地</t>
    <rPh sb="1" eb="3">
      <t>コウチ</t>
    </rPh>
    <phoneticPr fontId="15"/>
  </si>
  <si>
    <t>山耕地</t>
    <rPh sb="1" eb="3">
      <t>コウチ</t>
    </rPh>
    <phoneticPr fontId="1"/>
  </si>
  <si>
    <t>耕地・山</t>
  </si>
  <si>
    <t>耕地・山</t>
    <phoneticPr fontId="15"/>
  </si>
  <si>
    <t>未カウント</t>
    <rPh sb="0" eb="1">
      <t>ミ</t>
    </rPh>
    <phoneticPr fontId="1"/>
  </si>
  <si>
    <r>
      <rPr>
        <sz val="10"/>
        <color rgb="FFFF0000"/>
        <rFont val="游ゴシック"/>
        <family val="2"/>
        <charset val="128"/>
      </rPr>
      <t>水稲共済登録値採用</t>
    </r>
    <r>
      <rPr>
        <sz val="10"/>
        <color rgb="FFFF0000"/>
        <rFont val="Arial"/>
        <family val="2"/>
      </rPr>
      <t>/was(780)</t>
    </r>
    <rPh sb="0" eb="2">
      <t>スイトウ</t>
    </rPh>
    <rPh sb="2" eb="4">
      <t>キョウサイ</t>
    </rPh>
    <rPh sb="4" eb="6">
      <t>トウロク</t>
    </rPh>
    <rPh sb="6" eb="7">
      <t>アタイ</t>
    </rPh>
    <rPh sb="7" eb="9">
      <t>サイヨウ</t>
    </rPh>
    <phoneticPr fontId="1"/>
  </si>
  <si>
    <r>
      <rPr>
        <sz val="10"/>
        <color rgb="FFFF0000"/>
        <rFont val="游ゴシック"/>
        <family val="2"/>
        <charset val="128"/>
      </rPr>
      <t>水稲共済登録値採用</t>
    </r>
    <r>
      <rPr>
        <sz val="10"/>
        <color rgb="FFFF0000"/>
        <rFont val="Arial"/>
        <family val="2"/>
      </rPr>
      <t>/was(935)</t>
    </r>
    <rPh sb="0" eb="2">
      <t>スイトウ</t>
    </rPh>
    <rPh sb="2" eb="4">
      <t>キョウサイ</t>
    </rPh>
    <rPh sb="4" eb="6">
      <t>トウロク</t>
    </rPh>
    <rPh sb="6" eb="7">
      <t>アタイ</t>
    </rPh>
    <rPh sb="7" eb="9">
      <t>サイヨウ</t>
    </rPh>
    <phoneticPr fontId="1"/>
  </si>
  <si>
    <r>
      <t>③村外水田/</t>
    </r>
    <r>
      <rPr>
        <sz val="8"/>
        <color rgb="FFFF0000"/>
        <rFont val="ＭＳ Ｐゴシック"/>
        <family val="3"/>
        <charset val="128"/>
      </rPr>
      <t>トラクター、コンバイン導入不可</t>
    </r>
    <rPh sb="1" eb="3">
      <t>ソンガイ</t>
    </rPh>
    <rPh sb="3" eb="5">
      <t>スイデン</t>
    </rPh>
    <rPh sb="17" eb="19">
      <t>ドウニュウ</t>
    </rPh>
    <rPh sb="19" eb="21">
      <t>フカ</t>
    </rPh>
    <phoneticPr fontId="1"/>
  </si>
  <si>
    <t>本人申告により変更</t>
    <rPh sb="0" eb="2">
      <t>ホンニン</t>
    </rPh>
    <rPh sb="2" eb="4">
      <t>シンコク</t>
    </rPh>
    <rPh sb="7" eb="9">
      <t>ヘンコウ</t>
    </rPh>
    <phoneticPr fontId="1"/>
  </si>
  <si>
    <t>G2　村外　H25年より土木費除く
本人申告により一部修正</t>
    <rPh sb="3" eb="5">
      <t>ソンガイ</t>
    </rPh>
    <rPh sb="9" eb="10">
      <t>ネン</t>
    </rPh>
    <rPh sb="12" eb="14">
      <t>ドボク</t>
    </rPh>
    <rPh sb="14" eb="15">
      <t>ヒ</t>
    </rPh>
    <rPh sb="15" eb="16">
      <t>ノゾ</t>
    </rPh>
    <rPh sb="18" eb="20">
      <t>ホンニン</t>
    </rPh>
    <rPh sb="20" eb="22">
      <t>シンコク</t>
    </rPh>
    <rPh sb="25" eb="27">
      <t>イチブ</t>
    </rPh>
    <rPh sb="27" eb="29">
      <t>シュウセイ</t>
    </rPh>
    <phoneticPr fontId="1"/>
  </si>
  <si>
    <t>あり</t>
    <phoneticPr fontId="1"/>
  </si>
  <si>
    <t>×記載</t>
    <rPh sb="1" eb="3">
      <t>キサイ</t>
    </rPh>
    <phoneticPr fontId="1"/>
  </si>
  <si>
    <t>返却済</t>
    <rPh sb="0" eb="2">
      <t>ヘンキャク</t>
    </rPh>
    <rPh sb="2" eb="3">
      <t>スミ</t>
    </rPh>
    <phoneticPr fontId="1"/>
  </si>
  <si>
    <t>※対応者存在しない
紙台帳と相違なし</t>
    <rPh sb="1" eb="3">
      <t>タイオウ</t>
    </rPh>
    <rPh sb="3" eb="4">
      <t>シャ</t>
    </rPh>
    <rPh sb="4" eb="6">
      <t>ソンザイ</t>
    </rPh>
    <rPh sb="10" eb="11">
      <t>カミ</t>
    </rPh>
    <rPh sb="11" eb="13">
      <t>ダイチョウ</t>
    </rPh>
    <rPh sb="14" eb="16">
      <t>ソウイ</t>
    </rPh>
    <phoneticPr fontId="1"/>
  </si>
  <si>
    <t>柏木龍治へ貸す</t>
    <rPh sb="0" eb="2">
      <t>カシワギ</t>
    </rPh>
    <rPh sb="2" eb="4">
      <t>タツジ</t>
    </rPh>
    <rPh sb="5" eb="6">
      <t>カ</t>
    </rPh>
    <phoneticPr fontId="1"/>
  </si>
  <si>
    <t>REV-1-4</t>
    <phoneticPr fontId="1"/>
  </si>
  <si>
    <t>村外扱い/紙台帳点検完了
農産割道水割取水割計_2,934㎡</t>
    <rPh sb="0" eb="2">
      <t>ソンガイ</t>
    </rPh>
    <rPh sb="2" eb="3">
      <t>アツカ</t>
    </rPh>
    <rPh sb="5" eb="6">
      <t>カミ</t>
    </rPh>
    <rPh sb="6" eb="8">
      <t>ダイチョウ</t>
    </rPh>
    <rPh sb="8" eb="10">
      <t>テンケン</t>
    </rPh>
    <rPh sb="10" eb="12">
      <t>カンリョウ</t>
    </rPh>
    <rPh sb="13" eb="15">
      <t>ノウサン</t>
    </rPh>
    <rPh sb="15" eb="16">
      <t>ワリ</t>
    </rPh>
    <rPh sb="16" eb="17">
      <t>ドウ</t>
    </rPh>
    <rPh sb="17" eb="18">
      <t>スイ</t>
    </rPh>
    <rPh sb="18" eb="19">
      <t>ワリ</t>
    </rPh>
    <rPh sb="19" eb="21">
      <t>シュスイ</t>
    </rPh>
    <rPh sb="21" eb="22">
      <t>ワリ</t>
    </rPh>
    <rPh sb="22" eb="23">
      <t>ケイ</t>
    </rPh>
    <phoneticPr fontId="1"/>
  </si>
  <si>
    <t>G1:田の全耕地、大貝氏と統合</t>
    <rPh sb="3" eb="4">
      <t>タ</t>
    </rPh>
    <rPh sb="5" eb="6">
      <t>ゼン</t>
    </rPh>
    <rPh sb="6" eb="8">
      <t>コウチ</t>
    </rPh>
    <rPh sb="9" eb="11">
      <t>オオガイ</t>
    </rPh>
    <rPh sb="11" eb="12">
      <t>シ</t>
    </rPh>
    <rPh sb="13" eb="15">
      <t>トウゴウ</t>
    </rPh>
    <phoneticPr fontId="1"/>
  </si>
  <si>
    <t>大貝氏と統合</t>
    <rPh sb="0" eb="2">
      <t>オオガイ</t>
    </rPh>
    <rPh sb="2" eb="3">
      <t>シ</t>
    </rPh>
    <rPh sb="4" eb="6">
      <t>トウゴウ</t>
    </rPh>
    <phoneticPr fontId="1"/>
  </si>
  <si>
    <t>408-1</t>
  </si>
  <si>
    <t>澁谷道子氏と統合</t>
    <rPh sb="0" eb="2">
      <t>シブヤ</t>
    </rPh>
    <rPh sb="2" eb="4">
      <t>ミチコ</t>
    </rPh>
    <rPh sb="4" eb="5">
      <t>シ</t>
    </rPh>
    <rPh sb="6" eb="8">
      <t>トウゴウ</t>
    </rPh>
    <phoneticPr fontId="1"/>
  </si>
  <si>
    <t>Rev.01-4 (2026/04/13)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</si>
</sst>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yyyy/m/d;@"/>
    <numFmt numFmtId="177" formatCode="[$-411]ge\.m\.d;@"/>
    <numFmt numFmtId="178" formatCode="#,##0_ "/>
    <numFmt numFmtId="179" formatCode="#,##0_ ;[Red]\-#,##0\ "/>
    <numFmt numFmtId="180" formatCode="#,##0;&quot;▲ &quot;#,##0"/>
    <numFmt numFmtId="181" formatCode="#,##0.00_ ;[Red]\-#,##0.00\ "/>
    <numFmt numFmtId="182" formatCode="#,##0.00_);[Red]\(#,##0.00\)"/>
    <numFmt numFmtId="183" formatCode="#,##0.00_ "/>
    <numFmt numFmtId="184" formatCode="0.00_);[Red]\(0.00\)"/>
    <numFmt numFmtId="185" formatCode="yyyy&quot;年&quot;m&quot;月&quot;d&quot;日&quot;;@"/>
    <numFmt numFmtId="186" formatCode="[$-411]General"/>
  </numFmts>
  <fonts count="8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rgb="FF000000"/>
      <name val="Arial"/>
    </font>
    <font>
      <sz val="10"/>
      <name val="Arial"/>
    </font>
    <font>
      <sz val="10"/>
      <color rgb="FF000000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81"/>
      <name val="MS P ゴシック"/>
      <family val="3"/>
      <charset val="128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ＭＳ Ｐゴシック"/>
      <family val="3"/>
      <charset val="128"/>
    </font>
    <font>
      <b/>
      <sz val="10"/>
      <color indexed="81"/>
      <name val="MS P ゴシック"/>
      <family val="3"/>
      <charset val="128"/>
    </font>
    <font>
      <sz val="10"/>
      <color rgb="FF000000"/>
      <name val="ＭＳ Ｐゴシック"/>
      <family val="2"/>
      <charset val="128"/>
    </font>
    <font>
      <sz val="11"/>
      <color theme="1"/>
      <name val="Arial"/>
      <family val="2"/>
    </font>
    <font>
      <sz val="6"/>
      <name val="ＭＳ Ｐゴシック"/>
      <family val="3"/>
      <charset val="128"/>
    </font>
    <font>
      <b/>
      <sz val="10"/>
      <color rgb="FF000000"/>
      <name val="ＭＳ Ｐゴシック"/>
      <family val="3"/>
      <charset val="128"/>
    </font>
    <font>
      <sz val="10"/>
      <name val="ＭＳ Ｐゴシック"/>
      <family val="2"/>
      <charset val="128"/>
    </font>
    <font>
      <sz val="8"/>
      <name val="ＭＳ Ｐゴシック"/>
      <family val="3"/>
      <charset val="128"/>
    </font>
    <font>
      <sz val="10"/>
      <color rgb="FF000000"/>
      <name val="ＭＳ ゴシック"/>
      <family val="3"/>
      <charset val="128"/>
    </font>
    <font>
      <sz val="10"/>
      <name val="游ゴシック"/>
      <family val="2"/>
      <charset val="128"/>
    </font>
    <font>
      <strike/>
      <sz val="10"/>
      <name val="游ゴシック Light"/>
      <family val="3"/>
      <charset val="128"/>
    </font>
    <font>
      <sz val="10"/>
      <name val="ＭＳ ゴシック"/>
      <family val="3"/>
      <charset val="128"/>
    </font>
    <font>
      <strike/>
      <sz val="10"/>
      <name val="ＭＳ Ｐゴシック"/>
      <family val="3"/>
      <charset val="128"/>
    </font>
    <font>
      <sz val="8"/>
      <color rgb="FF000000"/>
      <name val="ＭＳ Ｐ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10"/>
      <name val="Arial"/>
      <family val="3"/>
    </font>
    <font>
      <sz val="10"/>
      <name val="游ゴシック"/>
      <family val="3"/>
      <charset val="128"/>
    </font>
    <font>
      <strike/>
      <sz val="10"/>
      <name val="Arial"/>
      <family val="2"/>
    </font>
    <font>
      <sz val="9"/>
      <name val="Arial"/>
      <family val="2"/>
    </font>
    <font>
      <sz val="9"/>
      <name val="ＭＳ Ｐゴシック"/>
      <family val="2"/>
      <charset val="128"/>
    </font>
    <font>
      <sz val="8"/>
      <name val="Arial"/>
      <family val="2"/>
    </font>
    <font>
      <sz val="8"/>
      <name val="ＭＳ Ｐゴシック"/>
      <family val="2"/>
      <charset val="128"/>
    </font>
    <font>
      <strike/>
      <sz val="8"/>
      <name val="ＭＳ Ｐゴシック"/>
      <family val="3"/>
      <charset val="128"/>
    </font>
    <font>
      <sz val="8"/>
      <name val="Arial"/>
      <family val="2"/>
      <charset val="128"/>
    </font>
    <font>
      <sz val="9"/>
      <name val="ＭＳ Ｐゴシック"/>
      <family val="3"/>
      <charset val="128"/>
    </font>
    <font>
      <strike/>
      <sz val="9"/>
      <name val="ＭＳ Ｐゴシック"/>
      <family val="3"/>
      <charset val="128"/>
    </font>
    <font>
      <sz val="10"/>
      <name val="Arial"/>
      <family val="2"/>
      <charset val="128"/>
    </font>
    <font>
      <sz val="10"/>
      <name val="Arial"/>
      <family val="3"/>
      <charset val="128"/>
    </font>
    <font>
      <sz val="8"/>
      <name val="游ゴシック"/>
      <family val="2"/>
      <charset val="128"/>
    </font>
    <font>
      <sz val="8"/>
      <name val="Microsoft YaHei"/>
      <family val="2"/>
      <charset val="134"/>
    </font>
    <font>
      <sz val="10"/>
      <name val="Microsoft YaHei"/>
      <family val="2"/>
      <charset val="134"/>
    </font>
    <font>
      <b/>
      <sz val="11"/>
      <color theme="1"/>
      <name val="ＭＳ Ｐゴシック"/>
      <family val="3"/>
      <charset val="128"/>
    </font>
    <font>
      <sz val="11"/>
      <color rgb="FFFF0000"/>
      <name val="游ゴシック"/>
      <family val="2"/>
      <charset val="128"/>
      <scheme val="minor"/>
    </font>
    <font>
      <sz val="11"/>
      <color theme="1"/>
      <name val="UD デジタル 教科書体 N-R"/>
      <family val="1"/>
      <charset val="128"/>
    </font>
    <font>
      <u/>
      <sz val="16"/>
      <color theme="1"/>
      <name val="UD デジタル 教科書体 N-R"/>
      <family val="1"/>
      <charset val="128"/>
    </font>
    <font>
      <b/>
      <sz val="18"/>
      <color theme="1"/>
      <name val="UD デジタル 教科書体 N-R"/>
      <family val="1"/>
      <charset val="128"/>
    </font>
    <font>
      <b/>
      <sz val="14"/>
      <color theme="1"/>
      <name val="UD デジタル 教科書体 N-R"/>
      <family val="1"/>
      <charset val="128"/>
    </font>
    <font>
      <b/>
      <sz val="12"/>
      <color theme="1"/>
      <name val="UD デジタル 教科書体 N-R"/>
      <family val="1"/>
      <charset val="128"/>
    </font>
    <font>
      <b/>
      <sz val="11"/>
      <color rgb="FFFF0000"/>
      <name val="UD デジタル 教科書体 N-R"/>
      <family val="1"/>
      <charset val="128"/>
    </font>
    <font>
      <sz val="11"/>
      <color rgb="FF000000"/>
      <name val="UD デジタル 教科書体 N-R"/>
      <family val="1"/>
      <charset val="128"/>
    </font>
    <font>
      <b/>
      <sz val="16"/>
      <color rgb="FF000000"/>
      <name val="UD デジタル 教科書体 N-R"/>
      <family val="1"/>
      <charset val="128"/>
    </font>
    <font>
      <sz val="12"/>
      <color rgb="FFFF0000"/>
      <name val="UD デジタル 教科書体 N-R"/>
      <family val="1"/>
      <charset val="128"/>
    </font>
    <font>
      <sz val="12"/>
      <color rgb="FF000000"/>
      <name val="UD デジタル 教科書体 N-R"/>
      <family val="1"/>
      <charset val="128"/>
    </font>
    <font>
      <b/>
      <sz val="12"/>
      <color rgb="FFFF0000"/>
      <name val="UD デジタル 教科書体 N-R"/>
      <family val="1"/>
      <charset val="128"/>
    </font>
    <font>
      <sz val="12"/>
      <color theme="1"/>
      <name val="UD デジタル 教科書体 N-R"/>
      <family val="1"/>
      <charset val="128"/>
    </font>
    <font>
      <sz val="14"/>
      <color theme="1"/>
      <name val="UD デジタル 教科書体 N-R"/>
      <family val="1"/>
      <charset val="128"/>
    </font>
    <font>
      <sz val="9"/>
      <color theme="1"/>
      <name val="UD デジタル 教科書体 N-R"/>
      <family val="1"/>
      <charset val="128"/>
    </font>
    <font>
      <b/>
      <sz val="24"/>
      <color theme="1"/>
      <name val="UD デジタル 教科書体 N-R"/>
      <family val="1"/>
      <charset val="128"/>
    </font>
    <font>
      <b/>
      <sz val="12"/>
      <color rgb="FF000000"/>
      <name val="UD デジタル 教科書体 N-R"/>
      <family val="1"/>
      <charset val="128"/>
    </font>
    <font>
      <sz val="10"/>
      <color rgb="FF000000"/>
      <name val="UD デジタル 教科書体 N-R"/>
      <family val="1"/>
      <charset val="128"/>
    </font>
    <font>
      <sz val="14"/>
      <color rgb="FF000000"/>
      <name val="UD デジタル 教科書体 N-R"/>
      <family val="1"/>
      <charset val="128"/>
    </font>
    <font>
      <sz val="18"/>
      <color theme="1"/>
      <name val="UD デジタル 教科書体 N-R"/>
      <family val="1"/>
      <charset val="128"/>
    </font>
    <font>
      <sz val="9"/>
      <color rgb="FF000000"/>
      <name val="UD デジタル 教科書体 N-R"/>
      <family val="1"/>
      <charset val="128"/>
    </font>
    <font>
      <b/>
      <sz val="11"/>
      <color rgb="FF000000"/>
      <name val="UD デジタル 教科書体 N-R"/>
      <family val="1"/>
      <charset val="128"/>
    </font>
    <font>
      <b/>
      <sz val="10"/>
      <color rgb="FF000000"/>
      <name val="UD デジタル 教科書体 N-R"/>
      <family val="1"/>
      <charset val="128"/>
    </font>
    <font>
      <sz val="10"/>
      <color theme="1"/>
      <name val="UD デジタル 教科書体 N-R"/>
      <family val="1"/>
      <charset val="128"/>
    </font>
    <font>
      <sz val="10"/>
      <name val="UD デジタル 教科書体 N-R"/>
      <family val="1"/>
      <charset val="128"/>
    </font>
    <font>
      <sz val="8"/>
      <name val="UD デジタル 教科書体 N-R"/>
      <family val="1"/>
      <charset val="128"/>
    </font>
    <font>
      <b/>
      <sz val="11"/>
      <color theme="1"/>
      <name val="UD デジタル 教科書体 N-R"/>
      <family val="1"/>
      <charset val="128"/>
    </font>
    <font>
      <sz val="16"/>
      <color theme="1"/>
      <name val="UD デジタル 教科書体 N-R"/>
      <family val="1"/>
      <charset val="128"/>
    </font>
    <font>
      <sz val="8"/>
      <color rgb="FF000000"/>
      <name val="UD デジタル 教科書体 N-R"/>
      <family val="1"/>
      <charset val="128"/>
    </font>
    <font>
      <sz val="16"/>
      <color rgb="FF000000"/>
      <name val="UD デジタル 教科書体 N-R"/>
      <family val="1"/>
      <charset val="128"/>
    </font>
    <font>
      <sz val="8"/>
      <color rgb="FF000000"/>
      <name val="HGPｺﾞｼｯｸM"/>
      <family val="3"/>
      <charset val="128"/>
    </font>
    <font>
      <b/>
      <sz val="16"/>
      <color rgb="FFFF0000"/>
      <name val="UD デジタル 教科書体 N-R"/>
      <family val="1"/>
      <charset val="128"/>
    </font>
    <font>
      <sz val="10"/>
      <color rgb="FFFF0000"/>
      <name val="Arial"/>
      <family val="2"/>
      <charset val="128"/>
    </font>
    <font>
      <sz val="10"/>
      <color rgb="FFFF0000"/>
      <name val="游ゴシック"/>
      <family val="2"/>
      <charset val="128"/>
    </font>
    <font>
      <sz val="10"/>
      <color rgb="FFFF0000"/>
      <name val="Arial"/>
      <family val="2"/>
    </font>
    <font>
      <sz val="11"/>
      <name val="UD デジタル 教科書体 N-R"/>
      <family val="1"/>
      <charset val="128"/>
    </font>
    <font>
      <sz val="8"/>
      <color rgb="FFFF0000"/>
      <name val="ＭＳ Ｐ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0" tint="-0.49998474074526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ck">
        <color indexed="64"/>
      </right>
      <top/>
      <bottom style="thin">
        <color rgb="FF000000"/>
      </bottom>
      <diagonal/>
    </border>
    <border diagonalUp="1">
      <left style="thick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rgb="FF000000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ck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14" fillId="0" borderId="0">
      <alignment vertical="center"/>
    </xf>
    <xf numFmtId="186" fontId="73" fillId="0" borderId="0">
      <alignment vertical="center"/>
    </xf>
  </cellStyleXfs>
  <cellXfs count="870">
    <xf numFmtId="0" fontId="0" fillId="0" borderId="0" xfId="0">
      <alignment vertical="center"/>
    </xf>
    <xf numFmtId="0" fontId="2" fillId="0" borderId="0" xfId="1"/>
    <xf numFmtId="0" fontId="4" fillId="0" borderId="0" xfId="1" applyFont="1"/>
    <xf numFmtId="176" fontId="2" fillId="0" borderId="0" xfId="1" applyNumberFormat="1"/>
    <xf numFmtId="177" fontId="2" fillId="0" borderId="0" xfId="1" applyNumberFormat="1"/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177" fontId="2" fillId="0" borderId="1" xfId="1" applyNumberForma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2" fillId="0" borderId="0" xfId="1" applyAlignment="1">
      <alignment horizontal="right" vertical="center"/>
    </xf>
    <xf numFmtId="179" fontId="3" fillId="0" borderId="0" xfId="1" applyNumberFormat="1" applyFont="1" applyAlignment="1">
      <alignment horizontal="right" vertical="center"/>
    </xf>
    <xf numFmtId="0" fontId="9" fillId="0" borderId="1" xfId="1" applyFont="1" applyBorder="1" applyAlignment="1">
      <alignment horizontal="center" vertical="center"/>
    </xf>
    <xf numFmtId="177" fontId="9" fillId="2" borderId="1" xfId="1" applyNumberFormat="1" applyFont="1" applyFill="1" applyBorder="1" applyAlignment="1">
      <alignment horizontal="center" vertical="center"/>
    </xf>
    <xf numFmtId="0" fontId="13" fillId="2" borderId="4" xfId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179" fontId="3" fillId="0" borderId="1" xfId="1" applyNumberFormat="1" applyFont="1" applyBorder="1" applyAlignment="1">
      <alignment horizontal="right" vertical="center"/>
    </xf>
    <xf numFmtId="0" fontId="3" fillId="0" borderId="1" xfId="1" applyFont="1" applyBorder="1" applyAlignment="1">
      <alignment vertical="center"/>
    </xf>
    <xf numFmtId="0" fontId="2" fillId="0" borderId="1" xfId="1" applyBorder="1" applyAlignment="1">
      <alignment horizontal="center" vertical="center"/>
    </xf>
    <xf numFmtId="0" fontId="8" fillId="0" borderId="1" xfId="1" applyFont="1" applyBorder="1" applyAlignment="1">
      <alignment vertical="center"/>
    </xf>
    <xf numFmtId="0" fontId="4" fillId="0" borderId="1" xfId="1" applyFont="1" applyBorder="1" applyAlignment="1">
      <alignment horizontal="left" vertical="center"/>
    </xf>
    <xf numFmtId="176" fontId="2" fillId="0" borderId="1" xfId="1" applyNumberFormat="1" applyBorder="1" applyAlignment="1">
      <alignment horizontal="center" vertical="center"/>
    </xf>
    <xf numFmtId="177" fontId="9" fillId="3" borderId="1" xfId="1" applyNumberFormat="1" applyFont="1" applyFill="1" applyBorder="1" applyAlignment="1">
      <alignment horizontal="center" vertical="center"/>
    </xf>
    <xf numFmtId="177" fontId="9" fillId="4" borderId="1" xfId="1" applyNumberFormat="1" applyFont="1" applyFill="1" applyBorder="1" applyAlignment="1">
      <alignment horizontal="center" vertical="center"/>
    </xf>
    <xf numFmtId="177" fontId="9" fillId="5" borderId="1" xfId="1" applyNumberFormat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right" vertical="center"/>
    </xf>
    <xf numFmtId="49" fontId="3" fillId="0" borderId="1" xfId="1" applyNumberFormat="1" applyFont="1" applyBorder="1" applyAlignment="1">
      <alignment horizontal="center" vertical="center"/>
    </xf>
    <xf numFmtId="0" fontId="6" fillId="0" borderId="1" xfId="1" applyFont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" xfId="1" applyFont="1" applyFill="1" applyBorder="1" applyAlignment="1">
      <alignment horizontal="center" vertical="center"/>
    </xf>
    <xf numFmtId="0" fontId="13" fillId="5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14" fillId="0" borderId="0" xfId="2" applyAlignment="1">
      <alignment horizontal="left" vertical="center"/>
    </xf>
    <xf numFmtId="0" fontId="14" fillId="0" borderId="0" xfId="2">
      <alignment vertical="center"/>
    </xf>
    <xf numFmtId="178" fontId="2" fillId="0" borderId="0" xfId="1" applyNumberFormat="1" applyAlignment="1">
      <alignment horizontal="center" vertical="center"/>
    </xf>
    <xf numFmtId="178" fontId="3" fillId="0" borderId="1" xfId="1" applyNumberFormat="1" applyFont="1" applyBorder="1" applyAlignment="1">
      <alignment horizontal="center" vertical="center"/>
    </xf>
    <xf numFmtId="178" fontId="6" fillId="0" borderId="1" xfId="1" applyNumberFormat="1" applyFont="1" applyBorder="1" applyAlignment="1">
      <alignment horizontal="center" vertical="center"/>
    </xf>
    <xf numFmtId="178" fontId="8" fillId="0" borderId="1" xfId="1" applyNumberFormat="1" applyFont="1" applyBorder="1" applyAlignment="1">
      <alignment horizontal="center" vertical="center"/>
    </xf>
    <xf numFmtId="179" fontId="3" fillId="2" borderId="1" xfId="1" applyNumberFormat="1" applyFont="1" applyFill="1" applyBorder="1" applyAlignment="1">
      <alignment horizontal="center" vertical="center"/>
    </xf>
    <xf numFmtId="178" fontId="3" fillId="0" borderId="1" xfId="1" applyNumberFormat="1" applyFont="1" applyBorder="1" applyAlignment="1">
      <alignment horizontal="center" vertical="top"/>
    </xf>
    <xf numFmtId="0" fontId="2" fillId="0" borderId="0" xfId="1" applyAlignment="1">
      <alignment horizontal="center"/>
    </xf>
    <xf numFmtId="179" fontId="3" fillId="3" borderId="1" xfId="1" applyNumberFormat="1" applyFont="1" applyFill="1" applyBorder="1" applyAlignment="1">
      <alignment horizontal="center" vertical="center"/>
    </xf>
    <xf numFmtId="179" fontId="3" fillId="4" borderId="1" xfId="1" applyNumberFormat="1" applyFont="1" applyFill="1" applyBorder="1" applyAlignment="1">
      <alignment horizontal="center" vertical="center"/>
    </xf>
    <xf numFmtId="179" fontId="3" fillId="5" borderId="1" xfId="1" applyNumberFormat="1" applyFont="1" applyFill="1" applyBorder="1" applyAlignment="1">
      <alignment horizontal="center" vertical="center"/>
    </xf>
    <xf numFmtId="0" fontId="4" fillId="0" borderId="14" xfId="1" applyFont="1" applyBorder="1" applyAlignment="1">
      <alignment horizontal="left" vertical="center"/>
    </xf>
    <xf numFmtId="0" fontId="4" fillId="0" borderId="21" xfId="1" applyFont="1" applyBorder="1" applyAlignment="1">
      <alignment vertical="center"/>
    </xf>
    <xf numFmtId="0" fontId="4" fillId="0" borderId="14" xfId="1" applyFont="1" applyBorder="1" applyAlignment="1">
      <alignment horizontal="center" vertical="center"/>
    </xf>
    <xf numFmtId="0" fontId="2" fillId="3" borderId="1" xfId="1" applyFill="1" applyBorder="1"/>
    <xf numFmtId="0" fontId="2" fillId="2" borderId="1" xfId="1" applyFill="1" applyBorder="1"/>
    <xf numFmtId="0" fontId="2" fillId="4" borderId="1" xfId="1" applyFill="1" applyBorder="1"/>
    <xf numFmtId="0" fontId="2" fillId="5" borderId="1" xfId="1" applyFill="1" applyBorder="1"/>
    <xf numFmtId="0" fontId="4" fillId="0" borderId="1" xfId="1" applyFont="1" applyBorder="1" applyAlignment="1">
      <alignment horizontal="center" vertical="center" shrinkToFit="1"/>
    </xf>
    <xf numFmtId="0" fontId="16" fillId="0" borderId="0" xfId="1" applyFont="1" applyAlignment="1">
      <alignment horizontal="left" vertical="center"/>
    </xf>
    <xf numFmtId="0" fontId="4" fillId="0" borderId="6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2" fillId="0" borderId="0" xfId="1" applyAlignment="1">
      <alignment horizontal="left"/>
    </xf>
    <xf numFmtId="177" fontId="9" fillId="8" borderId="1" xfId="1" applyNumberFormat="1" applyFont="1" applyFill="1" applyBorder="1" applyAlignment="1">
      <alignment horizontal="center" vertical="center"/>
    </xf>
    <xf numFmtId="0" fontId="13" fillId="8" borderId="1" xfId="1" applyFont="1" applyFill="1" applyBorder="1" applyAlignment="1">
      <alignment horizontal="center" vertical="center"/>
    </xf>
    <xf numFmtId="179" fontId="3" fillId="8" borderId="1" xfId="1" applyNumberFormat="1" applyFont="1" applyFill="1" applyBorder="1" applyAlignment="1">
      <alignment horizontal="center" vertical="center"/>
    </xf>
    <xf numFmtId="0" fontId="2" fillId="8" borderId="1" xfId="1" applyFill="1" applyBorder="1"/>
    <xf numFmtId="177" fontId="9" fillId="9" borderId="1" xfId="1" applyNumberFormat="1" applyFont="1" applyFill="1" applyBorder="1" applyAlignment="1">
      <alignment horizontal="center" vertical="center"/>
    </xf>
    <xf numFmtId="0" fontId="13" fillId="9" borderId="1" xfId="1" applyFont="1" applyFill="1" applyBorder="1" applyAlignment="1">
      <alignment horizontal="center" vertical="center"/>
    </xf>
    <xf numFmtId="179" fontId="3" fillId="9" borderId="1" xfId="1" applyNumberFormat="1" applyFont="1" applyFill="1" applyBorder="1" applyAlignment="1">
      <alignment horizontal="center" vertical="center"/>
    </xf>
    <xf numFmtId="0" fontId="2" fillId="9" borderId="1" xfId="1" applyFill="1" applyBorder="1"/>
    <xf numFmtId="0" fontId="8" fillId="0" borderId="1" xfId="1" applyFont="1" applyBorder="1" applyAlignment="1">
      <alignment horizontal="center" vertical="center"/>
    </xf>
    <xf numFmtId="0" fontId="17" fillId="0" borderId="1" xfId="1" applyFont="1" applyBorder="1" applyAlignment="1">
      <alignment vertical="center"/>
    </xf>
    <xf numFmtId="49" fontId="8" fillId="0" borderId="1" xfId="1" applyNumberFormat="1" applyFont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0" fontId="16" fillId="2" borderId="4" xfId="1" applyFont="1" applyFill="1" applyBorder="1" applyAlignment="1">
      <alignment horizontal="center" vertical="center"/>
    </xf>
    <xf numFmtId="0" fontId="16" fillId="3" borderId="1" xfId="1" applyFont="1" applyFill="1" applyBorder="1" applyAlignment="1">
      <alignment horizontal="center" vertical="center"/>
    </xf>
    <xf numFmtId="0" fontId="16" fillId="4" borderId="1" xfId="1" applyFont="1" applyFill="1" applyBorder="1" applyAlignment="1">
      <alignment horizontal="center" vertical="center"/>
    </xf>
    <xf numFmtId="0" fontId="16" fillId="5" borderId="1" xfId="1" applyFont="1" applyFill="1" applyBorder="1" applyAlignment="1">
      <alignment horizontal="center" vertical="center"/>
    </xf>
    <xf numFmtId="0" fontId="16" fillId="8" borderId="1" xfId="1" applyFont="1" applyFill="1" applyBorder="1" applyAlignment="1">
      <alignment horizontal="center" vertical="center"/>
    </xf>
    <xf numFmtId="0" fontId="16" fillId="9" borderId="1" xfId="1" applyFont="1" applyFill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78" fontId="13" fillId="10" borderId="1" xfId="1" applyNumberFormat="1" applyFont="1" applyFill="1" applyBorder="1" applyAlignment="1">
      <alignment horizontal="center" vertical="center"/>
    </xf>
    <xf numFmtId="178" fontId="9" fillId="10" borderId="4" xfId="1" applyNumberFormat="1" applyFont="1" applyFill="1" applyBorder="1" applyAlignment="1">
      <alignment horizontal="center" vertical="center"/>
    </xf>
    <xf numFmtId="178" fontId="13" fillId="10" borderId="4" xfId="1" applyNumberFormat="1" applyFont="1" applyFill="1" applyBorder="1" applyAlignment="1">
      <alignment horizontal="center" vertical="center"/>
    </xf>
    <xf numFmtId="0" fontId="4" fillId="0" borderId="1" xfId="1" quotePrefix="1" applyFont="1" applyBorder="1" applyAlignment="1">
      <alignment horizontal="center" vertical="center" shrinkToFit="1"/>
    </xf>
    <xf numFmtId="0" fontId="2" fillId="0" borderId="0" xfId="1" applyAlignment="1">
      <alignment horizontal="left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/>
    </xf>
    <xf numFmtId="3" fontId="3" fillId="0" borderId="1" xfId="1" applyNumberFormat="1" applyFont="1" applyBorder="1" applyAlignment="1">
      <alignment horizontal="center" vertical="center"/>
    </xf>
    <xf numFmtId="180" fontId="2" fillId="0" borderId="1" xfId="1" applyNumberFormat="1" applyBorder="1" applyAlignment="1">
      <alignment horizontal="center" vertical="center"/>
    </xf>
    <xf numFmtId="179" fontId="3" fillId="6" borderId="1" xfId="1" applyNumberFormat="1" applyFont="1" applyFill="1" applyBorder="1" applyAlignment="1">
      <alignment horizontal="right" vertical="center"/>
    </xf>
    <xf numFmtId="0" fontId="25" fillId="0" borderId="0" xfId="0" applyFont="1">
      <alignment vertical="center"/>
    </xf>
    <xf numFmtId="0" fontId="26" fillId="0" borderId="1" xfId="1" applyFont="1" applyBorder="1" applyAlignment="1">
      <alignment vertical="center"/>
    </xf>
    <xf numFmtId="0" fontId="29" fillId="0" borderId="1" xfId="1" applyFont="1" applyBorder="1" applyAlignment="1">
      <alignment vertical="center"/>
    </xf>
    <xf numFmtId="0" fontId="31" fillId="0" borderId="1" xfId="1" applyFont="1" applyBorder="1" applyAlignment="1">
      <alignment vertical="center"/>
    </xf>
    <xf numFmtId="0" fontId="34" fillId="0" borderId="1" xfId="1" applyFont="1" applyBorder="1" applyAlignment="1">
      <alignment vertical="center"/>
    </xf>
    <xf numFmtId="0" fontId="30" fillId="0" borderId="1" xfId="1" applyFont="1" applyBorder="1" applyAlignment="1">
      <alignment vertical="center"/>
    </xf>
    <xf numFmtId="0" fontId="37" fillId="0" borderId="1" xfId="1" applyFont="1" applyBorder="1" applyAlignment="1">
      <alignment vertical="center"/>
    </xf>
    <xf numFmtId="0" fontId="8" fillId="0" borderId="1" xfId="1" quotePrefix="1" applyFont="1" applyBorder="1" applyAlignment="1">
      <alignment vertical="center"/>
    </xf>
    <xf numFmtId="0" fontId="32" fillId="0" borderId="1" xfId="1" applyFont="1" applyBorder="1" applyAlignment="1">
      <alignment vertical="center"/>
    </xf>
    <xf numFmtId="0" fontId="38" fillId="0" borderId="1" xfId="1" applyFont="1" applyBorder="1" applyAlignment="1">
      <alignment vertical="center"/>
    </xf>
    <xf numFmtId="181" fontId="3" fillId="0" borderId="1" xfId="1" applyNumberFormat="1" applyFont="1" applyBorder="1" applyAlignment="1">
      <alignment horizontal="right" vertical="center"/>
    </xf>
    <xf numFmtId="0" fontId="31" fillId="0" borderId="1" xfId="1" applyFont="1" applyBorder="1" applyAlignment="1">
      <alignment horizontal="left" vertical="center"/>
    </xf>
    <xf numFmtId="182" fontId="3" fillId="0" borderId="1" xfId="1" applyNumberFormat="1" applyFont="1" applyBorder="1" applyAlignment="1">
      <alignment horizontal="center" vertical="top"/>
    </xf>
    <xf numFmtId="182" fontId="3" fillId="2" borderId="1" xfId="1" applyNumberFormat="1" applyFont="1" applyFill="1" applyBorder="1" applyAlignment="1">
      <alignment horizontal="center" vertical="center" shrinkToFit="1"/>
    </xf>
    <xf numFmtId="184" fontId="3" fillId="2" borderId="1" xfId="1" applyNumberFormat="1" applyFont="1" applyFill="1" applyBorder="1" applyAlignment="1">
      <alignment horizontal="center" vertical="center"/>
    </xf>
    <xf numFmtId="184" fontId="3" fillId="0" borderId="1" xfId="1" applyNumberFormat="1" applyFont="1" applyBorder="1" applyAlignment="1">
      <alignment horizontal="center" vertical="top"/>
    </xf>
    <xf numFmtId="183" fontId="2" fillId="0" borderId="1" xfId="1" applyNumberFormat="1" applyBorder="1" applyAlignment="1">
      <alignment horizontal="center" vertical="center" shrinkToFit="1"/>
    </xf>
    <xf numFmtId="178" fontId="3" fillId="0" borderId="1" xfId="1" applyNumberFormat="1" applyFont="1" applyBorder="1" applyAlignment="1">
      <alignment horizontal="right" vertical="center"/>
    </xf>
    <xf numFmtId="0" fontId="4" fillId="6" borderId="1" xfId="1" applyFont="1" applyFill="1" applyBorder="1" applyAlignment="1">
      <alignment horizontal="left" vertical="center"/>
    </xf>
    <xf numFmtId="0" fontId="4" fillId="6" borderId="1" xfId="1" applyFont="1" applyFill="1" applyBorder="1" applyAlignment="1">
      <alignment horizontal="center" vertical="center"/>
    </xf>
    <xf numFmtId="0" fontId="4" fillId="0" borderId="14" xfId="1" applyFont="1" applyBorder="1" applyAlignment="1">
      <alignment horizontal="left" vertical="center" wrapText="1"/>
    </xf>
    <xf numFmtId="0" fontId="42" fillId="3" borderId="0" xfId="0" applyFont="1" applyFill="1">
      <alignment vertical="center"/>
    </xf>
    <xf numFmtId="0" fontId="11" fillId="0" borderId="0" xfId="0" applyFont="1">
      <alignment vertical="center"/>
    </xf>
    <xf numFmtId="0" fontId="16" fillId="3" borderId="0" xfId="1" applyFont="1" applyFill="1" applyAlignment="1">
      <alignment horizontal="left" vertical="center"/>
    </xf>
    <xf numFmtId="178" fontId="3" fillId="12" borderId="1" xfId="1" applyNumberFormat="1" applyFont="1" applyFill="1" applyBorder="1" applyAlignment="1">
      <alignment horizontal="center" vertical="center"/>
    </xf>
    <xf numFmtId="178" fontId="3" fillId="13" borderId="1" xfId="1" applyNumberFormat="1" applyFont="1" applyFill="1" applyBorder="1" applyAlignment="1">
      <alignment horizontal="center" vertical="center"/>
    </xf>
    <xf numFmtId="0" fontId="16" fillId="13" borderId="0" xfId="1" applyFont="1" applyFill="1" applyAlignment="1">
      <alignment horizontal="left" vertical="center"/>
    </xf>
    <xf numFmtId="0" fontId="15" fillId="0" borderId="1" xfId="1" applyFont="1" applyBorder="1" applyAlignment="1">
      <alignment vertical="center"/>
    </xf>
    <xf numFmtId="183" fontId="3" fillId="12" borderId="1" xfId="1" applyNumberFormat="1" applyFont="1" applyFill="1" applyBorder="1" applyAlignment="1">
      <alignment horizontal="center" vertical="center"/>
    </xf>
    <xf numFmtId="183" fontId="3" fillId="13" borderId="1" xfId="1" applyNumberFormat="1" applyFont="1" applyFill="1" applyBorder="1" applyAlignment="1">
      <alignment horizontal="center" vertical="center"/>
    </xf>
    <xf numFmtId="0" fontId="44" fillId="0" borderId="0" xfId="2" applyFont="1" applyAlignment="1">
      <alignment horizontal="left" vertical="center"/>
    </xf>
    <xf numFmtId="0" fontId="45" fillId="0" borderId="0" xfId="2" applyFont="1">
      <alignment vertical="center"/>
    </xf>
    <xf numFmtId="0" fontId="44" fillId="0" borderId="0" xfId="2" applyFont="1">
      <alignment vertical="center"/>
    </xf>
    <xf numFmtId="0" fontId="44" fillId="0" borderId="11" xfId="2" applyFont="1" applyBorder="1" applyAlignment="1">
      <alignment horizontal="left" vertical="center"/>
    </xf>
    <xf numFmtId="0" fontId="44" fillId="0" borderId="11" xfId="2" applyFont="1" applyBorder="1">
      <alignment vertical="center"/>
    </xf>
    <xf numFmtId="0" fontId="44" fillId="0" borderId="4" xfId="2" applyFont="1" applyBorder="1" applyAlignment="1">
      <alignment horizontal="left" vertical="center"/>
    </xf>
    <xf numFmtId="0" fontId="44" fillId="0" borderId="4" xfId="2" applyFont="1" applyBorder="1">
      <alignment vertical="center"/>
    </xf>
    <xf numFmtId="0" fontId="44" fillId="0" borderId="1" xfId="2" applyFont="1" applyBorder="1" applyAlignment="1">
      <alignment horizontal="left" vertical="center"/>
    </xf>
    <xf numFmtId="0" fontId="44" fillId="0" borderId="1" xfId="2" applyFont="1" applyBorder="1">
      <alignment vertical="center"/>
    </xf>
    <xf numFmtId="0" fontId="44" fillId="14" borderId="1" xfId="2" applyFont="1" applyFill="1" applyBorder="1">
      <alignment vertical="center"/>
    </xf>
    <xf numFmtId="0" fontId="44" fillId="0" borderId="0" xfId="2" applyFont="1" applyAlignment="1">
      <alignment vertical="center" shrinkToFit="1"/>
    </xf>
    <xf numFmtId="0" fontId="44" fillId="0" borderId="11" xfId="2" applyFont="1" applyBorder="1" applyAlignment="1">
      <alignment vertical="center" shrinkToFit="1"/>
    </xf>
    <xf numFmtId="0" fontId="44" fillId="0" borderId="4" xfId="2" applyFont="1" applyBorder="1" applyAlignment="1">
      <alignment vertical="center" shrinkToFit="1"/>
    </xf>
    <xf numFmtId="0" fontId="44" fillId="0" borderId="1" xfId="2" applyFont="1" applyBorder="1" applyAlignment="1">
      <alignment vertical="center" shrinkToFit="1"/>
    </xf>
    <xf numFmtId="0" fontId="44" fillId="14" borderId="1" xfId="2" applyFont="1" applyFill="1" applyBorder="1" applyAlignment="1">
      <alignment vertical="center" shrinkToFit="1"/>
    </xf>
    <xf numFmtId="0" fontId="14" fillId="0" borderId="0" xfId="2" applyAlignment="1">
      <alignment vertical="center" shrinkToFit="1"/>
    </xf>
    <xf numFmtId="0" fontId="44" fillId="0" borderId="0" xfId="0" applyFont="1">
      <alignment vertical="center"/>
    </xf>
    <xf numFmtId="0" fontId="46" fillId="3" borderId="0" xfId="0" applyFont="1" applyFill="1">
      <alignment vertical="center"/>
    </xf>
    <xf numFmtId="0" fontId="44" fillId="3" borderId="0" xfId="0" applyFont="1" applyFill="1">
      <alignment vertical="center"/>
    </xf>
    <xf numFmtId="0" fontId="47" fillId="0" borderId="0" xfId="0" applyFont="1">
      <alignment vertical="center"/>
    </xf>
    <xf numFmtId="0" fontId="47" fillId="7" borderId="0" xfId="0" applyFont="1" applyFill="1">
      <alignment vertical="center"/>
    </xf>
    <xf numFmtId="0" fontId="48" fillId="0" borderId="0" xfId="0" applyFont="1">
      <alignment vertical="center"/>
    </xf>
    <xf numFmtId="0" fontId="44" fillId="0" borderId="0" xfId="0" applyFont="1" applyAlignment="1">
      <alignment vertical="center" wrapText="1"/>
    </xf>
    <xf numFmtId="0" fontId="44" fillId="6" borderId="0" xfId="0" applyFont="1" applyFill="1" applyAlignment="1">
      <alignment vertical="center" wrapText="1"/>
    </xf>
    <xf numFmtId="0" fontId="44" fillId="6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1" applyFont="1" applyAlignment="1">
      <alignment horizontal="center" vertical="center"/>
    </xf>
    <xf numFmtId="0" fontId="51" fillId="3" borderId="0" xfId="1" applyFont="1" applyFill="1" applyAlignment="1">
      <alignment horizontal="left" vertical="center"/>
    </xf>
    <xf numFmtId="0" fontId="52" fillId="0" borderId="0" xfId="1" applyFont="1" applyAlignment="1">
      <alignment horizontal="left" vertical="center"/>
    </xf>
    <xf numFmtId="0" fontId="53" fillId="0" borderId="0" xfId="1" applyFont="1" applyAlignment="1">
      <alignment horizontal="left" vertical="center"/>
    </xf>
    <xf numFmtId="0" fontId="54" fillId="0" borderId="0" xfId="1" applyFont="1" applyAlignment="1">
      <alignment horizontal="left" vertical="center"/>
    </xf>
    <xf numFmtId="0" fontId="47" fillId="3" borderId="0" xfId="0" applyFont="1" applyFill="1">
      <alignment vertical="center"/>
    </xf>
    <xf numFmtId="0" fontId="55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176" fontId="44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 shrinkToFit="1"/>
    </xf>
    <xf numFmtId="0" fontId="56" fillId="0" borderId="0" xfId="0" applyFont="1" applyAlignment="1">
      <alignment horizontal="left" vertical="center" shrinkToFit="1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horizontal="left" vertical="center" wrapText="1"/>
    </xf>
    <xf numFmtId="0" fontId="57" fillId="0" borderId="0" xfId="0" applyFont="1">
      <alignment vertical="center"/>
    </xf>
    <xf numFmtId="178" fontId="44" fillId="0" borderId="0" xfId="0" applyNumberFormat="1" applyFont="1">
      <alignment vertical="center"/>
    </xf>
    <xf numFmtId="0" fontId="53" fillId="0" borderId="0" xfId="1" applyFont="1" applyAlignment="1">
      <alignment horizontal="center" vertical="center"/>
    </xf>
    <xf numFmtId="0" fontId="60" fillId="2" borderId="1" xfId="1" applyFont="1" applyFill="1" applyBorder="1" applyAlignment="1">
      <alignment horizontal="center" vertical="center" wrapText="1"/>
    </xf>
    <xf numFmtId="178" fontId="56" fillId="2" borderId="1" xfId="0" applyNumberFormat="1" applyFont="1" applyFill="1" applyBorder="1" applyAlignment="1">
      <alignment horizontal="center" vertical="center"/>
    </xf>
    <xf numFmtId="0" fontId="56" fillId="0" borderId="0" xfId="0" applyFont="1">
      <alignment vertical="center"/>
    </xf>
    <xf numFmtId="0" fontId="56" fillId="0" borderId="1" xfId="0" applyFont="1" applyBorder="1" applyAlignment="1">
      <alignment horizontal="center" vertical="center" shrinkToFit="1"/>
    </xf>
    <xf numFmtId="0" fontId="56" fillId="0" borderId="1" xfId="0" applyFont="1" applyBorder="1" applyAlignment="1">
      <alignment horizontal="center" vertical="center"/>
    </xf>
    <xf numFmtId="0" fontId="61" fillId="0" borderId="1" xfId="1" applyFont="1" applyBorder="1" applyAlignment="1">
      <alignment horizontal="left" vertical="center" shrinkToFit="1"/>
    </xf>
    <xf numFmtId="0" fontId="61" fillId="0" borderId="1" xfId="1" applyFont="1" applyBorder="1" applyAlignment="1">
      <alignment horizontal="left" vertical="center"/>
    </xf>
    <xf numFmtId="176" fontId="61" fillId="0" borderId="1" xfId="1" applyNumberFormat="1" applyFont="1" applyBorder="1" applyAlignment="1">
      <alignment horizontal="center" vertical="center"/>
    </xf>
    <xf numFmtId="0" fontId="61" fillId="0" borderId="1" xfId="1" applyFont="1" applyBorder="1" applyAlignment="1">
      <alignment horizontal="center" vertical="center"/>
    </xf>
    <xf numFmtId="0" fontId="50" fillId="0" borderId="1" xfId="1" applyFont="1" applyBorder="1" applyAlignment="1">
      <alignment horizontal="left" vertical="center" wrapText="1"/>
    </xf>
    <xf numFmtId="0" fontId="56" fillId="0" borderId="1" xfId="0" applyFont="1" applyBorder="1">
      <alignment vertical="center"/>
    </xf>
    <xf numFmtId="0" fontId="61" fillId="0" borderId="1" xfId="1" applyFont="1" applyBorder="1" applyAlignment="1">
      <alignment horizontal="center" vertical="center" wrapText="1"/>
    </xf>
    <xf numFmtId="0" fontId="61" fillId="0" borderId="21" xfId="1" applyFont="1" applyBorder="1" applyAlignment="1">
      <alignment horizontal="center" vertical="center" wrapText="1"/>
    </xf>
    <xf numFmtId="0" fontId="61" fillId="0" borderId="4" xfId="1" applyFont="1" applyBorder="1" applyAlignment="1">
      <alignment horizontal="center" vertical="center" wrapText="1"/>
    </xf>
    <xf numFmtId="178" fontId="56" fillId="0" borderId="1" xfId="0" applyNumberFormat="1" applyFont="1" applyBorder="1" applyAlignment="1">
      <alignment horizontal="center" vertical="center"/>
    </xf>
    <xf numFmtId="0" fontId="50" fillId="6" borderId="1" xfId="1" applyFont="1" applyFill="1" applyBorder="1" applyAlignment="1">
      <alignment horizontal="left" vertical="center" wrapText="1"/>
    </xf>
    <xf numFmtId="0" fontId="56" fillId="0" borderId="4" xfId="0" applyFont="1" applyBorder="1" applyAlignment="1">
      <alignment horizontal="center" vertical="center"/>
    </xf>
    <xf numFmtId="0" fontId="56" fillId="0" borderId="1" xfId="0" applyFont="1" applyBorder="1" applyAlignment="1">
      <alignment horizontal="left" vertical="center" shrinkToFit="1"/>
    </xf>
    <xf numFmtId="0" fontId="56" fillId="0" borderId="1" xfId="0" applyFont="1" applyBorder="1" applyAlignment="1">
      <alignment horizontal="left" vertical="center"/>
    </xf>
    <xf numFmtId="176" fontId="56" fillId="0" borderId="1" xfId="0" applyNumberFormat="1" applyFont="1" applyBorder="1" applyAlignment="1">
      <alignment horizontal="center" vertical="center"/>
    </xf>
    <xf numFmtId="183" fontId="56" fillId="0" borderId="1" xfId="0" applyNumberFormat="1" applyFont="1" applyBorder="1" applyAlignment="1">
      <alignment horizontal="center" vertical="center" shrinkToFit="1"/>
    </xf>
    <xf numFmtId="0" fontId="56" fillId="0" borderId="1" xfId="0" applyFont="1" applyBorder="1" applyAlignment="1">
      <alignment vertical="center" shrinkToFit="1"/>
    </xf>
    <xf numFmtId="0" fontId="55" fillId="0" borderId="0" xfId="1" applyFont="1" applyAlignment="1">
      <alignment horizontal="center" vertical="center"/>
    </xf>
    <xf numFmtId="0" fontId="48" fillId="0" borderId="0" xfId="1" applyFont="1" applyAlignment="1">
      <alignment horizontal="center" vertical="center"/>
    </xf>
    <xf numFmtId="0" fontId="60" fillId="0" borderId="0" xfId="1" applyFont="1"/>
    <xf numFmtId="0" fontId="60" fillId="0" borderId="0" xfId="1" applyFont="1" applyAlignment="1">
      <alignment horizontal="center" vertical="center"/>
    </xf>
    <xf numFmtId="178" fontId="60" fillId="0" borderId="0" xfId="1" applyNumberFormat="1" applyFont="1" applyAlignment="1">
      <alignment horizontal="center" vertical="center"/>
    </xf>
    <xf numFmtId="0" fontId="60" fillId="0" borderId="14" xfId="1" applyFont="1" applyBorder="1" applyAlignment="1">
      <alignment horizontal="left" vertical="center"/>
    </xf>
    <xf numFmtId="0" fontId="60" fillId="0" borderId="1" xfId="1" applyFont="1" applyBorder="1" applyAlignment="1">
      <alignment horizontal="left" vertical="center"/>
    </xf>
    <xf numFmtId="0" fontId="60" fillId="0" borderId="1" xfId="1" applyFont="1" applyBorder="1" applyAlignment="1">
      <alignment horizontal="center" vertical="center"/>
    </xf>
    <xf numFmtId="0" fontId="60" fillId="0" borderId="1" xfId="1" applyFont="1" applyBorder="1" applyAlignment="1">
      <alignment vertical="center"/>
    </xf>
    <xf numFmtId="0" fontId="60" fillId="0" borderId="6" xfId="1" applyFont="1" applyBorder="1" applyAlignment="1">
      <alignment horizontal="center" vertical="center"/>
    </xf>
    <xf numFmtId="176" fontId="60" fillId="0" borderId="1" xfId="1" applyNumberFormat="1" applyFont="1" applyBorder="1" applyAlignment="1">
      <alignment horizontal="center" vertical="center"/>
    </xf>
    <xf numFmtId="177" fontId="60" fillId="0" borderId="1" xfId="1" applyNumberFormat="1" applyFont="1" applyBorder="1" applyAlignment="1">
      <alignment horizontal="center" vertical="center"/>
    </xf>
    <xf numFmtId="0" fontId="60" fillId="0" borderId="21" xfId="1" applyFont="1" applyBorder="1" applyAlignment="1">
      <alignment vertical="center"/>
    </xf>
    <xf numFmtId="0" fontId="60" fillId="0" borderId="8" xfId="1" applyFont="1" applyBorder="1" applyAlignment="1">
      <alignment horizontal="center" vertical="center"/>
    </xf>
    <xf numFmtId="176" fontId="60" fillId="0" borderId="0" xfId="1" applyNumberFormat="1" applyFont="1"/>
    <xf numFmtId="177" fontId="60" fillId="0" borderId="0" xfId="1" applyNumberFormat="1" applyFont="1"/>
    <xf numFmtId="0" fontId="65" fillId="0" borderId="0" xfId="1" applyFont="1" applyAlignment="1">
      <alignment horizontal="left" vertical="center"/>
    </xf>
    <xf numFmtId="0" fontId="60" fillId="2" borderId="1" xfId="1" applyFont="1" applyFill="1" applyBorder="1" applyAlignment="1">
      <alignment horizontal="center" vertical="center"/>
    </xf>
    <xf numFmtId="177" fontId="60" fillId="2" borderId="1" xfId="1" applyNumberFormat="1" applyFont="1" applyFill="1" applyBorder="1" applyAlignment="1">
      <alignment horizontal="center" vertical="center"/>
    </xf>
    <xf numFmtId="178" fontId="60" fillId="10" borderId="1" xfId="1" applyNumberFormat="1" applyFont="1" applyFill="1" applyBorder="1" applyAlignment="1">
      <alignment horizontal="center" vertical="center"/>
    </xf>
    <xf numFmtId="0" fontId="60" fillId="0" borderId="0" xfId="1" applyFont="1" applyAlignment="1">
      <alignment horizontal="left"/>
    </xf>
    <xf numFmtId="178" fontId="60" fillId="10" borderId="4" xfId="1" applyNumberFormat="1" applyFont="1" applyFill="1" applyBorder="1" applyAlignment="1">
      <alignment horizontal="center" vertical="center"/>
    </xf>
    <xf numFmtId="0" fontId="60" fillId="2" borderId="4" xfId="1" applyFont="1" applyFill="1" applyBorder="1" applyAlignment="1">
      <alignment horizontal="center" vertical="center"/>
    </xf>
    <xf numFmtId="0" fontId="60" fillId="2" borderId="4" xfId="1" applyFont="1" applyFill="1" applyBorder="1" applyAlignment="1">
      <alignment horizontal="center" vertical="center" wrapText="1"/>
    </xf>
    <xf numFmtId="178" fontId="67" fillId="12" borderId="1" xfId="1" applyNumberFormat="1" applyFont="1" applyFill="1" applyBorder="1" applyAlignment="1">
      <alignment horizontal="center" vertical="center"/>
    </xf>
    <xf numFmtId="178" fontId="67" fillId="13" borderId="1" xfId="1" applyNumberFormat="1" applyFont="1" applyFill="1" applyBorder="1" applyAlignment="1">
      <alignment horizontal="center" vertical="center"/>
    </xf>
    <xf numFmtId="179" fontId="67" fillId="2" borderId="1" xfId="1" applyNumberFormat="1" applyFont="1" applyFill="1" applyBorder="1" applyAlignment="1">
      <alignment horizontal="center" vertical="center"/>
    </xf>
    <xf numFmtId="0" fontId="60" fillId="0" borderId="1" xfId="1" applyFont="1" applyBorder="1" applyAlignment="1">
      <alignment horizontal="center" vertical="center" shrinkToFit="1"/>
    </xf>
    <xf numFmtId="180" fontId="60" fillId="0" borderId="1" xfId="1" applyNumberFormat="1" applyFont="1" applyBorder="1" applyAlignment="1">
      <alignment horizontal="center" vertical="center"/>
    </xf>
    <xf numFmtId="0" fontId="60" fillId="2" borderId="1" xfId="1" applyFont="1" applyFill="1" applyBorder="1"/>
    <xf numFmtId="0" fontId="67" fillId="0" borderId="1" xfId="1" applyFont="1" applyBorder="1" applyAlignment="1">
      <alignment horizontal="center" vertical="center"/>
    </xf>
    <xf numFmtId="49" fontId="67" fillId="0" borderId="1" xfId="1" applyNumberFormat="1" applyFont="1" applyBorder="1" applyAlignment="1">
      <alignment horizontal="center" vertical="center"/>
    </xf>
    <xf numFmtId="179" fontId="67" fillId="0" borderId="1" xfId="1" applyNumberFormat="1" applyFont="1" applyBorder="1" applyAlignment="1">
      <alignment horizontal="right" vertical="center"/>
    </xf>
    <xf numFmtId="0" fontId="67" fillId="0" borderId="1" xfId="1" applyFont="1" applyBorder="1" applyAlignment="1">
      <alignment vertical="center"/>
    </xf>
    <xf numFmtId="178" fontId="67" fillId="0" borderId="1" xfId="1" applyNumberFormat="1" applyFont="1" applyBorder="1" applyAlignment="1">
      <alignment horizontal="center" vertical="top"/>
    </xf>
    <xf numFmtId="0" fontId="60" fillId="0" borderId="0" xfId="1" applyFont="1" applyAlignment="1">
      <alignment horizontal="left" vertical="center"/>
    </xf>
    <xf numFmtId="0" fontId="68" fillId="0" borderId="1" xfId="1" applyFont="1" applyBorder="1" applyAlignment="1">
      <alignment vertical="center"/>
    </xf>
    <xf numFmtId="178" fontId="67" fillId="0" borderId="1" xfId="1" applyNumberFormat="1" applyFont="1" applyBorder="1" applyAlignment="1">
      <alignment horizontal="center" vertical="center"/>
    </xf>
    <xf numFmtId="0" fontId="60" fillId="0" borderId="1" xfId="1" quotePrefix="1" applyFont="1" applyBorder="1" applyAlignment="1">
      <alignment horizontal="center" vertical="center" shrinkToFit="1"/>
    </xf>
    <xf numFmtId="0" fontId="65" fillId="13" borderId="0" xfId="1" applyFont="1" applyFill="1" applyAlignment="1">
      <alignment horizontal="left" vertical="center"/>
    </xf>
    <xf numFmtId="0" fontId="67" fillId="0" borderId="0" xfId="1" applyFont="1" applyAlignment="1">
      <alignment horizontal="center" vertical="center"/>
    </xf>
    <xf numFmtId="179" fontId="67" fillId="0" borderId="0" xfId="1" applyNumberFormat="1" applyFont="1" applyAlignment="1">
      <alignment horizontal="right" vertical="center"/>
    </xf>
    <xf numFmtId="0" fontId="60" fillId="0" borderId="0" xfId="1" applyFont="1" applyAlignment="1">
      <alignment vertical="center"/>
    </xf>
    <xf numFmtId="0" fontId="65" fillId="3" borderId="0" xfId="1" applyFont="1" applyFill="1" applyAlignment="1">
      <alignment horizontal="left" vertical="center"/>
    </xf>
    <xf numFmtId="0" fontId="60" fillId="3" borderId="1" xfId="1" applyFont="1" applyFill="1" applyBorder="1" applyAlignment="1">
      <alignment horizontal="center" vertical="center"/>
    </xf>
    <xf numFmtId="177" fontId="60" fillId="3" borderId="1" xfId="1" applyNumberFormat="1" applyFont="1" applyFill="1" applyBorder="1" applyAlignment="1">
      <alignment horizontal="center" vertical="center"/>
    </xf>
    <xf numFmtId="179" fontId="67" fillId="3" borderId="1" xfId="1" applyNumberFormat="1" applyFont="1" applyFill="1" applyBorder="1" applyAlignment="1">
      <alignment horizontal="center" vertical="center"/>
    </xf>
    <xf numFmtId="0" fontId="60" fillId="3" borderId="1" xfId="1" applyFont="1" applyFill="1" applyBorder="1"/>
    <xf numFmtId="0" fontId="60" fillId="0" borderId="14" xfId="1" applyFont="1" applyBorder="1" applyAlignment="1">
      <alignment horizontal="center" vertical="center"/>
    </xf>
    <xf numFmtId="0" fontId="69" fillId="3" borderId="0" xfId="0" applyFont="1" applyFill="1">
      <alignment vertical="center"/>
    </xf>
    <xf numFmtId="0" fontId="66" fillId="0" borderId="0" xfId="0" applyFont="1">
      <alignment vertical="center"/>
    </xf>
    <xf numFmtId="0" fontId="60" fillId="0" borderId="0" xfId="1" applyFont="1" applyAlignment="1">
      <alignment horizontal="right" vertical="center"/>
    </xf>
    <xf numFmtId="0" fontId="60" fillId="4" borderId="1" xfId="1" applyFont="1" applyFill="1" applyBorder="1" applyAlignment="1">
      <alignment horizontal="center" vertical="center"/>
    </xf>
    <xf numFmtId="177" fontId="60" fillId="4" borderId="1" xfId="1" applyNumberFormat="1" applyFont="1" applyFill="1" applyBorder="1" applyAlignment="1">
      <alignment horizontal="center" vertical="center"/>
    </xf>
    <xf numFmtId="179" fontId="67" fillId="4" borderId="1" xfId="1" applyNumberFormat="1" applyFont="1" applyFill="1" applyBorder="1" applyAlignment="1">
      <alignment horizontal="center" vertical="center"/>
    </xf>
    <xf numFmtId="0" fontId="60" fillId="4" borderId="1" xfId="1" applyFont="1" applyFill="1" applyBorder="1"/>
    <xf numFmtId="0" fontId="60" fillId="0" borderId="0" xfId="1" applyFont="1" applyAlignment="1">
      <alignment horizontal="center"/>
    </xf>
    <xf numFmtId="0" fontId="60" fillId="5" borderId="1" xfId="1" applyFont="1" applyFill="1" applyBorder="1" applyAlignment="1">
      <alignment horizontal="center" vertical="center"/>
    </xf>
    <xf numFmtId="177" fontId="60" fillId="5" borderId="1" xfId="1" applyNumberFormat="1" applyFont="1" applyFill="1" applyBorder="1" applyAlignment="1">
      <alignment horizontal="center" vertical="center"/>
    </xf>
    <xf numFmtId="179" fontId="67" fillId="5" borderId="1" xfId="1" applyNumberFormat="1" applyFont="1" applyFill="1" applyBorder="1" applyAlignment="1">
      <alignment horizontal="center" vertical="center"/>
    </xf>
    <xf numFmtId="0" fontId="60" fillId="5" borderId="1" xfId="1" applyFont="1" applyFill="1" applyBorder="1"/>
    <xf numFmtId="0" fontId="60" fillId="8" borderId="1" xfId="1" applyFont="1" applyFill="1" applyBorder="1" applyAlignment="1">
      <alignment horizontal="center" vertical="center"/>
    </xf>
    <xf numFmtId="177" fontId="60" fillId="8" borderId="1" xfId="1" applyNumberFormat="1" applyFont="1" applyFill="1" applyBorder="1" applyAlignment="1">
      <alignment horizontal="center" vertical="center"/>
    </xf>
    <xf numFmtId="179" fontId="67" fillId="8" borderId="1" xfId="1" applyNumberFormat="1" applyFont="1" applyFill="1" applyBorder="1" applyAlignment="1">
      <alignment horizontal="center" vertical="center"/>
    </xf>
    <xf numFmtId="0" fontId="60" fillId="8" borderId="1" xfId="1" applyFont="1" applyFill="1" applyBorder="1"/>
    <xf numFmtId="0" fontId="67" fillId="0" borderId="1" xfId="1" applyFont="1" applyBorder="1" applyAlignment="1">
      <alignment horizontal="right" vertical="center"/>
    </xf>
    <xf numFmtId="0" fontId="60" fillId="9" borderId="1" xfId="1" applyFont="1" applyFill="1" applyBorder="1" applyAlignment="1">
      <alignment horizontal="center" vertical="center"/>
    </xf>
    <xf numFmtId="177" fontId="60" fillId="9" borderId="1" xfId="1" applyNumberFormat="1" applyFont="1" applyFill="1" applyBorder="1" applyAlignment="1">
      <alignment horizontal="center" vertical="center"/>
    </xf>
    <xf numFmtId="179" fontId="67" fillId="9" borderId="1" xfId="1" applyNumberFormat="1" applyFont="1" applyFill="1" applyBorder="1" applyAlignment="1">
      <alignment horizontal="center" vertical="center"/>
    </xf>
    <xf numFmtId="0" fontId="60" fillId="9" borderId="1" xfId="1" applyFont="1" applyFill="1" applyBorder="1"/>
    <xf numFmtId="0" fontId="56" fillId="0" borderId="4" xfId="0" applyFont="1" applyBorder="1">
      <alignment vertical="center"/>
    </xf>
    <xf numFmtId="0" fontId="61" fillId="0" borderId="7" xfId="1" applyFont="1" applyBorder="1" applyAlignment="1">
      <alignment horizontal="center" vertical="center" wrapText="1"/>
    </xf>
    <xf numFmtId="178" fontId="56" fillId="0" borderId="4" xfId="0" applyNumberFormat="1" applyFont="1" applyBorder="1" applyAlignment="1">
      <alignment horizontal="center" vertical="center"/>
    </xf>
    <xf numFmtId="0" fontId="60" fillId="0" borderId="5" xfId="1" applyFont="1" applyBorder="1" applyAlignment="1">
      <alignment vertical="center"/>
    </xf>
    <xf numFmtId="0" fontId="60" fillId="0" borderId="2" xfId="1" applyFont="1" applyBorder="1" applyAlignment="1">
      <alignment vertical="center"/>
    </xf>
    <xf numFmtId="0" fontId="60" fillId="0" borderId="6" xfId="1" applyFont="1" applyBorder="1" applyAlignment="1">
      <alignment vertical="center"/>
    </xf>
    <xf numFmtId="0" fontId="60" fillId="0" borderId="10" xfId="1" applyFont="1" applyBorder="1" applyAlignment="1">
      <alignment vertical="center"/>
    </xf>
    <xf numFmtId="0" fontId="60" fillId="0" borderId="8" xfId="1" applyFont="1" applyBorder="1" applyAlignment="1">
      <alignment vertical="center"/>
    </xf>
    <xf numFmtId="0" fontId="59" fillId="0" borderId="0" xfId="1" applyFont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180" fontId="56" fillId="0" borderId="1" xfId="0" applyNumberFormat="1" applyFont="1" applyBorder="1">
      <alignment vertical="center"/>
    </xf>
    <xf numFmtId="0" fontId="44" fillId="0" borderId="1" xfId="0" applyFont="1" applyBorder="1">
      <alignment vertical="center"/>
    </xf>
    <xf numFmtId="0" fontId="47" fillId="7" borderId="1" xfId="0" applyFont="1" applyFill="1" applyBorder="1">
      <alignment vertical="center"/>
    </xf>
    <xf numFmtId="0" fontId="44" fillId="3" borderId="1" xfId="0" applyFont="1" applyFill="1" applyBorder="1">
      <alignment vertical="center"/>
    </xf>
    <xf numFmtId="0" fontId="44" fillId="4" borderId="1" xfId="0" applyFont="1" applyFill="1" applyBorder="1">
      <alignment vertical="center"/>
    </xf>
    <xf numFmtId="0" fontId="44" fillId="2" borderId="1" xfId="0" applyFont="1" applyFill="1" applyBorder="1">
      <alignment vertical="center"/>
    </xf>
    <xf numFmtId="0" fontId="44" fillId="5" borderId="1" xfId="0" applyFont="1" applyFill="1" applyBorder="1">
      <alignment vertical="center"/>
    </xf>
    <xf numFmtId="0" fontId="44" fillId="11" borderId="1" xfId="0" applyFont="1" applyFill="1" applyBorder="1">
      <alignment vertical="center"/>
    </xf>
    <xf numFmtId="0" fontId="56" fillId="14" borderId="42" xfId="0" applyFont="1" applyFill="1" applyBorder="1">
      <alignment vertical="center"/>
    </xf>
    <xf numFmtId="180" fontId="56" fillId="14" borderId="42" xfId="0" applyNumberFormat="1" applyFont="1" applyFill="1" applyBorder="1">
      <alignment vertical="center"/>
    </xf>
    <xf numFmtId="180" fontId="56" fillId="2" borderId="1" xfId="0" applyNumberFormat="1" applyFont="1" applyFill="1" applyBorder="1">
      <alignment vertical="center"/>
    </xf>
    <xf numFmtId="0" fontId="74" fillId="0" borderId="0" xfId="1" applyFont="1" applyAlignment="1">
      <alignment horizontal="left" vertical="center"/>
    </xf>
    <xf numFmtId="178" fontId="56" fillId="4" borderId="1" xfId="0" applyNumberFormat="1" applyFont="1" applyFill="1" applyBorder="1" applyAlignment="1">
      <alignment horizontal="center" vertical="center"/>
    </xf>
    <xf numFmtId="0" fontId="56" fillId="4" borderId="1" xfId="0" applyFont="1" applyFill="1" applyBorder="1" applyAlignment="1">
      <alignment horizontal="center" vertical="center"/>
    </xf>
    <xf numFmtId="178" fontId="56" fillId="4" borderId="4" xfId="0" applyNumberFormat="1" applyFont="1" applyFill="1" applyBorder="1" applyAlignment="1">
      <alignment horizontal="center" vertical="center"/>
    </xf>
    <xf numFmtId="0" fontId="56" fillId="2" borderId="1" xfId="0" applyFont="1" applyFill="1" applyBorder="1">
      <alignment vertical="center"/>
    </xf>
    <xf numFmtId="0" fontId="61" fillId="4" borderId="1" xfId="1" applyFont="1" applyFill="1" applyBorder="1" applyAlignment="1">
      <alignment horizontal="center" vertical="center"/>
    </xf>
    <xf numFmtId="0" fontId="61" fillId="4" borderId="4" xfId="1" applyFont="1" applyFill="1" applyBorder="1" applyAlignment="1">
      <alignment horizontal="center" vertical="center"/>
    </xf>
    <xf numFmtId="0" fontId="61" fillId="15" borderId="21" xfId="1" applyFont="1" applyFill="1" applyBorder="1" applyAlignment="1">
      <alignment horizontal="center" vertical="center" wrapText="1"/>
    </xf>
    <xf numFmtId="0" fontId="61" fillId="15" borderId="1" xfId="1" applyFont="1" applyFill="1" applyBorder="1" applyAlignment="1">
      <alignment horizontal="center" vertical="center"/>
    </xf>
    <xf numFmtId="0" fontId="56" fillId="15" borderId="1" xfId="0" applyFont="1" applyFill="1" applyBorder="1" applyAlignment="1">
      <alignment horizontal="center" vertical="center"/>
    </xf>
    <xf numFmtId="0" fontId="56" fillId="14" borderId="1" xfId="0" applyFont="1" applyFill="1" applyBorder="1">
      <alignment vertical="center"/>
    </xf>
    <xf numFmtId="180" fontId="56" fillId="14" borderId="1" xfId="0" applyNumberFormat="1" applyFont="1" applyFill="1" applyBorder="1">
      <alignment vertical="center"/>
    </xf>
    <xf numFmtId="0" fontId="66" fillId="14" borderId="1" xfId="0" applyFont="1" applyFill="1" applyBorder="1">
      <alignment vertical="center"/>
    </xf>
    <xf numFmtId="0" fontId="56" fillId="0" borderId="0" xfId="0" applyFont="1" applyAlignment="1">
      <alignment vertical="top"/>
    </xf>
    <xf numFmtId="0" fontId="56" fillId="0" borderId="22" xfId="0" applyFont="1" applyBorder="1" applyAlignment="1">
      <alignment horizontal="center" vertical="top" shrinkToFit="1"/>
    </xf>
    <xf numFmtId="0" fontId="56" fillId="0" borderId="22" xfId="0" applyFont="1" applyBorder="1" applyAlignment="1">
      <alignment horizontal="center" vertical="top"/>
    </xf>
    <xf numFmtId="0" fontId="61" fillId="0" borderId="22" xfId="1" applyFont="1" applyBorder="1" applyAlignment="1">
      <alignment horizontal="left" vertical="top" shrinkToFit="1"/>
    </xf>
    <xf numFmtId="0" fontId="61" fillId="0" borderId="11" xfId="1" applyFont="1" applyBorder="1" applyAlignment="1">
      <alignment horizontal="left" vertical="top"/>
    </xf>
    <xf numFmtId="176" fontId="61" fillId="0" borderId="11" xfId="1" applyNumberFormat="1" applyFont="1" applyBorder="1" applyAlignment="1">
      <alignment horizontal="center" vertical="top"/>
    </xf>
    <xf numFmtId="0" fontId="61" fillId="0" borderId="11" xfId="1" applyFont="1" applyBorder="1" applyAlignment="1">
      <alignment horizontal="center" vertical="top"/>
    </xf>
    <xf numFmtId="0" fontId="61" fillId="0" borderId="11" xfId="1" applyFont="1" applyBorder="1" applyAlignment="1">
      <alignment horizontal="center" vertical="top" shrinkToFit="1"/>
    </xf>
    <xf numFmtId="0" fontId="56" fillId="4" borderId="11" xfId="0" applyFont="1" applyFill="1" applyBorder="1" applyAlignment="1">
      <alignment horizontal="center" vertical="top" wrapText="1"/>
    </xf>
    <xf numFmtId="0" fontId="72" fillId="0" borderId="11" xfId="1" applyFont="1" applyBorder="1" applyAlignment="1">
      <alignment horizontal="center" vertical="top"/>
    </xf>
    <xf numFmtId="0" fontId="56" fillId="4" borderId="11" xfId="0" applyFont="1" applyFill="1" applyBorder="1" applyAlignment="1">
      <alignment horizontal="center" vertical="top"/>
    </xf>
    <xf numFmtId="0" fontId="55" fillId="3" borderId="11" xfId="0" applyFont="1" applyFill="1" applyBorder="1" applyAlignment="1">
      <alignment horizontal="center" vertical="top" wrapText="1"/>
    </xf>
    <xf numFmtId="0" fontId="55" fillId="3" borderId="11" xfId="0" applyFont="1" applyFill="1" applyBorder="1" applyAlignment="1">
      <alignment horizontal="center" vertical="top"/>
    </xf>
    <xf numFmtId="0" fontId="53" fillId="2" borderId="11" xfId="1" applyFont="1" applyFill="1" applyBorder="1" applyAlignment="1">
      <alignment horizontal="center" vertical="top" wrapText="1"/>
    </xf>
    <xf numFmtId="0" fontId="53" fillId="2" borderId="23" xfId="1" applyFont="1" applyFill="1" applyBorder="1" applyAlignment="1">
      <alignment horizontal="center" vertical="top" wrapText="1"/>
    </xf>
    <xf numFmtId="0" fontId="53" fillId="2" borderId="22" xfId="1" applyFont="1" applyFill="1" applyBorder="1" applyAlignment="1">
      <alignment horizontal="center" vertical="top" wrapText="1"/>
    </xf>
    <xf numFmtId="178" fontId="62" fillId="2" borderId="11" xfId="0" applyNumberFormat="1" applyFont="1" applyFill="1" applyBorder="1" applyAlignment="1">
      <alignment horizontal="center" vertical="top"/>
    </xf>
    <xf numFmtId="178" fontId="62" fillId="13" borderId="11" xfId="0" applyNumberFormat="1" applyFont="1" applyFill="1" applyBorder="1" applyAlignment="1">
      <alignment horizontal="center" vertical="top"/>
    </xf>
    <xf numFmtId="178" fontId="62" fillId="4" borderId="11" xfId="0" applyNumberFormat="1" applyFont="1" applyFill="1" applyBorder="1" applyAlignment="1">
      <alignment horizontal="center" vertical="top"/>
    </xf>
    <xf numFmtId="178" fontId="62" fillId="5" borderId="11" xfId="0" applyNumberFormat="1" applyFont="1" applyFill="1" applyBorder="1" applyAlignment="1">
      <alignment horizontal="center" vertical="top"/>
    </xf>
    <xf numFmtId="0" fontId="25" fillId="0" borderId="0" xfId="0" applyFont="1" applyAlignment="1">
      <alignment vertical="top"/>
    </xf>
    <xf numFmtId="0" fontId="57" fillId="14" borderId="1" xfId="0" applyFont="1" applyFill="1" applyBorder="1">
      <alignment vertical="center"/>
    </xf>
    <xf numFmtId="180" fontId="44" fillId="0" borderId="4" xfId="0" applyNumberFormat="1" applyFont="1" applyBorder="1">
      <alignment vertical="center"/>
    </xf>
    <xf numFmtId="0" fontId="59" fillId="0" borderId="0" xfId="1" applyFont="1" applyAlignment="1">
      <alignment horizontal="left" vertical="center"/>
    </xf>
    <xf numFmtId="0" fontId="61" fillId="0" borderId="0" xfId="1" applyFont="1" applyAlignment="1">
      <alignment horizontal="left" vertical="center"/>
    </xf>
    <xf numFmtId="180" fontId="56" fillId="4" borderId="1" xfId="0" applyNumberFormat="1" applyFont="1" applyFill="1" applyBorder="1">
      <alignment vertical="center"/>
    </xf>
    <xf numFmtId="0" fontId="8" fillId="0" borderId="1" xfId="1" applyFont="1" applyBorder="1" applyAlignment="1">
      <alignment horizontal="left" vertical="center"/>
    </xf>
    <xf numFmtId="178" fontId="6" fillId="16" borderId="1" xfId="1" applyNumberFormat="1" applyFont="1" applyFill="1" applyBorder="1" applyAlignment="1">
      <alignment horizontal="left" vertical="center"/>
    </xf>
    <xf numFmtId="179" fontId="3" fillId="16" borderId="1" xfId="1" applyNumberFormat="1" applyFont="1" applyFill="1" applyBorder="1" applyAlignment="1">
      <alignment horizontal="right" vertical="center"/>
    </xf>
    <xf numFmtId="0" fontId="17" fillId="16" borderId="1" xfId="1" applyFont="1" applyFill="1" applyBorder="1" applyAlignment="1">
      <alignment vertical="center"/>
    </xf>
    <xf numFmtId="179" fontId="3" fillId="17" borderId="1" xfId="1" applyNumberFormat="1" applyFont="1" applyFill="1" applyBorder="1" applyAlignment="1">
      <alignment horizontal="right" vertical="center"/>
    </xf>
    <xf numFmtId="0" fontId="17" fillId="17" borderId="1" xfId="1" applyFont="1" applyFill="1" applyBorder="1" applyAlignment="1">
      <alignment vertical="center"/>
    </xf>
    <xf numFmtId="0" fontId="3" fillId="5" borderId="1" xfId="1" applyFont="1" applyFill="1" applyBorder="1" applyAlignment="1">
      <alignment horizontal="right" vertical="center"/>
    </xf>
    <xf numFmtId="179" fontId="3" fillId="5" borderId="1" xfId="1" applyNumberFormat="1" applyFont="1" applyFill="1" applyBorder="1" applyAlignment="1">
      <alignment horizontal="right" vertical="center"/>
    </xf>
    <xf numFmtId="0" fontId="37" fillId="5" borderId="1" xfId="1" applyFont="1" applyFill="1" applyBorder="1" applyAlignment="1">
      <alignment vertical="center"/>
    </xf>
    <xf numFmtId="0" fontId="31" fillId="5" borderId="1" xfId="1" applyFont="1" applyFill="1" applyBorder="1" applyAlignment="1">
      <alignment vertical="center"/>
    </xf>
    <xf numFmtId="0" fontId="8" fillId="5" borderId="1" xfId="1" applyFont="1" applyFill="1" applyBorder="1" applyAlignment="1">
      <alignment vertical="center"/>
    </xf>
    <xf numFmtId="0" fontId="75" fillId="0" borderId="1" xfId="1" applyFont="1" applyBorder="1" applyAlignment="1">
      <alignment horizontal="left" vertical="center"/>
    </xf>
    <xf numFmtId="0" fontId="17" fillId="5" borderId="1" xfId="1" applyFont="1" applyFill="1" applyBorder="1" applyAlignment="1">
      <alignment vertical="center"/>
    </xf>
    <xf numFmtId="179" fontId="3" fillId="3" borderId="1" xfId="1" applyNumberFormat="1" applyFont="1" applyFill="1" applyBorder="1" applyAlignment="1">
      <alignment horizontal="right" vertical="center"/>
    </xf>
    <xf numFmtId="0" fontId="38" fillId="3" borderId="1" xfId="1" applyFont="1" applyFill="1" applyBorder="1" applyAlignment="1">
      <alignment vertical="center"/>
    </xf>
    <xf numFmtId="179" fontId="3" fillId="4" borderId="1" xfId="1" applyNumberFormat="1" applyFont="1" applyFill="1" applyBorder="1" applyAlignment="1">
      <alignment horizontal="right" vertical="center"/>
    </xf>
    <xf numFmtId="0" fontId="31" fillId="4" borderId="1" xfId="1" applyFont="1" applyFill="1" applyBorder="1" applyAlignment="1">
      <alignment vertical="center"/>
    </xf>
    <xf numFmtId="0" fontId="8" fillId="4" borderId="1" xfId="1" applyFont="1" applyFill="1" applyBorder="1" applyAlignment="1">
      <alignment vertical="center"/>
    </xf>
    <xf numFmtId="0" fontId="17" fillId="4" borderId="1" xfId="1" applyFont="1" applyFill="1" applyBorder="1" applyAlignment="1">
      <alignment vertical="center"/>
    </xf>
    <xf numFmtId="0" fontId="67" fillId="5" borderId="1" xfId="1" applyFont="1" applyFill="1" applyBorder="1" applyAlignment="1">
      <alignment vertical="center"/>
    </xf>
    <xf numFmtId="0" fontId="68" fillId="3" borderId="1" xfId="1" applyFont="1" applyFill="1" applyBorder="1" applyAlignment="1">
      <alignment vertical="center"/>
    </xf>
    <xf numFmtId="0" fontId="67" fillId="3" borderId="1" xfId="1" applyFont="1" applyFill="1" applyBorder="1" applyAlignment="1">
      <alignment vertical="center"/>
    </xf>
    <xf numFmtId="0" fontId="67" fillId="4" borderId="1" xfId="1" applyFont="1" applyFill="1" applyBorder="1" applyAlignment="1">
      <alignment vertical="center"/>
    </xf>
    <xf numFmtId="0" fontId="67" fillId="4" borderId="1" xfId="1" quotePrefix="1" applyFont="1" applyFill="1" applyBorder="1" applyAlignment="1">
      <alignment vertical="center"/>
    </xf>
    <xf numFmtId="0" fontId="67" fillId="3" borderId="1" xfId="1" quotePrefix="1" applyFont="1" applyFill="1" applyBorder="1" applyAlignment="1">
      <alignment vertical="center"/>
    </xf>
    <xf numFmtId="0" fontId="53" fillId="0" borderId="22" xfId="1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178" fontId="74" fillId="0" borderId="0" xfId="0" applyNumberFormat="1" applyFont="1">
      <alignment vertical="center"/>
    </xf>
    <xf numFmtId="0" fontId="61" fillId="0" borderId="3" xfId="1" applyFont="1" applyBorder="1" applyAlignment="1">
      <alignment vertical="center" shrinkToFit="1"/>
    </xf>
    <xf numFmtId="0" fontId="61" fillId="0" borderId="4" xfId="1" applyFont="1" applyBorder="1" applyAlignment="1">
      <alignment vertical="center" shrinkToFit="1"/>
    </xf>
    <xf numFmtId="0" fontId="56" fillId="0" borderId="3" xfId="0" applyFont="1" applyBorder="1">
      <alignment vertical="center"/>
    </xf>
    <xf numFmtId="0" fontId="56" fillId="0" borderId="9" xfId="0" applyFont="1" applyBorder="1">
      <alignment vertical="center"/>
    </xf>
    <xf numFmtId="0" fontId="61" fillId="0" borderId="9" xfId="1" applyFont="1" applyBorder="1" applyAlignment="1">
      <alignment vertical="center" shrinkToFit="1"/>
    </xf>
    <xf numFmtId="0" fontId="61" fillId="0" borderId="3" xfId="1" applyFont="1" applyBorder="1" applyAlignment="1">
      <alignment horizontal="left" vertical="top" wrapText="1" shrinkToFit="1"/>
    </xf>
    <xf numFmtId="0" fontId="56" fillId="0" borderId="3" xfId="0" applyFont="1" applyBorder="1" applyAlignment="1">
      <alignment vertical="center" shrinkToFit="1"/>
    </xf>
    <xf numFmtId="0" fontId="56" fillId="0" borderId="9" xfId="0" applyFont="1" applyBorder="1" applyAlignment="1">
      <alignment vertical="center" shrinkToFit="1"/>
    </xf>
    <xf numFmtId="0" fontId="56" fillId="0" borderId="4" xfId="0" applyFont="1" applyBorder="1" applyAlignment="1">
      <alignment vertical="center" shrinkToFit="1"/>
    </xf>
    <xf numFmtId="0" fontId="56" fillId="0" borderId="9" xfId="0" applyFont="1" applyBorder="1" applyAlignment="1">
      <alignment vertical="center" wrapText="1" shrinkToFit="1"/>
    </xf>
    <xf numFmtId="0" fontId="56" fillId="0" borderId="4" xfId="0" applyFont="1" applyBorder="1" applyAlignment="1">
      <alignment vertical="center" wrapText="1" shrinkToFit="1"/>
    </xf>
    <xf numFmtId="0" fontId="56" fillId="0" borderId="3" xfId="0" applyFont="1" applyBorder="1" applyAlignment="1">
      <alignment vertical="top" wrapText="1" shrinkToFit="1"/>
    </xf>
    <xf numFmtId="0" fontId="56" fillId="14" borderId="4" xfId="0" applyFont="1" applyFill="1" applyBorder="1" applyAlignment="1">
      <alignment horizontal="center" vertical="center" shrinkToFit="1"/>
    </xf>
    <xf numFmtId="0" fontId="44" fillId="14" borderId="4" xfId="0" applyFont="1" applyFill="1" applyBorder="1" applyAlignment="1">
      <alignment horizontal="center" vertical="center"/>
    </xf>
    <xf numFmtId="0" fontId="61" fillId="14" borderId="4" xfId="1" applyFont="1" applyFill="1" applyBorder="1" applyAlignment="1">
      <alignment horizontal="left" vertical="center" shrinkToFit="1"/>
    </xf>
    <xf numFmtId="0" fontId="60" fillId="14" borderId="4" xfId="1" applyFont="1" applyFill="1" applyBorder="1" applyAlignment="1">
      <alignment horizontal="left" vertical="center"/>
    </xf>
    <xf numFmtId="176" fontId="60" fillId="14" borderId="4" xfId="1" applyNumberFormat="1" applyFont="1" applyFill="1" applyBorder="1" applyAlignment="1">
      <alignment horizontal="center" vertical="center"/>
    </xf>
    <xf numFmtId="0" fontId="60" fillId="14" borderId="4" xfId="1" applyFont="1" applyFill="1" applyBorder="1" applyAlignment="1">
      <alignment horizontal="center" vertical="center"/>
    </xf>
    <xf numFmtId="0" fontId="50" fillId="14" borderId="4" xfId="1" applyFont="1" applyFill="1" applyBorder="1" applyAlignment="1">
      <alignment horizontal="left" vertical="center" wrapText="1"/>
    </xf>
    <xf numFmtId="0" fontId="44" fillId="14" borderId="4" xfId="0" applyFont="1" applyFill="1" applyBorder="1">
      <alignment vertical="center"/>
    </xf>
    <xf numFmtId="0" fontId="60" fillId="14" borderId="4" xfId="1" applyFont="1" applyFill="1" applyBorder="1" applyAlignment="1">
      <alignment horizontal="center" vertical="center" wrapText="1"/>
    </xf>
    <xf numFmtId="0" fontId="60" fillId="14" borderId="7" xfId="1" applyFont="1" applyFill="1" applyBorder="1" applyAlignment="1">
      <alignment horizontal="center" vertical="center" wrapText="1"/>
    </xf>
    <xf numFmtId="178" fontId="44" fillId="14" borderId="4" xfId="0" applyNumberFormat="1" applyFont="1" applyFill="1" applyBorder="1" applyAlignment="1">
      <alignment horizontal="center" vertical="center"/>
    </xf>
    <xf numFmtId="0" fontId="50" fillId="0" borderId="4" xfId="1" applyFont="1" applyBorder="1" applyAlignment="1">
      <alignment horizontal="center" vertical="center"/>
    </xf>
    <xf numFmtId="178" fontId="44" fillId="0" borderId="0" xfId="2" applyNumberFormat="1" applyFont="1">
      <alignment vertical="center"/>
    </xf>
    <xf numFmtId="180" fontId="44" fillId="0" borderId="1" xfId="2" applyNumberFormat="1" applyFont="1" applyBorder="1">
      <alignment vertical="center"/>
    </xf>
    <xf numFmtId="180" fontId="44" fillId="14" borderId="1" xfId="2" applyNumberFormat="1" applyFont="1" applyFill="1" applyBorder="1">
      <alignment vertical="center"/>
    </xf>
    <xf numFmtId="0" fontId="44" fillId="0" borderId="21" xfId="2" applyFont="1" applyBorder="1" applyAlignment="1">
      <alignment vertical="center" shrinkToFit="1"/>
    </xf>
    <xf numFmtId="180" fontId="44" fillId="0" borderId="21" xfId="2" applyNumberFormat="1" applyFont="1" applyBorder="1">
      <alignment vertical="center"/>
    </xf>
    <xf numFmtId="180" fontId="44" fillId="0" borderId="0" xfId="2" applyNumberFormat="1" applyFont="1">
      <alignment vertical="center"/>
    </xf>
    <xf numFmtId="0" fontId="50" fillId="14" borderId="35" xfId="3" applyNumberFormat="1" applyFont="1" applyFill="1" applyBorder="1" applyAlignment="1">
      <alignment horizontal="center" vertical="center"/>
    </xf>
    <xf numFmtId="0" fontId="50" fillId="4" borderId="35" xfId="3" applyNumberFormat="1" applyFont="1" applyFill="1" applyBorder="1" applyAlignment="1">
      <alignment horizontal="center" vertical="center"/>
    </xf>
    <xf numFmtId="0" fontId="50" fillId="5" borderId="37" xfId="3" applyNumberFormat="1" applyFont="1" applyFill="1" applyBorder="1" applyAlignment="1">
      <alignment horizontal="center" vertical="center"/>
    </xf>
    <xf numFmtId="0" fontId="50" fillId="5" borderId="37" xfId="3" applyNumberFormat="1" applyFont="1" applyFill="1" applyBorder="1" applyAlignment="1">
      <alignment horizontal="center" vertical="center" wrapText="1"/>
    </xf>
    <xf numFmtId="0" fontId="50" fillId="14" borderId="37" xfId="3" applyNumberFormat="1" applyFont="1" applyFill="1" applyBorder="1" applyAlignment="1">
      <alignment horizontal="center" vertical="center"/>
    </xf>
    <xf numFmtId="0" fontId="50" fillId="14" borderId="38" xfId="3" applyNumberFormat="1" applyFont="1" applyFill="1" applyBorder="1" applyAlignment="1">
      <alignment horizontal="center" vertical="center"/>
    </xf>
    <xf numFmtId="0" fontId="50" fillId="4" borderId="37" xfId="3" applyNumberFormat="1" applyFont="1" applyFill="1" applyBorder="1" applyAlignment="1">
      <alignment horizontal="center" vertical="center"/>
    </xf>
    <xf numFmtId="0" fontId="50" fillId="4" borderId="37" xfId="3" applyNumberFormat="1" applyFont="1" applyFill="1" applyBorder="1" applyAlignment="1">
      <alignment horizontal="center" vertical="center" wrapText="1"/>
    </xf>
    <xf numFmtId="0" fontId="50" fillId="5" borderId="41" xfId="3" applyNumberFormat="1" applyFont="1" applyFill="1" applyBorder="1" applyAlignment="1">
      <alignment horizontal="center" vertical="center" shrinkToFit="1"/>
    </xf>
    <xf numFmtId="0" fontId="50" fillId="14" borderId="41" xfId="3" applyNumberFormat="1" applyFont="1" applyFill="1" applyBorder="1" applyAlignment="1">
      <alignment horizontal="center" vertical="center" shrinkToFit="1"/>
    </xf>
    <xf numFmtId="0" fontId="50" fillId="4" borderId="41" xfId="3" applyNumberFormat="1" applyFont="1" applyFill="1" applyBorder="1" applyAlignment="1">
      <alignment horizontal="center" vertical="center" shrinkToFit="1"/>
    </xf>
    <xf numFmtId="0" fontId="50" fillId="5" borderId="35" xfId="3" applyNumberFormat="1" applyFont="1" applyFill="1" applyBorder="1" applyAlignment="1">
      <alignment horizontal="center" vertical="center" wrapText="1"/>
    </xf>
    <xf numFmtId="0" fontId="50" fillId="14" borderId="35" xfId="3" applyNumberFormat="1" applyFont="1" applyFill="1" applyBorder="1" applyAlignment="1">
      <alignment vertical="center" shrinkToFit="1"/>
    </xf>
    <xf numFmtId="0" fontId="44" fillId="14" borderId="0" xfId="2" applyFont="1" applyFill="1">
      <alignment vertical="center"/>
    </xf>
    <xf numFmtId="178" fontId="44" fillId="14" borderId="0" xfId="2" applyNumberFormat="1" applyFont="1" applyFill="1">
      <alignment vertical="center"/>
    </xf>
    <xf numFmtId="0" fontId="44" fillId="14" borderId="21" xfId="2" applyFont="1" applyFill="1" applyBorder="1" applyAlignment="1">
      <alignment vertical="center" shrinkToFit="1"/>
    </xf>
    <xf numFmtId="0" fontId="50" fillId="4" borderId="39" xfId="3" applyNumberFormat="1" applyFont="1" applyFill="1" applyBorder="1" applyAlignment="1">
      <alignment horizontal="center" vertical="center"/>
    </xf>
    <xf numFmtId="0" fontId="50" fillId="4" borderId="43" xfId="3" applyNumberFormat="1" applyFont="1" applyFill="1" applyBorder="1" applyAlignment="1">
      <alignment horizontal="center" vertical="center" shrinkToFit="1"/>
    </xf>
    <xf numFmtId="180" fontId="44" fillId="0" borderId="14" xfId="2" applyNumberFormat="1" applyFont="1" applyBorder="1">
      <alignment vertical="center"/>
    </xf>
    <xf numFmtId="180" fontId="44" fillId="14" borderId="14" xfId="2" applyNumberFormat="1" applyFont="1" applyFill="1" applyBorder="1">
      <alignment vertical="center"/>
    </xf>
    <xf numFmtId="180" fontId="44" fillId="0" borderId="45" xfId="2" applyNumberFormat="1" applyFont="1" applyBorder="1">
      <alignment vertical="center"/>
    </xf>
    <xf numFmtId="0" fontId="50" fillId="5" borderId="47" xfId="3" applyNumberFormat="1" applyFont="1" applyFill="1" applyBorder="1" applyAlignment="1">
      <alignment horizontal="center" vertical="center" wrapText="1"/>
    </xf>
    <xf numFmtId="0" fontId="50" fillId="5" borderId="48" xfId="3" applyNumberFormat="1" applyFont="1" applyFill="1" applyBorder="1" applyAlignment="1">
      <alignment horizontal="center" vertical="center"/>
    </xf>
    <xf numFmtId="0" fontId="50" fillId="5" borderId="49" xfId="3" applyNumberFormat="1" applyFont="1" applyFill="1" applyBorder="1" applyAlignment="1">
      <alignment horizontal="center" vertical="center" wrapText="1"/>
    </xf>
    <xf numFmtId="0" fontId="50" fillId="5" borderId="50" xfId="3" applyNumberFormat="1" applyFont="1" applyFill="1" applyBorder="1" applyAlignment="1">
      <alignment horizontal="center" vertical="center" shrinkToFit="1"/>
    </xf>
    <xf numFmtId="0" fontId="50" fillId="5" borderId="49" xfId="3" applyNumberFormat="1" applyFont="1" applyFill="1" applyBorder="1" applyAlignment="1">
      <alignment horizontal="center" vertical="center" shrinkToFit="1"/>
    </xf>
    <xf numFmtId="180" fontId="44" fillId="0" borderId="52" xfId="2" applyNumberFormat="1" applyFont="1" applyBorder="1">
      <alignment vertical="center"/>
    </xf>
    <xf numFmtId="180" fontId="44" fillId="14" borderId="52" xfId="2" applyNumberFormat="1" applyFont="1" applyFill="1" applyBorder="1">
      <alignment vertical="center"/>
    </xf>
    <xf numFmtId="180" fontId="44" fillId="14" borderId="45" xfId="2" applyNumberFormat="1" applyFont="1" applyFill="1" applyBorder="1">
      <alignment vertical="center"/>
    </xf>
    <xf numFmtId="180" fontId="44" fillId="0" borderId="44" xfId="2" applyNumberFormat="1" applyFont="1" applyBorder="1">
      <alignment vertical="center"/>
    </xf>
    <xf numFmtId="0" fontId="50" fillId="4" borderId="53" xfId="3" applyNumberFormat="1" applyFont="1" applyFill="1" applyBorder="1" applyAlignment="1">
      <alignment horizontal="center" vertical="center" wrapText="1"/>
    </xf>
    <xf numFmtId="0" fontId="50" fillId="4" borderId="54" xfId="3" applyNumberFormat="1" applyFont="1" applyFill="1" applyBorder="1" applyAlignment="1">
      <alignment horizontal="center" vertical="center" wrapText="1"/>
    </xf>
    <xf numFmtId="0" fontId="50" fillId="4" borderId="54" xfId="3" applyNumberFormat="1" applyFont="1" applyFill="1" applyBorder="1" applyAlignment="1">
      <alignment horizontal="center" vertical="center" shrinkToFit="1"/>
    </xf>
    <xf numFmtId="180" fontId="44" fillId="14" borderId="21" xfId="2" applyNumberFormat="1" applyFont="1" applyFill="1" applyBorder="1">
      <alignment vertical="center"/>
    </xf>
    <xf numFmtId="0" fontId="50" fillId="14" borderId="46" xfId="3" applyNumberFormat="1" applyFont="1" applyFill="1" applyBorder="1" applyAlignment="1">
      <alignment horizontal="center" vertical="center"/>
    </xf>
    <xf numFmtId="0" fontId="50" fillId="14" borderId="51" xfId="3" applyNumberFormat="1" applyFont="1" applyFill="1" applyBorder="1" applyAlignment="1">
      <alignment vertical="center" wrapText="1"/>
    </xf>
    <xf numFmtId="0" fontId="50" fillId="14" borderId="55" xfId="3" applyNumberFormat="1" applyFont="1" applyFill="1" applyBorder="1" applyAlignment="1">
      <alignment horizontal="center" vertical="center" wrapText="1"/>
    </xf>
    <xf numFmtId="0" fontId="50" fillId="14" borderId="50" xfId="3" applyNumberFormat="1" applyFont="1" applyFill="1" applyBorder="1" applyAlignment="1">
      <alignment horizontal="center" vertical="center" shrinkToFit="1"/>
    </xf>
    <xf numFmtId="0" fontId="50" fillId="14" borderId="55" xfId="3" applyNumberFormat="1" applyFont="1" applyFill="1" applyBorder="1" applyAlignment="1">
      <alignment horizontal="center" vertical="center" shrinkToFit="1"/>
    </xf>
    <xf numFmtId="0" fontId="44" fillId="0" borderId="7" xfId="2" applyFont="1" applyBorder="1" applyAlignment="1">
      <alignment vertical="center" shrinkToFit="1"/>
    </xf>
    <xf numFmtId="180" fontId="44" fillId="0" borderId="56" xfId="2" applyNumberFormat="1" applyFont="1" applyBorder="1">
      <alignment vertical="center"/>
    </xf>
    <xf numFmtId="180" fontId="44" fillId="0" borderId="4" xfId="2" applyNumberFormat="1" applyFont="1" applyBorder="1">
      <alignment vertical="center"/>
    </xf>
    <xf numFmtId="180" fontId="44" fillId="0" borderId="57" xfId="2" applyNumberFormat="1" applyFont="1" applyBorder="1">
      <alignment vertical="center"/>
    </xf>
    <xf numFmtId="180" fontId="44" fillId="0" borderId="8" xfId="2" applyNumberFormat="1" applyFont="1" applyBorder="1">
      <alignment vertical="center"/>
    </xf>
    <xf numFmtId="180" fontId="44" fillId="0" borderId="7" xfId="2" applyNumberFormat="1" applyFont="1" applyBorder="1">
      <alignment vertical="center"/>
    </xf>
    <xf numFmtId="0" fontId="44" fillId="0" borderId="23" xfId="2" applyFont="1" applyBorder="1" applyAlignment="1">
      <alignment vertical="center" shrinkToFit="1"/>
    </xf>
    <xf numFmtId="0" fontId="78" fillId="5" borderId="58" xfId="3" applyNumberFormat="1" applyFont="1" applyFill="1" applyBorder="1" applyAlignment="1">
      <alignment horizontal="center" vertical="center" shrinkToFit="1"/>
    </xf>
    <xf numFmtId="0" fontId="78" fillId="5" borderId="59" xfId="3" applyNumberFormat="1" applyFont="1" applyFill="1" applyBorder="1" applyAlignment="1">
      <alignment horizontal="center" vertical="center" shrinkToFit="1"/>
    </xf>
    <xf numFmtId="0" fontId="50" fillId="5" borderId="59" xfId="3" applyNumberFormat="1" applyFont="1" applyFill="1" applyBorder="1" applyAlignment="1">
      <alignment horizontal="center" vertical="center" shrinkToFit="1"/>
    </xf>
    <xf numFmtId="0" fontId="44" fillId="5" borderId="60" xfId="0" applyFont="1" applyFill="1" applyBorder="1" applyAlignment="1">
      <alignment horizontal="center" vertical="center"/>
    </xf>
    <xf numFmtId="0" fontId="78" fillId="4" borderId="61" xfId="3" applyNumberFormat="1" applyFont="1" applyFill="1" applyBorder="1" applyAlignment="1">
      <alignment horizontal="center" vertical="center" shrinkToFit="1"/>
    </xf>
    <xf numFmtId="0" fontId="78" fillId="4" borderId="59" xfId="3" applyNumberFormat="1" applyFont="1" applyFill="1" applyBorder="1" applyAlignment="1">
      <alignment horizontal="center" vertical="center" shrinkToFit="1"/>
    </xf>
    <xf numFmtId="0" fontId="50" fillId="4" borderId="59" xfId="3" applyNumberFormat="1" applyFont="1" applyFill="1" applyBorder="1" applyAlignment="1">
      <alignment horizontal="center" vertical="center" shrinkToFit="1"/>
    </xf>
    <xf numFmtId="0" fontId="44" fillId="4" borderId="62" xfId="0" applyFont="1" applyFill="1" applyBorder="1" applyAlignment="1">
      <alignment horizontal="center" vertical="center"/>
    </xf>
    <xf numFmtId="0" fontId="78" fillId="14" borderId="58" xfId="3" applyNumberFormat="1" applyFont="1" applyFill="1" applyBorder="1" applyAlignment="1">
      <alignment horizontal="center" vertical="center" shrinkToFit="1"/>
    </xf>
    <xf numFmtId="0" fontId="78" fillId="14" borderId="59" xfId="3" applyNumberFormat="1" applyFont="1" applyFill="1" applyBorder="1" applyAlignment="1">
      <alignment horizontal="center" vertical="center" shrinkToFit="1"/>
    </xf>
    <xf numFmtId="0" fontId="50" fillId="14" borderId="59" xfId="3" applyNumberFormat="1" applyFont="1" applyFill="1" applyBorder="1" applyAlignment="1">
      <alignment horizontal="center" vertical="center" shrinkToFit="1"/>
    </xf>
    <xf numFmtId="0" fontId="78" fillId="14" borderId="60" xfId="3" applyNumberFormat="1" applyFont="1" applyFill="1" applyBorder="1" applyAlignment="1">
      <alignment horizontal="center" vertical="center" shrinkToFit="1"/>
    </xf>
    <xf numFmtId="0" fontId="44" fillId="0" borderId="3" xfId="2" applyFont="1" applyBorder="1" applyAlignment="1">
      <alignment vertical="center" shrinkToFit="1"/>
    </xf>
    <xf numFmtId="0" fontId="44" fillId="0" borderId="5" xfId="2" applyFont="1" applyBorder="1" applyAlignment="1">
      <alignment vertical="center" shrinkToFit="1"/>
    </xf>
    <xf numFmtId="180" fontId="44" fillId="0" borderId="64" xfId="2" applyNumberFormat="1" applyFont="1" applyBorder="1">
      <alignment vertical="center"/>
    </xf>
    <xf numFmtId="180" fontId="44" fillId="0" borderId="3" xfId="2" applyNumberFormat="1" applyFont="1" applyBorder="1">
      <alignment vertical="center"/>
    </xf>
    <xf numFmtId="180" fontId="44" fillId="0" borderId="65" xfId="2" applyNumberFormat="1" applyFont="1" applyBorder="1">
      <alignment vertical="center"/>
    </xf>
    <xf numFmtId="180" fontId="44" fillId="0" borderId="6" xfId="2" applyNumberFormat="1" applyFont="1" applyBorder="1">
      <alignment vertical="center"/>
    </xf>
    <xf numFmtId="180" fontId="44" fillId="0" borderId="5" xfId="2" applyNumberFormat="1" applyFont="1" applyBorder="1">
      <alignment vertical="center"/>
    </xf>
    <xf numFmtId="0" fontId="44" fillId="0" borderId="66" xfId="2" applyFont="1" applyBorder="1" applyAlignment="1">
      <alignment vertical="center" shrinkToFit="1"/>
    </xf>
    <xf numFmtId="0" fontId="44" fillId="0" borderId="67" xfId="2" applyFont="1" applyBorder="1" applyAlignment="1">
      <alignment vertical="center" shrinkToFit="1"/>
    </xf>
    <xf numFmtId="180" fontId="44" fillId="0" borderId="68" xfId="2" applyNumberFormat="1" applyFont="1" applyBorder="1">
      <alignment vertical="center"/>
    </xf>
    <xf numFmtId="180" fontId="44" fillId="0" borderId="66" xfId="2" applyNumberFormat="1" applyFont="1" applyBorder="1">
      <alignment vertical="center"/>
    </xf>
    <xf numFmtId="180" fontId="44" fillId="0" borderId="63" xfId="2" applyNumberFormat="1" applyFont="1" applyBorder="1">
      <alignment vertical="center"/>
    </xf>
    <xf numFmtId="180" fontId="44" fillId="0" borderId="69" xfId="2" applyNumberFormat="1" applyFont="1" applyBorder="1">
      <alignment vertical="center"/>
    </xf>
    <xf numFmtId="180" fontId="44" fillId="0" borderId="67" xfId="2" applyNumberFormat="1" applyFont="1" applyBorder="1">
      <alignment vertical="center"/>
    </xf>
    <xf numFmtId="0" fontId="56" fillId="14" borderId="1" xfId="0" applyFont="1" applyFill="1" applyBorder="1" applyAlignment="1">
      <alignment horizontal="center" vertical="center"/>
    </xf>
    <xf numFmtId="0" fontId="56" fillId="14" borderId="3" xfId="0" applyFont="1" applyFill="1" applyBorder="1" applyAlignment="1">
      <alignment vertical="center" shrinkToFit="1"/>
    </xf>
    <xf numFmtId="0" fontId="56" fillId="14" borderId="4" xfId="0" applyFont="1" applyFill="1" applyBorder="1" applyAlignment="1">
      <alignment vertical="center" shrinkToFit="1"/>
    </xf>
    <xf numFmtId="0" fontId="61" fillId="14" borderId="3" xfId="1" applyFont="1" applyFill="1" applyBorder="1" applyAlignment="1">
      <alignment vertical="center" shrinkToFit="1"/>
    </xf>
    <xf numFmtId="0" fontId="61" fillId="14" borderId="4" xfId="1" applyFont="1" applyFill="1" applyBorder="1" applyAlignment="1">
      <alignment vertical="center" shrinkToFit="1"/>
    </xf>
    <xf numFmtId="0" fontId="56" fillId="18" borderId="1" xfId="0" applyFont="1" applyFill="1" applyBorder="1">
      <alignment vertical="center"/>
    </xf>
    <xf numFmtId="180" fontId="56" fillId="18" borderId="1" xfId="0" applyNumberFormat="1" applyFont="1" applyFill="1" applyBorder="1">
      <alignment vertical="center"/>
    </xf>
    <xf numFmtId="0" fontId="56" fillId="14" borderId="1" xfId="0" applyFont="1" applyFill="1" applyBorder="1" applyAlignment="1">
      <alignment horizontal="center" vertical="center" shrinkToFit="1"/>
    </xf>
    <xf numFmtId="0" fontId="56" fillId="14" borderId="1" xfId="0" applyFont="1" applyFill="1" applyBorder="1" applyAlignment="1">
      <alignment horizontal="left" vertical="center" shrinkToFit="1"/>
    </xf>
    <xf numFmtId="0" fontId="56" fillId="14" borderId="1" xfId="0" applyFont="1" applyFill="1" applyBorder="1" applyAlignment="1">
      <alignment horizontal="left" vertical="center"/>
    </xf>
    <xf numFmtId="176" fontId="56" fillId="14" borderId="1" xfId="0" applyNumberFormat="1" applyFont="1" applyFill="1" applyBorder="1" applyAlignment="1">
      <alignment horizontal="center" vertical="center"/>
    </xf>
    <xf numFmtId="0" fontId="50" fillId="14" borderId="1" xfId="1" applyFont="1" applyFill="1" applyBorder="1" applyAlignment="1">
      <alignment horizontal="left" vertical="center" wrapText="1"/>
    </xf>
    <xf numFmtId="0" fontId="61" fillId="0" borderId="4" xfId="1" applyFont="1" applyBorder="1" applyAlignment="1">
      <alignment horizontal="left" vertical="center" shrinkToFit="1"/>
    </xf>
    <xf numFmtId="0" fontId="61" fillId="0" borderId="3" xfId="1" applyFont="1" applyBorder="1" applyAlignment="1">
      <alignment horizontal="left" vertical="center" shrinkToFit="1"/>
    </xf>
    <xf numFmtId="0" fontId="44" fillId="19" borderId="0" xfId="2" applyFont="1" applyFill="1">
      <alignment vertical="center"/>
    </xf>
    <xf numFmtId="178" fontId="44" fillId="19" borderId="0" xfId="2" applyNumberFormat="1" applyFont="1" applyFill="1">
      <alignment vertical="center"/>
    </xf>
    <xf numFmtId="180" fontId="44" fillId="2" borderId="4" xfId="0" applyNumberFormat="1" applyFont="1" applyFill="1" applyBorder="1">
      <alignment vertical="center"/>
    </xf>
    <xf numFmtId="0" fontId="56" fillId="0" borderId="3" xfId="0" applyFont="1" applyBorder="1" applyAlignment="1">
      <alignment horizontal="center" vertical="center" shrinkToFit="1"/>
    </xf>
    <xf numFmtId="0" fontId="56" fillId="0" borderId="4" xfId="0" applyFont="1" applyBorder="1" applyAlignment="1">
      <alignment horizontal="center" vertical="center" shrinkToFit="1"/>
    </xf>
    <xf numFmtId="0" fontId="50" fillId="0" borderId="3" xfId="1" applyFont="1" applyBorder="1" applyAlignment="1">
      <alignment horizontal="left" vertical="center" wrapText="1"/>
    </xf>
    <xf numFmtId="0" fontId="50" fillId="0" borderId="9" xfId="1" applyFont="1" applyBorder="1" applyAlignment="1">
      <alignment horizontal="left" vertical="center" wrapText="1"/>
    </xf>
    <xf numFmtId="0" fontId="50" fillId="0" borderId="4" xfId="1" applyFont="1" applyBorder="1" applyAlignment="1">
      <alignment horizontal="left" vertical="center" wrapText="1"/>
    </xf>
    <xf numFmtId="0" fontId="56" fillId="0" borderId="3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176" fontId="56" fillId="0" borderId="3" xfId="0" applyNumberFormat="1" applyFont="1" applyBorder="1" applyAlignment="1">
      <alignment horizontal="center" vertical="center"/>
    </xf>
    <xf numFmtId="176" fontId="56" fillId="0" borderId="9" xfId="0" applyNumberFormat="1" applyFont="1" applyBorder="1" applyAlignment="1">
      <alignment horizontal="center" vertical="center"/>
    </xf>
    <xf numFmtId="176" fontId="56" fillId="0" borderId="4" xfId="0" applyNumberFormat="1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 shrinkToFit="1"/>
    </xf>
    <xf numFmtId="0" fontId="58" fillId="0" borderId="16" xfId="0" applyFont="1" applyBorder="1" applyAlignment="1">
      <alignment horizontal="center" vertical="center" shrinkToFit="1"/>
    </xf>
    <xf numFmtId="0" fontId="58" fillId="0" borderId="17" xfId="0" applyFont="1" applyBorder="1" applyAlignment="1">
      <alignment horizontal="center" vertical="center" shrinkToFit="1"/>
    </xf>
    <xf numFmtId="0" fontId="58" fillId="0" borderId="24" xfId="0" applyFont="1" applyBorder="1" applyAlignment="1">
      <alignment horizontal="center" vertical="center" shrinkToFit="1"/>
    </xf>
    <xf numFmtId="0" fontId="58" fillId="0" borderId="0" xfId="0" applyFont="1" applyAlignment="1">
      <alignment horizontal="center" vertical="center" shrinkToFit="1"/>
    </xf>
    <xf numFmtId="0" fontId="58" fillId="0" borderId="25" xfId="0" applyFont="1" applyBorder="1" applyAlignment="1">
      <alignment horizontal="center" vertical="center" shrinkToFit="1"/>
    </xf>
    <xf numFmtId="0" fontId="58" fillId="0" borderId="18" xfId="0" applyFont="1" applyBorder="1" applyAlignment="1">
      <alignment horizontal="center" vertical="center" shrinkToFit="1"/>
    </xf>
    <xf numFmtId="0" fontId="58" fillId="0" borderId="19" xfId="0" applyFont="1" applyBorder="1" applyAlignment="1">
      <alignment horizontal="center" vertical="center" shrinkToFit="1"/>
    </xf>
    <xf numFmtId="0" fontId="58" fillId="0" borderId="20" xfId="0" applyFont="1" applyBorder="1" applyAlignment="1">
      <alignment horizontal="center" vertical="center" shrinkToFit="1"/>
    </xf>
    <xf numFmtId="0" fontId="56" fillId="0" borderId="26" xfId="0" applyFont="1" applyBorder="1" applyAlignment="1">
      <alignment horizontal="center" vertical="center" shrinkToFit="1"/>
    </xf>
    <xf numFmtId="0" fontId="56" fillId="0" borderId="27" xfId="0" applyFont="1" applyBorder="1" applyAlignment="1">
      <alignment horizontal="center" vertical="center" shrinkToFit="1"/>
    </xf>
    <xf numFmtId="0" fontId="56" fillId="0" borderId="28" xfId="0" applyFont="1" applyBorder="1" applyAlignment="1">
      <alignment horizontal="center" vertical="center" shrinkToFit="1"/>
    </xf>
    <xf numFmtId="0" fontId="59" fillId="0" borderId="29" xfId="1" applyFont="1" applyBorder="1" applyAlignment="1">
      <alignment horizontal="center" vertical="center"/>
    </xf>
    <xf numFmtId="0" fontId="59" fillId="0" borderId="30" xfId="1" applyFont="1" applyBorder="1" applyAlignment="1">
      <alignment horizontal="center" vertical="center"/>
    </xf>
    <xf numFmtId="0" fontId="59" fillId="0" borderId="31" xfId="1" applyFont="1" applyBorder="1" applyAlignment="1">
      <alignment horizontal="center" vertical="center"/>
    </xf>
    <xf numFmtId="0" fontId="48" fillId="0" borderId="24" xfId="1" applyFont="1" applyBorder="1" applyAlignment="1">
      <alignment horizontal="center" vertical="center"/>
    </xf>
    <xf numFmtId="0" fontId="48" fillId="0" borderId="0" xfId="1" applyFont="1" applyAlignment="1">
      <alignment horizontal="center" vertical="center"/>
    </xf>
    <xf numFmtId="0" fontId="48" fillId="0" borderId="25" xfId="1" applyFont="1" applyBorder="1" applyAlignment="1">
      <alignment horizontal="center" vertical="center"/>
    </xf>
    <xf numFmtId="0" fontId="59" fillId="0" borderId="24" xfId="1" applyFont="1" applyBorder="1" applyAlignment="1">
      <alignment horizontal="center" vertical="center" shrinkToFit="1"/>
    </xf>
    <xf numFmtId="0" fontId="59" fillId="0" borderId="0" xfId="1" applyFont="1" applyAlignment="1">
      <alignment horizontal="center" vertical="center" shrinkToFit="1"/>
    </xf>
    <xf numFmtId="0" fontId="59" fillId="0" borderId="25" xfId="1" applyFont="1" applyBorder="1" applyAlignment="1">
      <alignment horizontal="center" vertical="center" shrinkToFit="1"/>
    </xf>
    <xf numFmtId="0" fontId="53" fillId="0" borderId="18" xfId="1" applyFont="1" applyBorder="1" applyAlignment="1">
      <alignment horizontal="center" vertical="center"/>
    </xf>
    <xf numFmtId="0" fontId="53" fillId="0" borderId="19" xfId="1" applyFont="1" applyBorder="1" applyAlignment="1">
      <alignment horizontal="center" vertical="center"/>
    </xf>
    <xf numFmtId="0" fontId="53" fillId="0" borderId="20" xfId="1" applyFont="1" applyBorder="1" applyAlignment="1">
      <alignment horizontal="center" vertical="center"/>
    </xf>
    <xf numFmtId="185" fontId="56" fillId="0" borderId="32" xfId="0" applyNumberFormat="1" applyFont="1" applyBorder="1" applyAlignment="1">
      <alignment horizontal="center" vertical="center" shrinkToFit="1"/>
    </xf>
    <xf numFmtId="185" fontId="56" fillId="0" borderId="33" xfId="0" applyNumberFormat="1" applyFont="1" applyBorder="1" applyAlignment="1">
      <alignment horizontal="center" vertical="center" shrinkToFit="1"/>
    </xf>
    <xf numFmtId="178" fontId="70" fillId="0" borderId="34" xfId="0" applyNumberFormat="1" applyFont="1" applyBorder="1" applyAlignment="1">
      <alignment horizontal="center" vertical="center"/>
    </xf>
    <xf numFmtId="178" fontId="70" fillId="0" borderId="28" xfId="0" applyNumberFormat="1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 shrinkToFit="1"/>
    </xf>
    <xf numFmtId="0" fontId="61" fillId="0" borderId="3" xfId="1" applyFont="1" applyBorder="1" applyAlignment="1">
      <alignment horizontal="center" vertical="center"/>
    </xf>
    <xf numFmtId="0" fontId="61" fillId="0" borderId="4" xfId="1" applyFont="1" applyBorder="1" applyAlignment="1">
      <alignment horizontal="center" vertical="center"/>
    </xf>
    <xf numFmtId="176" fontId="61" fillId="0" borderId="3" xfId="1" applyNumberFormat="1" applyFont="1" applyBorder="1" applyAlignment="1">
      <alignment horizontal="center" vertical="center"/>
    </xf>
    <xf numFmtId="176" fontId="61" fillId="0" borderId="4" xfId="1" applyNumberFormat="1" applyFont="1" applyBorder="1" applyAlignment="1">
      <alignment horizontal="center" vertical="center"/>
    </xf>
    <xf numFmtId="0" fontId="61" fillId="0" borderId="3" xfId="1" applyFont="1" applyBorder="1" applyAlignment="1">
      <alignment horizontal="left" vertical="center"/>
    </xf>
    <xf numFmtId="0" fontId="61" fillId="0" borderId="4" xfId="1" applyFont="1" applyBorder="1" applyAlignment="1">
      <alignment horizontal="left" vertical="center"/>
    </xf>
    <xf numFmtId="176" fontId="61" fillId="0" borderId="9" xfId="1" applyNumberFormat="1" applyFont="1" applyBorder="1" applyAlignment="1">
      <alignment horizontal="center" vertical="center"/>
    </xf>
    <xf numFmtId="0" fontId="61" fillId="0" borderId="9" xfId="1" applyFont="1" applyBorder="1" applyAlignment="1">
      <alignment horizontal="left" vertical="center"/>
    </xf>
    <xf numFmtId="176" fontId="61" fillId="0" borderId="1" xfId="1" applyNumberFormat="1" applyFont="1" applyBorder="1" applyAlignment="1">
      <alignment horizontal="center" vertical="center"/>
    </xf>
    <xf numFmtId="0" fontId="50" fillId="14" borderId="3" xfId="1" applyFont="1" applyFill="1" applyBorder="1" applyAlignment="1">
      <alignment horizontal="left" vertical="center" wrapText="1"/>
    </xf>
    <xf numFmtId="0" fontId="50" fillId="14" borderId="4" xfId="1" applyFont="1" applyFill="1" applyBorder="1" applyAlignment="1">
      <alignment horizontal="left" vertical="center" wrapText="1"/>
    </xf>
    <xf numFmtId="0" fontId="60" fillId="6" borderId="3" xfId="1" applyFont="1" applyFill="1" applyBorder="1" applyAlignment="1">
      <alignment horizontal="left" vertical="center" wrapText="1"/>
    </xf>
    <xf numFmtId="0" fontId="60" fillId="6" borderId="4" xfId="1" applyFont="1" applyFill="1" applyBorder="1" applyAlignment="1">
      <alignment horizontal="left" vertical="center" wrapText="1"/>
    </xf>
    <xf numFmtId="0" fontId="63" fillId="0" borderId="9" xfId="1" applyFont="1" applyBorder="1" applyAlignment="1">
      <alignment horizontal="left" vertical="center" wrapText="1"/>
    </xf>
    <xf numFmtId="0" fontId="61" fillId="0" borderId="9" xfId="1" applyFont="1" applyBorder="1" applyAlignment="1">
      <alignment horizontal="center" vertical="center"/>
    </xf>
    <xf numFmtId="0" fontId="61" fillId="14" borderId="3" xfId="1" applyFont="1" applyFill="1" applyBorder="1" applyAlignment="1">
      <alignment horizontal="center" vertical="center"/>
    </xf>
    <xf numFmtId="0" fontId="61" fillId="14" borderId="4" xfId="1" applyFont="1" applyFill="1" applyBorder="1" applyAlignment="1">
      <alignment horizontal="center" vertical="center"/>
    </xf>
    <xf numFmtId="0" fontId="61" fillId="0" borderId="3" xfId="1" applyFont="1" applyBorder="1" applyAlignment="1">
      <alignment horizontal="center" vertical="center" wrapText="1"/>
    </xf>
    <xf numFmtId="0" fontId="56" fillId="0" borderId="3" xfId="0" applyFont="1" applyBorder="1" applyAlignment="1">
      <alignment horizontal="left" vertical="center"/>
    </xf>
    <xf numFmtId="0" fontId="56" fillId="0" borderId="9" xfId="0" applyFont="1" applyBorder="1" applyAlignment="1">
      <alignment horizontal="left" vertical="center"/>
    </xf>
    <xf numFmtId="0" fontId="56" fillId="0" borderId="4" xfId="0" applyFont="1" applyBorder="1" applyAlignment="1">
      <alignment horizontal="left" vertical="center"/>
    </xf>
    <xf numFmtId="0" fontId="56" fillId="0" borderId="1" xfId="0" applyFont="1" applyBorder="1" applyAlignment="1">
      <alignment horizontal="center" vertical="center" shrinkToFit="1"/>
    </xf>
    <xf numFmtId="0" fontId="61" fillId="0" borderId="1" xfId="1" applyFont="1" applyBorder="1" applyAlignment="1">
      <alignment horizontal="left" vertical="center"/>
    </xf>
    <xf numFmtId="0" fontId="60" fillId="6" borderId="9" xfId="1" applyFont="1" applyFill="1" applyBorder="1" applyAlignment="1">
      <alignment horizontal="left" vertical="center" wrapText="1"/>
    </xf>
    <xf numFmtId="0" fontId="50" fillId="6" borderId="3" xfId="1" applyFont="1" applyFill="1" applyBorder="1" applyAlignment="1">
      <alignment horizontal="left" vertical="center" wrapText="1"/>
    </xf>
    <xf numFmtId="0" fontId="50" fillId="6" borderId="9" xfId="1" applyFont="1" applyFill="1" applyBorder="1" applyAlignment="1">
      <alignment horizontal="left" vertical="center" wrapText="1"/>
    </xf>
    <xf numFmtId="0" fontId="50" fillId="6" borderId="4" xfId="1" applyFont="1" applyFill="1" applyBorder="1" applyAlignment="1">
      <alignment horizontal="left" vertical="center" wrapText="1"/>
    </xf>
    <xf numFmtId="0" fontId="56" fillId="14" borderId="3" xfId="0" applyFont="1" applyFill="1" applyBorder="1" applyAlignment="1">
      <alignment horizontal="center" vertical="center" shrinkToFit="1"/>
    </xf>
    <xf numFmtId="0" fontId="56" fillId="14" borderId="4" xfId="0" applyFont="1" applyFill="1" applyBorder="1" applyAlignment="1">
      <alignment horizontal="center" vertical="center" shrinkToFit="1"/>
    </xf>
    <xf numFmtId="0" fontId="61" fillId="14" borderId="3" xfId="1" applyFont="1" applyFill="1" applyBorder="1" applyAlignment="1">
      <alignment horizontal="left" vertical="center"/>
    </xf>
    <xf numFmtId="0" fontId="61" fillId="14" borderId="4" xfId="1" applyFont="1" applyFill="1" applyBorder="1" applyAlignment="1">
      <alignment horizontal="left" vertical="center"/>
    </xf>
    <xf numFmtId="176" fontId="61" fillId="14" borderId="3" xfId="1" applyNumberFormat="1" applyFont="1" applyFill="1" applyBorder="1" applyAlignment="1">
      <alignment horizontal="center" vertical="center"/>
    </xf>
    <xf numFmtId="176" fontId="61" fillId="14" borderId="4" xfId="1" applyNumberFormat="1" applyFont="1" applyFill="1" applyBorder="1" applyAlignment="1">
      <alignment horizontal="center" vertical="center"/>
    </xf>
    <xf numFmtId="0" fontId="56" fillId="14" borderId="3" xfId="0" applyFont="1" applyFill="1" applyBorder="1" applyAlignment="1">
      <alignment horizontal="center" vertical="center"/>
    </xf>
    <xf numFmtId="0" fontId="56" fillId="14" borderId="4" xfId="0" applyFont="1" applyFill="1" applyBorder="1" applyAlignment="1">
      <alignment horizontal="center" vertical="center"/>
    </xf>
    <xf numFmtId="176" fontId="56" fillId="14" borderId="3" xfId="0" applyNumberFormat="1" applyFont="1" applyFill="1" applyBorder="1" applyAlignment="1">
      <alignment horizontal="center" vertical="center"/>
    </xf>
    <xf numFmtId="176" fontId="56" fillId="14" borderId="4" xfId="0" applyNumberFormat="1" applyFont="1" applyFill="1" applyBorder="1" applyAlignment="1">
      <alignment horizontal="center" vertical="center"/>
    </xf>
    <xf numFmtId="0" fontId="56" fillId="14" borderId="3" xfId="0" applyFont="1" applyFill="1" applyBorder="1" applyAlignment="1">
      <alignment horizontal="left" vertical="center"/>
    </xf>
    <xf numFmtId="0" fontId="56" fillId="14" borderId="4" xfId="0" applyFont="1" applyFill="1" applyBorder="1" applyAlignment="1">
      <alignment horizontal="left" vertical="center"/>
    </xf>
    <xf numFmtId="0" fontId="50" fillId="0" borderId="3" xfId="1" applyFont="1" applyBorder="1" applyAlignment="1">
      <alignment horizontal="center" vertical="center" wrapText="1"/>
    </xf>
    <xf numFmtId="0" fontId="50" fillId="0" borderId="9" xfId="1" applyFont="1" applyBorder="1" applyAlignment="1">
      <alignment horizontal="center" vertical="center" wrapText="1"/>
    </xf>
    <xf numFmtId="0" fontId="50" fillId="0" borderId="4" xfId="1" applyFont="1" applyBorder="1" applyAlignment="1">
      <alignment horizontal="center" vertical="center" wrapText="1"/>
    </xf>
    <xf numFmtId="180" fontId="44" fillId="0" borderId="44" xfId="2" applyNumberFormat="1" applyFont="1" applyBorder="1" applyAlignment="1">
      <alignment horizontal="center" vertical="center"/>
    </xf>
    <xf numFmtId="180" fontId="44" fillId="0" borderId="40" xfId="2" applyNumberFormat="1" applyFont="1" applyBorder="1" applyAlignment="1">
      <alignment horizontal="center" vertical="center"/>
    </xf>
    <xf numFmtId="180" fontId="44" fillId="0" borderId="14" xfId="2" applyNumberFormat="1" applyFont="1" applyBorder="1" applyAlignment="1">
      <alignment horizontal="center" vertical="center"/>
    </xf>
    <xf numFmtId="0" fontId="50" fillId="14" borderId="46" xfId="3" applyNumberFormat="1" applyFont="1" applyFill="1" applyBorder="1" applyAlignment="1">
      <alignment horizontal="center" vertical="center"/>
    </xf>
    <xf numFmtId="0" fontId="50" fillId="14" borderId="35" xfId="3" applyNumberFormat="1" applyFont="1" applyFill="1" applyBorder="1" applyAlignment="1">
      <alignment horizontal="center" vertical="center"/>
    </xf>
    <xf numFmtId="0" fontId="44" fillId="9" borderId="1" xfId="2" applyFont="1" applyFill="1" applyBorder="1" applyAlignment="1">
      <alignment horizontal="center" vertical="center"/>
    </xf>
    <xf numFmtId="0" fontId="50" fillId="5" borderId="46" xfId="3" applyNumberFormat="1" applyFont="1" applyFill="1" applyBorder="1" applyAlignment="1">
      <alignment horizontal="center" vertical="center"/>
    </xf>
    <xf numFmtId="0" fontId="50" fillId="5" borderId="35" xfId="3" applyNumberFormat="1" applyFont="1" applyFill="1" applyBorder="1" applyAlignment="1">
      <alignment horizontal="center" vertical="center"/>
    </xf>
    <xf numFmtId="180" fontId="44" fillId="0" borderId="40" xfId="2" applyNumberFormat="1" applyFont="1" applyBorder="1" applyAlignment="1">
      <alignment horizontal="center" vertical="center" shrinkToFit="1"/>
    </xf>
    <xf numFmtId="180" fontId="44" fillId="0" borderId="14" xfId="2" applyNumberFormat="1" applyFont="1" applyBorder="1" applyAlignment="1">
      <alignment horizontal="center" vertical="center" shrinkToFit="1"/>
    </xf>
    <xf numFmtId="180" fontId="44" fillId="0" borderId="44" xfId="2" applyNumberFormat="1" applyFont="1" applyBorder="1" applyAlignment="1">
      <alignment horizontal="center" vertical="center" shrinkToFit="1"/>
    </xf>
    <xf numFmtId="0" fontId="50" fillId="4" borderId="36" xfId="3" applyNumberFormat="1" applyFont="1" applyFill="1" applyBorder="1" applyAlignment="1">
      <alignment horizontal="center" vertical="center"/>
    </xf>
    <xf numFmtId="0" fontId="50" fillId="4" borderId="35" xfId="3" applyNumberFormat="1" applyFont="1" applyFill="1" applyBorder="1" applyAlignment="1">
      <alignment horizontal="center" vertical="center"/>
    </xf>
    <xf numFmtId="0" fontId="60" fillId="8" borderId="3" xfId="1" applyFont="1" applyFill="1" applyBorder="1" applyAlignment="1">
      <alignment horizontal="center" vertical="center"/>
    </xf>
    <xf numFmtId="0" fontId="60" fillId="8" borderId="9" xfId="1" applyFont="1" applyFill="1" applyBorder="1" applyAlignment="1">
      <alignment horizontal="center" vertical="center"/>
    </xf>
    <xf numFmtId="0" fontId="60" fillId="8" borderId="4" xfId="1" applyFont="1" applyFill="1" applyBorder="1" applyAlignment="1">
      <alignment horizontal="center" vertical="center"/>
    </xf>
    <xf numFmtId="0" fontId="60" fillId="8" borderId="1" xfId="1" applyFont="1" applyFill="1" applyBorder="1" applyAlignment="1">
      <alignment horizontal="center" vertical="center"/>
    </xf>
    <xf numFmtId="0" fontId="66" fillId="8" borderId="3" xfId="1" applyFont="1" applyFill="1" applyBorder="1" applyAlignment="1">
      <alignment horizontal="center" vertical="center"/>
    </xf>
    <xf numFmtId="0" fontId="66" fillId="8" borderId="4" xfId="1" applyFont="1" applyFill="1" applyBorder="1" applyAlignment="1">
      <alignment horizontal="center" vertical="center"/>
    </xf>
    <xf numFmtId="0" fontId="60" fillId="8" borderId="6" xfId="1" applyFont="1" applyFill="1" applyBorder="1" applyAlignment="1">
      <alignment horizontal="center" vertical="center" wrapText="1"/>
    </xf>
    <xf numFmtId="0" fontId="60" fillId="8" borderId="13" xfId="1" applyFont="1" applyFill="1" applyBorder="1" applyAlignment="1">
      <alignment horizontal="center" vertical="center" wrapText="1"/>
    </xf>
    <xf numFmtId="0" fontId="60" fillId="8" borderId="8" xfId="1" applyFont="1" applyFill="1" applyBorder="1" applyAlignment="1">
      <alignment horizontal="center" vertical="center" wrapText="1"/>
    </xf>
    <xf numFmtId="0" fontId="60" fillId="8" borderId="3" xfId="1" applyFont="1" applyFill="1" applyBorder="1" applyAlignment="1">
      <alignment horizontal="center" vertical="center" wrapText="1"/>
    </xf>
    <xf numFmtId="0" fontId="60" fillId="8" borderId="9" xfId="1" applyFont="1" applyFill="1" applyBorder="1" applyAlignment="1">
      <alignment horizontal="center" vertical="center" wrapText="1"/>
    </xf>
    <xf numFmtId="0" fontId="60" fillId="8" borderId="4" xfId="1" applyFont="1" applyFill="1" applyBorder="1" applyAlignment="1">
      <alignment horizontal="center" vertical="center" wrapText="1"/>
    </xf>
    <xf numFmtId="177" fontId="60" fillId="8" borderId="5" xfId="1" applyNumberFormat="1" applyFont="1" applyFill="1" applyBorder="1" applyAlignment="1">
      <alignment horizontal="center" vertical="center" wrapText="1"/>
    </xf>
    <xf numFmtId="177" fontId="60" fillId="8" borderId="6" xfId="1" applyNumberFormat="1" applyFont="1" applyFill="1" applyBorder="1" applyAlignment="1">
      <alignment horizontal="center" vertical="center" wrapText="1"/>
    </xf>
    <xf numFmtId="177" fontId="60" fillId="8" borderId="12" xfId="1" applyNumberFormat="1" applyFont="1" applyFill="1" applyBorder="1" applyAlignment="1">
      <alignment horizontal="center" vertical="center" wrapText="1"/>
    </xf>
    <xf numFmtId="177" fontId="60" fillId="8" borderId="13" xfId="1" applyNumberFormat="1" applyFont="1" applyFill="1" applyBorder="1" applyAlignment="1">
      <alignment horizontal="center" vertical="center" wrapText="1"/>
    </xf>
    <xf numFmtId="177" fontId="60" fillId="8" borderId="7" xfId="1" applyNumberFormat="1" applyFont="1" applyFill="1" applyBorder="1" applyAlignment="1">
      <alignment horizontal="center" vertical="center" wrapText="1"/>
    </xf>
    <xf numFmtId="177" fontId="60" fillId="8" borderId="8" xfId="1" applyNumberFormat="1" applyFont="1" applyFill="1" applyBorder="1" applyAlignment="1">
      <alignment horizontal="center" vertical="center" wrapText="1"/>
    </xf>
    <xf numFmtId="0" fontId="60" fillId="9" borderId="3" xfId="1" applyFont="1" applyFill="1" applyBorder="1" applyAlignment="1">
      <alignment horizontal="center" vertical="center"/>
    </xf>
    <xf numFmtId="0" fontId="60" fillId="9" borderId="9" xfId="1" applyFont="1" applyFill="1" applyBorder="1" applyAlignment="1">
      <alignment horizontal="center" vertical="center"/>
    </xf>
    <xf numFmtId="0" fontId="60" fillId="9" borderId="4" xfId="1" applyFont="1" applyFill="1" applyBorder="1" applyAlignment="1">
      <alignment horizontal="center" vertical="center"/>
    </xf>
    <xf numFmtId="0" fontId="60" fillId="9" borderId="1" xfId="1" applyFont="1" applyFill="1" applyBorder="1" applyAlignment="1">
      <alignment horizontal="center" vertical="center"/>
    </xf>
    <xf numFmtId="0" fontId="66" fillId="9" borderId="3" xfId="1" applyFont="1" applyFill="1" applyBorder="1" applyAlignment="1">
      <alignment horizontal="center" vertical="center"/>
    </xf>
    <xf numFmtId="0" fontId="66" fillId="9" borderId="4" xfId="1" applyFont="1" applyFill="1" applyBorder="1" applyAlignment="1">
      <alignment horizontal="center" vertical="center"/>
    </xf>
    <xf numFmtId="0" fontId="60" fillId="9" borderId="6" xfId="1" applyFont="1" applyFill="1" applyBorder="1" applyAlignment="1">
      <alignment horizontal="center" vertical="center" wrapText="1"/>
    </xf>
    <xf numFmtId="0" fontId="60" fillId="9" borderId="13" xfId="1" applyFont="1" applyFill="1" applyBorder="1" applyAlignment="1">
      <alignment horizontal="center" vertical="center" wrapText="1"/>
    </xf>
    <xf numFmtId="0" fontId="60" fillId="9" borderId="8" xfId="1" applyFont="1" applyFill="1" applyBorder="1" applyAlignment="1">
      <alignment horizontal="center" vertical="center" wrapText="1"/>
    </xf>
    <xf numFmtId="0" fontId="60" fillId="9" borderId="3" xfId="1" applyFont="1" applyFill="1" applyBorder="1" applyAlignment="1">
      <alignment horizontal="center" vertical="center" wrapText="1"/>
    </xf>
    <xf numFmtId="0" fontId="60" fillId="9" borderId="9" xfId="1" applyFont="1" applyFill="1" applyBorder="1" applyAlignment="1">
      <alignment horizontal="center" vertical="center" wrapText="1"/>
    </xf>
    <xf numFmtId="0" fontId="60" fillId="9" borderId="4" xfId="1" applyFont="1" applyFill="1" applyBorder="1" applyAlignment="1">
      <alignment horizontal="center" vertical="center" wrapText="1"/>
    </xf>
    <xf numFmtId="177" fontId="60" fillId="9" borderId="5" xfId="1" applyNumberFormat="1" applyFont="1" applyFill="1" applyBorder="1" applyAlignment="1">
      <alignment horizontal="center" vertical="center" wrapText="1"/>
    </xf>
    <xf numFmtId="177" fontId="60" fillId="9" borderId="6" xfId="1" applyNumberFormat="1" applyFont="1" applyFill="1" applyBorder="1" applyAlignment="1">
      <alignment horizontal="center" vertical="center" wrapText="1"/>
    </xf>
    <xf numFmtId="177" fontId="60" fillId="9" borderId="12" xfId="1" applyNumberFormat="1" applyFont="1" applyFill="1" applyBorder="1" applyAlignment="1">
      <alignment horizontal="center" vertical="center" wrapText="1"/>
    </xf>
    <xf numFmtId="177" fontId="60" fillId="9" borderId="13" xfId="1" applyNumberFormat="1" applyFont="1" applyFill="1" applyBorder="1" applyAlignment="1">
      <alignment horizontal="center" vertical="center" wrapText="1"/>
    </xf>
    <xf numFmtId="177" fontId="60" fillId="9" borderId="7" xfId="1" applyNumberFormat="1" applyFont="1" applyFill="1" applyBorder="1" applyAlignment="1">
      <alignment horizontal="center" vertical="center" wrapText="1"/>
    </xf>
    <xf numFmtId="177" fontId="60" fillId="9" borderId="8" xfId="1" applyNumberFormat="1" applyFont="1" applyFill="1" applyBorder="1" applyAlignment="1">
      <alignment horizontal="center" vertical="center" wrapText="1"/>
    </xf>
    <xf numFmtId="0" fontId="60" fillId="5" borderId="3" xfId="1" applyFont="1" applyFill="1" applyBorder="1" applyAlignment="1">
      <alignment horizontal="center" vertical="center"/>
    </xf>
    <xf numFmtId="0" fontId="60" fillId="5" borderId="9" xfId="1" applyFont="1" applyFill="1" applyBorder="1" applyAlignment="1">
      <alignment horizontal="center" vertical="center"/>
    </xf>
    <xf numFmtId="0" fontId="60" fillId="5" borderId="4" xfId="1" applyFont="1" applyFill="1" applyBorder="1" applyAlignment="1">
      <alignment horizontal="center" vertical="center"/>
    </xf>
    <xf numFmtId="0" fontId="60" fillId="5" borderId="1" xfId="1" applyFont="1" applyFill="1" applyBorder="1" applyAlignment="1">
      <alignment horizontal="center" vertical="center"/>
    </xf>
    <xf numFmtId="0" fontId="66" fillId="5" borderId="3" xfId="1" applyFont="1" applyFill="1" applyBorder="1" applyAlignment="1">
      <alignment horizontal="center" vertical="center"/>
    </xf>
    <xf numFmtId="0" fontId="66" fillId="5" borderId="4" xfId="1" applyFont="1" applyFill="1" applyBorder="1" applyAlignment="1">
      <alignment horizontal="center" vertical="center"/>
    </xf>
    <xf numFmtId="0" fontId="60" fillId="5" borderId="6" xfId="1" applyFont="1" applyFill="1" applyBorder="1" applyAlignment="1">
      <alignment horizontal="center" vertical="center" wrapText="1"/>
    </xf>
    <xf numFmtId="0" fontId="60" fillId="5" borderId="13" xfId="1" applyFont="1" applyFill="1" applyBorder="1" applyAlignment="1">
      <alignment horizontal="center" vertical="center" wrapText="1"/>
    </xf>
    <xf numFmtId="0" fontId="60" fillId="5" borderId="8" xfId="1" applyFont="1" applyFill="1" applyBorder="1" applyAlignment="1">
      <alignment horizontal="center" vertical="center" wrapText="1"/>
    </xf>
    <xf numFmtId="0" fontId="60" fillId="5" borderId="3" xfId="1" applyFont="1" applyFill="1" applyBorder="1" applyAlignment="1">
      <alignment horizontal="center" vertical="center" wrapText="1"/>
    </xf>
    <xf numFmtId="0" fontId="60" fillId="5" borderId="9" xfId="1" applyFont="1" applyFill="1" applyBorder="1" applyAlignment="1">
      <alignment horizontal="center" vertical="center" wrapText="1"/>
    </xf>
    <xf numFmtId="0" fontId="60" fillId="5" borderId="4" xfId="1" applyFont="1" applyFill="1" applyBorder="1" applyAlignment="1">
      <alignment horizontal="center" vertical="center" wrapText="1"/>
    </xf>
    <xf numFmtId="177" fontId="60" fillId="5" borderId="5" xfId="1" applyNumberFormat="1" applyFont="1" applyFill="1" applyBorder="1" applyAlignment="1">
      <alignment horizontal="center" vertical="center" wrapText="1"/>
    </xf>
    <xf numFmtId="177" fontId="60" fillId="5" borderId="6" xfId="1" applyNumberFormat="1" applyFont="1" applyFill="1" applyBorder="1" applyAlignment="1">
      <alignment horizontal="center" vertical="center" wrapText="1"/>
    </xf>
    <xf numFmtId="177" fontId="60" fillId="5" borderId="12" xfId="1" applyNumberFormat="1" applyFont="1" applyFill="1" applyBorder="1" applyAlignment="1">
      <alignment horizontal="center" vertical="center" wrapText="1"/>
    </xf>
    <xf numFmtId="177" fontId="60" fillId="5" borderId="13" xfId="1" applyNumberFormat="1" applyFont="1" applyFill="1" applyBorder="1" applyAlignment="1">
      <alignment horizontal="center" vertical="center" wrapText="1"/>
    </xf>
    <xf numFmtId="177" fontId="60" fillId="5" borderId="7" xfId="1" applyNumberFormat="1" applyFont="1" applyFill="1" applyBorder="1" applyAlignment="1">
      <alignment horizontal="center" vertical="center" wrapText="1"/>
    </xf>
    <xf numFmtId="177" fontId="60" fillId="5" borderId="8" xfId="1" applyNumberFormat="1" applyFont="1" applyFill="1" applyBorder="1" applyAlignment="1">
      <alignment horizontal="center" vertical="center" wrapText="1"/>
    </xf>
    <xf numFmtId="0" fontId="60" fillId="4" borderId="3" xfId="1" applyFont="1" applyFill="1" applyBorder="1" applyAlignment="1">
      <alignment horizontal="center" vertical="center"/>
    </xf>
    <xf numFmtId="0" fontId="60" fillId="4" borderId="9" xfId="1" applyFont="1" applyFill="1" applyBorder="1" applyAlignment="1">
      <alignment horizontal="center" vertical="center"/>
    </xf>
    <xf numFmtId="0" fontId="60" fillId="4" borderId="4" xfId="1" applyFont="1" applyFill="1" applyBorder="1" applyAlignment="1">
      <alignment horizontal="center" vertical="center"/>
    </xf>
    <xf numFmtId="0" fontId="60" fillId="4" borderId="1" xfId="1" applyFont="1" applyFill="1" applyBorder="1" applyAlignment="1">
      <alignment vertical="center"/>
    </xf>
    <xf numFmtId="0" fontId="66" fillId="4" borderId="3" xfId="1" applyFont="1" applyFill="1" applyBorder="1" applyAlignment="1">
      <alignment horizontal="center" vertical="center"/>
    </xf>
    <xf numFmtId="0" fontId="66" fillId="4" borderId="4" xfId="1" applyFont="1" applyFill="1" applyBorder="1" applyAlignment="1">
      <alignment horizontal="center" vertical="center"/>
    </xf>
    <xf numFmtId="0" fontId="60" fillId="4" borderId="6" xfId="1" applyFont="1" applyFill="1" applyBorder="1" applyAlignment="1">
      <alignment horizontal="center" vertical="center" wrapText="1"/>
    </xf>
    <xf numFmtId="0" fontId="60" fillId="4" borderId="13" xfId="1" applyFont="1" applyFill="1" applyBorder="1" applyAlignment="1">
      <alignment horizontal="center" vertical="center" wrapText="1"/>
    </xf>
    <xf numFmtId="0" fontId="60" fillId="4" borderId="8" xfId="1" applyFont="1" applyFill="1" applyBorder="1" applyAlignment="1">
      <alignment horizontal="center" vertical="center" wrapText="1"/>
    </xf>
    <xf numFmtId="0" fontId="60" fillId="4" borderId="3" xfId="1" applyFont="1" applyFill="1" applyBorder="1" applyAlignment="1">
      <alignment horizontal="center" vertical="center" wrapText="1"/>
    </xf>
    <xf numFmtId="0" fontId="60" fillId="4" borderId="9" xfId="1" applyFont="1" applyFill="1" applyBorder="1" applyAlignment="1">
      <alignment horizontal="center" vertical="center" wrapText="1"/>
    </xf>
    <xf numFmtId="0" fontId="60" fillId="4" borderId="4" xfId="1" applyFont="1" applyFill="1" applyBorder="1" applyAlignment="1">
      <alignment horizontal="center" vertical="center" wrapText="1"/>
    </xf>
    <xf numFmtId="0" fontId="60" fillId="4" borderId="1" xfId="1" applyFont="1" applyFill="1" applyBorder="1" applyAlignment="1">
      <alignment horizontal="center" vertical="center"/>
    </xf>
    <xf numFmtId="177" fontId="60" fillId="4" borderId="5" xfId="1" applyNumberFormat="1" applyFont="1" applyFill="1" applyBorder="1" applyAlignment="1">
      <alignment horizontal="center" vertical="center" wrapText="1"/>
    </xf>
    <xf numFmtId="177" fontId="60" fillId="4" borderId="6" xfId="1" applyNumberFormat="1" applyFont="1" applyFill="1" applyBorder="1" applyAlignment="1">
      <alignment horizontal="center" vertical="center" wrapText="1"/>
    </xf>
    <xf numFmtId="177" fontId="60" fillId="4" borderId="12" xfId="1" applyNumberFormat="1" applyFont="1" applyFill="1" applyBorder="1" applyAlignment="1">
      <alignment horizontal="center" vertical="center" wrapText="1"/>
    </xf>
    <xf numFmtId="177" fontId="60" fillId="4" borderId="13" xfId="1" applyNumberFormat="1" applyFont="1" applyFill="1" applyBorder="1" applyAlignment="1">
      <alignment horizontal="center" vertical="center" wrapText="1"/>
    </xf>
    <xf numFmtId="177" fontId="60" fillId="4" borderId="7" xfId="1" applyNumberFormat="1" applyFont="1" applyFill="1" applyBorder="1" applyAlignment="1">
      <alignment horizontal="center" vertical="center" wrapText="1"/>
    </xf>
    <xf numFmtId="177" fontId="60" fillId="4" borderId="8" xfId="1" applyNumberFormat="1" applyFont="1" applyFill="1" applyBorder="1" applyAlignment="1">
      <alignment horizontal="center" vertical="center" wrapText="1"/>
    </xf>
    <xf numFmtId="0" fontId="60" fillId="3" borderId="3" xfId="1" applyFont="1" applyFill="1" applyBorder="1" applyAlignment="1">
      <alignment horizontal="center" vertical="center"/>
    </xf>
    <xf numFmtId="0" fontId="60" fillId="3" borderId="9" xfId="1" applyFont="1" applyFill="1" applyBorder="1" applyAlignment="1">
      <alignment horizontal="center" vertical="center"/>
    </xf>
    <xf numFmtId="0" fontId="60" fillId="3" borderId="4" xfId="1" applyFont="1" applyFill="1" applyBorder="1" applyAlignment="1">
      <alignment horizontal="center" vertical="center"/>
    </xf>
    <xf numFmtId="0" fontId="60" fillId="3" borderId="1" xfId="1" applyFont="1" applyFill="1" applyBorder="1" applyAlignment="1">
      <alignment horizontal="center" vertical="center"/>
    </xf>
    <xf numFmtId="0" fontId="66" fillId="3" borderId="3" xfId="1" applyFont="1" applyFill="1" applyBorder="1" applyAlignment="1">
      <alignment horizontal="center" vertical="center"/>
    </xf>
    <xf numFmtId="0" fontId="66" fillId="3" borderId="4" xfId="1" applyFont="1" applyFill="1" applyBorder="1" applyAlignment="1">
      <alignment horizontal="center" vertical="center"/>
    </xf>
    <xf numFmtId="0" fontId="60" fillId="3" borderId="6" xfId="1" applyFont="1" applyFill="1" applyBorder="1" applyAlignment="1">
      <alignment horizontal="center" vertical="center" wrapText="1"/>
    </xf>
    <xf numFmtId="0" fontId="60" fillId="3" borderId="13" xfId="1" applyFont="1" applyFill="1" applyBorder="1" applyAlignment="1">
      <alignment horizontal="center" vertical="center" wrapText="1"/>
    </xf>
    <xf numFmtId="0" fontId="60" fillId="3" borderId="8" xfId="1" applyFont="1" applyFill="1" applyBorder="1" applyAlignment="1">
      <alignment horizontal="center" vertical="center" wrapText="1"/>
    </xf>
    <xf numFmtId="0" fontId="60" fillId="3" borderId="3" xfId="1" applyFont="1" applyFill="1" applyBorder="1" applyAlignment="1">
      <alignment horizontal="center" vertical="center" wrapText="1"/>
    </xf>
    <xf numFmtId="0" fontId="60" fillId="3" borderId="9" xfId="1" applyFont="1" applyFill="1" applyBorder="1" applyAlignment="1">
      <alignment horizontal="center" vertical="center" wrapText="1"/>
    </xf>
    <xf numFmtId="0" fontId="60" fillId="3" borderId="4" xfId="1" applyFont="1" applyFill="1" applyBorder="1" applyAlignment="1">
      <alignment horizontal="center" vertical="center" wrapText="1"/>
    </xf>
    <xf numFmtId="177" fontId="60" fillId="3" borderId="5" xfId="1" applyNumberFormat="1" applyFont="1" applyFill="1" applyBorder="1" applyAlignment="1">
      <alignment horizontal="center" vertical="center" wrapText="1"/>
    </xf>
    <xf numFmtId="177" fontId="60" fillId="3" borderId="6" xfId="1" applyNumberFormat="1" applyFont="1" applyFill="1" applyBorder="1" applyAlignment="1">
      <alignment horizontal="center" vertical="center" wrapText="1"/>
    </xf>
    <xf numFmtId="177" fontId="60" fillId="3" borderId="12" xfId="1" applyNumberFormat="1" applyFont="1" applyFill="1" applyBorder="1" applyAlignment="1">
      <alignment horizontal="center" vertical="center" wrapText="1"/>
    </xf>
    <xf numFmtId="177" fontId="60" fillId="3" borderId="13" xfId="1" applyNumberFormat="1" applyFont="1" applyFill="1" applyBorder="1" applyAlignment="1">
      <alignment horizontal="center" vertical="center" wrapText="1"/>
    </xf>
    <xf numFmtId="177" fontId="60" fillId="3" borderId="7" xfId="1" applyNumberFormat="1" applyFont="1" applyFill="1" applyBorder="1" applyAlignment="1">
      <alignment horizontal="center" vertical="center" wrapText="1"/>
    </xf>
    <xf numFmtId="177" fontId="60" fillId="3" borderId="8" xfId="1" applyNumberFormat="1" applyFont="1" applyFill="1" applyBorder="1" applyAlignment="1">
      <alignment horizontal="center" vertical="center" wrapText="1"/>
    </xf>
    <xf numFmtId="0" fontId="60" fillId="2" borderId="1" xfId="1" applyFont="1" applyFill="1" applyBorder="1" applyAlignment="1">
      <alignment horizontal="center" vertical="center"/>
    </xf>
    <xf numFmtId="0" fontId="60" fillId="0" borderId="3" xfId="1" applyFont="1" applyBorder="1" applyAlignment="1">
      <alignment horizontal="center" shrinkToFit="1"/>
    </xf>
    <xf numFmtId="0" fontId="60" fillId="0" borderId="4" xfId="1" applyFont="1" applyBorder="1" applyAlignment="1">
      <alignment horizontal="center" shrinkToFit="1"/>
    </xf>
    <xf numFmtId="0" fontId="60" fillId="0" borderId="3" xfId="1" applyFont="1" applyBorder="1" applyAlignment="1">
      <alignment horizontal="center" vertical="center" wrapText="1"/>
    </xf>
    <xf numFmtId="0" fontId="60" fillId="0" borderId="4" xfId="1" applyFont="1" applyBorder="1" applyAlignment="1">
      <alignment horizontal="center" vertical="center" wrapText="1"/>
    </xf>
    <xf numFmtId="0" fontId="60" fillId="2" borderId="1" xfId="1" applyFont="1" applyFill="1" applyBorder="1" applyAlignment="1">
      <alignment horizontal="center" vertical="center" wrapText="1"/>
    </xf>
    <xf numFmtId="0" fontId="66" fillId="2" borderId="3" xfId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horizontal="center" vertical="center"/>
    </xf>
    <xf numFmtId="0" fontId="64" fillId="0" borderId="15" xfId="1" applyFont="1" applyBorder="1" applyAlignment="1">
      <alignment horizontal="center" vertical="center"/>
    </xf>
    <xf numFmtId="0" fontId="64" fillId="0" borderId="16" xfId="1" applyFont="1" applyBorder="1" applyAlignment="1">
      <alignment horizontal="center" vertical="center"/>
    </xf>
    <xf numFmtId="0" fontId="64" fillId="0" borderId="17" xfId="1" applyFont="1" applyBorder="1" applyAlignment="1">
      <alignment horizontal="center" vertical="center"/>
    </xf>
    <xf numFmtId="0" fontId="64" fillId="0" borderId="18" xfId="1" applyFont="1" applyBorder="1" applyAlignment="1">
      <alignment horizontal="center" vertical="center"/>
    </xf>
    <xf numFmtId="0" fontId="64" fillId="0" borderId="19" xfId="1" applyFont="1" applyBorder="1" applyAlignment="1">
      <alignment horizontal="center" vertical="center"/>
    </xf>
    <xf numFmtId="0" fontId="64" fillId="0" borderId="20" xfId="1" applyFont="1" applyBorder="1" applyAlignment="1">
      <alignment horizontal="center" vertical="center"/>
    </xf>
    <xf numFmtId="0" fontId="60" fillId="0" borderId="5" xfId="1" applyFont="1" applyBorder="1" applyAlignment="1">
      <alignment horizontal="center" vertical="center"/>
    </xf>
    <xf numFmtId="0" fontId="60" fillId="0" borderId="2" xfId="1" applyFont="1" applyBorder="1" applyAlignment="1">
      <alignment horizontal="center" vertical="center"/>
    </xf>
    <xf numFmtId="0" fontId="60" fillId="0" borderId="6" xfId="1" applyFont="1" applyBorder="1" applyAlignment="1">
      <alignment horizontal="center" vertical="center"/>
    </xf>
    <xf numFmtId="0" fontId="60" fillId="0" borderId="10" xfId="1" applyFont="1" applyBorder="1" applyAlignment="1">
      <alignment horizontal="center" vertical="center"/>
    </xf>
    <xf numFmtId="0" fontId="60" fillId="0" borderId="8" xfId="1" applyFont="1" applyBorder="1" applyAlignment="1">
      <alignment horizontal="center" vertical="center"/>
    </xf>
    <xf numFmtId="0" fontId="60" fillId="2" borderId="6" xfId="1" applyFont="1" applyFill="1" applyBorder="1" applyAlignment="1">
      <alignment horizontal="center" vertical="center" wrapText="1"/>
    </xf>
    <xf numFmtId="0" fontId="60" fillId="2" borderId="13" xfId="1" applyFont="1" applyFill="1" applyBorder="1" applyAlignment="1">
      <alignment horizontal="center" vertical="center" wrapText="1"/>
    </xf>
    <xf numFmtId="0" fontId="60" fillId="2" borderId="8" xfId="1" applyFont="1" applyFill="1" applyBorder="1" applyAlignment="1">
      <alignment horizontal="center" vertical="center" wrapText="1"/>
    </xf>
    <xf numFmtId="0" fontId="60" fillId="2" borderId="3" xfId="1" applyFont="1" applyFill="1" applyBorder="1" applyAlignment="1">
      <alignment horizontal="center" vertical="center" wrapText="1"/>
    </xf>
    <xf numFmtId="0" fontId="60" fillId="2" borderId="9" xfId="1" applyFont="1" applyFill="1" applyBorder="1" applyAlignment="1">
      <alignment horizontal="center" vertical="center" wrapText="1"/>
    </xf>
    <xf numFmtId="0" fontId="60" fillId="2" borderId="4" xfId="1" applyFont="1" applyFill="1" applyBorder="1" applyAlignment="1">
      <alignment horizontal="center" vertical="center" wrapText="1"/>
    </xf>
    <xf numFmtId="177" fontId="60" fillId="2" borderId="5" xfId="1" applyNumberFormat="1" applyFont="1" applyFill="1" applyBorder="1" applyAlignment="1">
      <alignment horizontal="center" vertical="center" wrapText="1"/>
    </xf>
    <xf numFmtId="177" fontId="60" fillId="2" borderId="6" xfId="1" applyNumberFormat="1" applyFont="1" applyFill="1" applyBorder="1" applyAlignment="1">
      <alignment horizontal="center" vertical="center" wrapText="1"/>
    </xf>
    <xf numFmtId="177" fontId="60" fillId="2" borderId="12" xfId="1" applyNumberFormat="1" applyFont="1" applyFill="1" applyBorder="1" applyAlignment="1">
      <alignment horizontal="center" vertical="center" wrapText="1"/>
    </xf>
    <xf numFmtId="177" fontId="60" fillId="2" borderId="13" xfId="1" applyNumberFormat="1" applyFont="1" applyFill="1" applyBorder="1" applyAlignment="1">
      <alignment horizontal="center" vertical="center" wrapText="1"/>
    </xf>
    <xf numFmtId="177" fontId="60" fillId="2" borderId="7" xfId="1" applyNumberFormat="1" applyFont="1" applyFill="1" applyBorder="1" applyAlignment="1">
      <alignment horizontal="center" vertical="center" wrapText="1"/>
    </xf>
    <xf numFmtId="177" fontId="60" fillId="2" borderId="8" xfId="1" applyNumberFormat="1" applyFont="1" applyFill="1" applyBorder="1" applyAlignment="1">
      <alignment horizontal="center" vertical="center" wrapText="1"/>
    </xf>
    <xf numFmtId="0" fontId="60" fillId="2" borderId="3" xfId="1" applyFont="1" applyFill="1" applyBorder="1" applyAlignment="1">
      <alignment horizontal="center" vertical="center"/>
    </xf>
    <xf numFmtId="0" fontId="60" fillId="2" borderId="9" xfId="1" applyFont="1" applyFill="1" applyBorder="1" applyAlignment="1">
      <alignment horizontal="center" vertical="center"/>
    </xf>
    <xf numFmtId="0" fontId="60" fillId="2" borderId="4" xfId="1" applyFont="1" applyFill="1" applyBorder="1" applyAlignment="1">
      <alignment horizontal="center" vertical="center"/>
    </xf>
    <xf numFmtId="0" fontId="9" fillId="8" borderId="3" xfId="1" applyFont="1" applyFill="1" applyBorder="1" applyAlignment="1">
      <alignment horizontal="center" vertical="center"/>
    </xf>
    <xf numFmtId="0" fontId="9" fillId="8" borderId="9" xfId="1" applyFont="1" applyFill="1" applyBorder="1" applyAlignment="1">
      <alignment horizontal="center" vertical="center"/>
    </xf>
    <xf numFmtId="0" fontId="9" fillId="8" borderId="4" xfId="1" applyFont="1" applyFill="1" applyBorder="1" applyAlignment="1">
      <alignment horizontal="center" vertical="center"/>
    </xf>
    <xf numFmtId="0" fontId="9" fillId="8" borderId="1" xfId="1" applyFont="1" applyFill="1" applyBorder="1" applyAlignment="1">
      <alignment horizontal="center" vertical="center"/>
    </xf>
    <xf numFmtId="0" fontId="2" fillId="8" borderId="1" xfId="1" applyFill="1" applyBorder="1" applyAlignment="1">
      <alignment horizontal="center" vertical="center"/>
    </xf>
    <xf numFmtId="0" fontId="10" fillId="8" borderId="3" xfId="1" applyFont="1" applyFill="1" applyBorder="1" applyAlignment="1">
      <alignment horizontal="center" vertical="center"/>
    </xf>
    <xf numFmtId="0" fontId="10" fillId="8" borderId="4" xfId="1" applyFont="1" applyFill="1" applyBorder="1" applyAlignment="1">
      <alignment horizontal="center" vertical="center"/>
    </xf>
    <xf numFmtId="0" fontId="11" fillId="8" borderId="3" xfId="1" applyFont="1" applyFill="1" applyBorder="1" applyAlignment="1">
      <alignment horizontal="center" vertical="center"/>
    </xf>
    <xf numFmtId="0" fontId="11" fillId="8" borderId="4" xfId="1" applyFont="1" applyFill="1" applyBorder="1" applyAlignment="1">
      <alignment horizontal="center" vertical="center"/>
    </xf>
    <xf numFmtId="0" fontId="4" fillId="8" borderId="6" xfId="1" applyFont="1" applyFill="1" applyBorder="1" applyAlignment="1">
      <alignment horizontal="center" vertical="center" wrapText="1"/>
    </xf>
    <xf numFmtId="0" fontId="4" fillId="8" borderId="13" xfId="1" applyFont="1" applyFill="1" applyBorder="1" applyAlignment="1">
      <alignment horizontal="center" vertical="center" wrapText="1"/>
    </xf>
    <xf numFmtId="0" fontId="4" fillId="8" borderId="8" xfId="1" applyFont="1" applyFill="1" applyBorder="1" applyAlignment="1">
      <alignment horizontal="center" vertical="center" wrapText="1"/>
    </xf>
    <xf numFmtId="0" fontId="4" fillId="8" borderId="3" xfId="1" applyFont="1" applyFill="1" applyBorder="1" applyAlignment="1">
      <alignment horizontal="center" vertical="center" wrapText="1"/>
    </xf>
    <xf numFmtId="0" fontId="4" fillId="8" borderId="9" xfId="1" applyFont="1" applyFill="1" applyBorder="1" applyAlignment="1">
      <alignment horizontal="center" vertical="center" wrapText="1"/>
    </xf>
    <xf numFmtId="0" fontId="4" fillId="8" borderId="4" xfId="1" applyFont="1" applyFill="1" applyBorder="1" applyAlignment="1">
      <alignment horizontal="center" vertical="center" wrapText="1"/>
    </xf>
    <xf numFmtId="0" fontId="4" fillId="8" borderId="1" xfId="1" applyFont="1" applyFill="1" applyBorder="1" applyAlignment="1">
      <alignment horizontal="center" vertical="center"/>
    </xf>
    <xf numFmtId="177" fontId="4" fillId="8" borderId="5" xfId="1" applyNumberFormat="1" applyFont="1" applyFill="1" applyBorder="1" applyAlignment="1">
      <alignment horizontal="center" vertical="center" wrapText="1"/>
    </xf>
    <xf numFmtId="177" fontId="4" fillId="8" borderId="6" xfId="1" applyNumberFormat="1" applyFont="1" applyFill="1" applyBorder="1" applyAlignment="1">
      <alignment horizontal="center" vertical="center" wrapText="1"/>
    </xf>
    <xf numFmtId="177" fontId="4" fillId="8" borderId="12" xfId="1" applyNumberFormat="1" applyFont="1" applyFill="1" applyBorder="1" applyAlignment="1">
      <alignment horizontal="center" vertical="center" wrapText="1"/>
    </xf>
    <xf numFmtId="177" fontId="4" fillId="8" borderId="13" xfId="1" applyNumberFormat="1" applyFont="1" applyFill="1" applyBorder="1" applyAlignment="1">
      <alignment horizontal="center" vertical="center" wrapText="1"/>
    </xf>
    <xf numFmtId="177" fontId="4" fillId="8" borderId="7" xfId="1" applyNumberFormat="1" applyFont="1" applyFill="1" applyBorder="1" applyAlignment="1">
      <alignment horizontal="center" vertical="center" wrapText="1"/>
    </xf>
    <xf numFmtId="177" fontId="4" fillId="8" borderId="8" xfId="1" applyNumberFormat="1" applyFont="1" applyFill="1" applyBorder="1" applyAlignment="1">
      <alignment horizontal="center" vertical="center" wrapText="1"/>
    </xf>
    <xf numFmtId="0" fontId="9" fillId="9" borderId="3" xfId="1" applyFont="1" applyFill="1" applyBorder="1" applyAlignment="1">
      <alignment horizontal="center" vertical="center"/>
    </xf>
    <xf numFmtId="0" fontId="9" fillId="9" borderId="9" xfId="1" applyFont="1" applyFill="1" applyBorder="1" applyAlignment="1">
      <alignment horizontal="center" vertical="center"/>
    </xf>
    <xf numFmtId="0" fontId="9" fillId="9" borderId="4" xfId="1" applyFont="1" applyFill="1" applyBorder="1" applyAlignment="1">
      <alignment horizontal="center" vertical="center"/>
    </xf>
    <xf numFmtId="0" fontId="9" fillId="9" borderId="1" xfId="1" applyFont="1" applyFill="1" applyBorder="1" applyAlignment="1">
      <alignment horizontal="center" vertical="center"/>
    </xf>
    <xf numFmtId="0" fontId="2" fillId="9" borderId="1" xfId="1" applyFill="1" applyBorder="1" applyAlignment="1">
      <alignment horizontal="center" vertical="center"/>
    </xf>
    <xf numFmtId="0" fontId="10" fillId="9" borderId="3" xfId="1" applyFont="1" applyFill="1" applyBorder="1" applyAlignment="1">
      <alignment horizontal="center" vertical="center"/>
    </xf>
    <xf numFmtId="0" fontId="10" fillId="9" borderId="4" xfId="1" applyFont="1" applyFill="1" applyBorder="1" applyAlignment="1">
      <alignment horizontal="center" vertical="center"/>
    </xf>
    <xf numFmtId="0" fontId="11" fillId="9" borderId="3" xfId="1" applyFont="1" applyFill="1" applyBorder="1" applyAlignment="1">
      <alignment horizontal="center" vertical="center"/>
    </xf>
    <xf numFmtId="0" fontId="11" fillId="9" borderId="4" xfId="1" applyFont="1" applyFill="1" applyBorder="1" applyAlignment="1">
      <alignment horizontal="center" vertical="center"/>
    </xf>
    <xf numFmtId="0" fontId="4" fillId="9" borderId="6" xfId="1" applyFont="1" applyFill="1" applyBorder="1" applyAlignment="1">
      <alignment horizontal="center" vertical="center" wrapText="1"/>
    </xf>
    <xf numFmtId="0" fontId="4" fillId="9" borderId="13" xfId="1" applyFont="1" applyFill="1" applyBorder="1" applyAlignment="1">
      <alignment horizontal="center" vertical="center" wrapText="1"/>
    </xf>
    <xf numFmtId="0" fontId="4" fillId="9" borderId="8" xfId="1" applyFont="1" applyFill="1" applyBorder="1" applyAlignment="1">
      <alignment horizontal="center" vertical="center" wrapText="1"/>
    </xf>
    <xf numFmtId="0" fontId="4" fillId="9" borderId="3" xfId="1" applyFont="1" applyFill="1" applyBorder="1" applyAlignment="1">
      <alignment horizontal="center" vertical="center" wrapText="1"/>
    </xf>
    <xf numFmtId="0" fontId="4" fillId="9" borderId="9" xfId="1" applyFont="1" applyFill="1" applyBorder="1" applyAlignment="1">
      <alignment horizontal="center" vertical="center" wrapText="1"/>
    </xf>
    <xf numFmtId="0" fontId="4" fillId="9" borderId="4" xfId="1" applyFont="1" applyFill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/>
    </xf>
    <xf numFmtId="177" fontId="4" fillId="9" borderId="5" xfId="1" applyNumberFormat="1" applyFont="1" applyFill="1" applyBorder="1" applyAlignment="1">
      <alignment horizontal="center" vertical="center" wrapText="1"/>
    </xf>
    <xf numFmtId="177" fontId="4" fillId="9" borderId="6" xfId="1" applyNumberFormat="1" applyFont="1" applyFill="1" applyBorder="1" applyAlignment="1">
      <alignment horizontal="center" vertical="center" wrapText="1"/>
    </xf>
    <xf numFmtId="177" fontId="4" fillId="9" borderId="12" xfId="1" applyNumberFormat="1" applyFont="1" applyFill="1" applyBorder="1" applyAlignment="1">
      <alignment horizontal="center" vertical="center" wrapText="1"/>
    </xf>
    <xf numFmtId="177" fontId="4" fillId="9" borderId="13" xfId="1" applyNumberFormat="1" applyFont="1" applyFill="1" applyBorder="1" applyAlignment="1">
      <alignment horizontal="center" vertical="center" wrapText="1"/>
    </xf>
    <xf numFmtId="177" fontId="4" fillId="9" borderId="7" xfId="1" applyNumberFormat="1" applyFont="1" applyFill="1" applyBorder="1" applyAlignment="1">
      <alignment horizontal="center" vertical="center" wrapText="1"/>
    </xf>
    <xf numFmtId="177" fontId="4" fillId="9" borderId="8" xfId="1" applyNumberFormat="1" applyFont="1" applyFill="1" applyBorder="1" applyAlignment="1">
      <alignment horizontal="center" vertical="center" wrapText="1"/>
    </xf>
    <xf numFmtId="0" fontId="9" fillId="5" borderId="3" xfId="1" applyFont="1" applyFill="1" applyBorder="1" applyAlignment="1">
      <alignment horizontal="center" vertical="center"/>
    </xf>
    <xf numFmtId="0" fontId="9" fillId="5" borderId="9" xfId="1" applyFont="1" applyFill="1" applyBorder="1" applyAlignment="1">
      <alignment horizontal="center" vertical="center"/>
    </xf>
    <xf numFmtId="0" fontId="9" fillId="5" borderId="4" xfId="1" applyFont="1" applyFill="1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/>
    </xf>
    <xf numFmtId="0" fontId="2" fillId="5" borderId="1" xfId="1" applyFill="1" applyBorder="1" applyAlignment="1">
      <alignment horizontal="center" vertical="center"/>
    </xf>
    <xf numFmtId="0" fontId="10" fillId="5" borderId="3" xfId="1" applyFont="1" applyFill="1" applyBorder="1" applyAlignment="1">
      <alignment horizontal="center" vertical="center"/>
    </xf>
    <xf numFmtId="0" fontId="10" fillId="5" borderId="4" xfId="1" applyFont="1" applyFill="1" applyBorder="1" applyAlignment="1">
      <alignment horizontal="center" vertical="center"/>
    </xf>
    <xf numFmtId="0" fontId="11" fillId="5" borderId="3" xfId="1" applyFont="1" applyFill="1" applyBorder="1" applyAlignment="1">
      <alignment horizontal="center" vertical="center"/>
    </xf>
    <xf numFmtId="0" fontId="11" fillId="5" borderId="4" xfId="1" applyFont="1" applyFill="1" applyBorder="1" applyAlignment="1">
      <alignment horizontal="center" vertical="center"/>
    </xf>
    <xf numFmtId="0" fontId="4" fillId="5" borderId="6" xfId="1" applyFont="1" applyFill="1" applyBorder="1" applyAlignment="1">
      <alignment horizontal="center" vertical="center" wrapText="1"/>
    </xf>
    <xf numFmtId="0" fontId="4" fillId="5" borderId="13" xfId="1" applyFont="1" applyFill="1" applyBorder="1" applyAlignment="1">
      <alignment horizontal="center" vertical="center" wrapText="1"/>
    </xf>
    <xf numFmtId="0" fontId="4" fillId="5" borderId="8" xfId="1" applyFont="1" applyFill="1" applyBorder="1" applyAlignment="1">
      <alignment horizontal="center" vertical="center" wrapText="1"/>
    </xf>
    <xf numFmtId="0" fontId="4" fillId="5" borderId="3" xfId="1" applyFont="1" applyFill="1" applyBorder="1" applyAlignment="1">
      <alignment horizontal="center" vertical="center" wrapText="1"/>
    </xf>
    <xf numFmtId="0" fontId="4" fillId="5" borderId="9" xfId="1" applyFont="1" applyFill="1" applyBorder="1" applyAlignment="1">
      <alignment horizontal="center" vertical="center" wrapText="1"/>
    </xf>
    <xf numFmtId="0" fontId="4" fillId="5" borderId="4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center" vertical="center"/>
    </xf>
    <xf numFmtId="177" fontId="4" fillId="5" borderId="5" xfId="1" applyNumberFormat="1" applyFont="1" applyFill="1" applyBorder="1" applyAlignment="1">
      <alignment horizontal="center" vertical="center" wrapText="1"/>
    </xf>
    <xf numFmtId="177" fontId="4" fillId="5" borderId="6" xfId="1" applyNumberFormat="1" applyFont="1" applyFill="1" applyBorder="1" applyAlignment="1">
      <alignment horizontal="center" vertical="center" wrapText="1"/>
    </xf>
    <xf numFmtId="177" fontId="4" fillId="5" borderId="12" xfId="1" applyNumberFormat="1" applyFont="1" applyFill="1" applyBorder="1" applyAlignment="1">
      <alignment horizontal="center" vertical="center" wrapText="1"/>
    </xf>
    <xf numFmtId="177" fontId="4" fillId="5" borderId="13" xfId="1" applyNumberFormat="1" applyFont="1" applyFill="1" applyBorder="1" applyAlignment="1">
      <alignment horizontal="center" vertical="center" wrapText="1"/>
    </xf>
    <xf numFmtId="177" fontId="4" fillId="5" borderId="7" xfId="1" applyNumberFormat="1" applyFont="1" applyFill="1" applyBorder="1" applyAlignment="1">
      <alignment horizontal="center" vertical="center" wrapText="1"/>
    </xf>
    <xf numFmtId="177" fontId="4" fillId="5" borderId="8" xfId="1" applyNumberFormat="1" applyFont="1" applyFill="1" applyBorder="1" applyAlignment="1">
      <alignment horizontal="center" vertical="center" wrapText="1"/>
    </xf>
    <xf numFmtId="0" fontId="9" fillId="4" borderId="3" xfId="1" applyFont="1" applyFill="1" applyBorder="1" applyAlignment="1">
      <alignment horizontal="center" vertical="center"/>
    </xf>
    <xf numFmtId="0" fontId="9" fillId="4" borderId="9" xfId="1" applyFont="1" applyFill="1" applyBorder="1" applyAlignment="1">
      <alignment horizontal="center" vertical="center"/>
    </xf>
    <xf numFmtId="0" fontId="9" fillId="4" borderId="4" xfId="1" applyFont="1" applyFill="1" applyBorder="1" applyAlignment="1">
      <alignment horizontal="center" vertical="center"/>
    </xf>
    <xf numFmtId="0" fontId="9" fillId="4" borderId="1" xfId="1" applyFont="1" applyFill="1" applyBorder="1" applyAlignment="1">
      <alignment vertical="center"/>
    </xf>
    <xf numFmtId="0" fontId="2" fillId="4" borderId="1" xfId="1" applyFill="1" applyBorder="1" applyAlignment="1">
      <alignment vertical="center"/>
    </xf>
    <xf numFmtId="0" fontId="10" fillId="4" borderId="3" xfId="1" applyFont="1" applyFill="1" applyBorder="1" applyAlignment="1">
      <alignment horizontal="center" vertical="center"/>
    </xf>
    <xf numFmtId="0" fontId="10" fillId="4" borderId="4" xfId="1" applyFont="1" applyFill="1" applyBorder="1" applyAlignment="1">
      <alignment horizontal="center" vertical="center"/>
    </xf>
    <xf numFmtId="0" fontId="11" fillId="4" borderId="3" xfId="1" applyFont="1" applyFill="1" applyBorder="1" applyAlignment="1">
      <alignment horizontal="center" vertical="center"/>
    </xf>
    <xf numFmtId="0" fontId="11" fillId="4" borderId="4" xfId="1" applyFont="1" applyFill="1" applyBorder="1" applyAlignment="1">
      <alignment horizontal="center" vertical="center"/>
    </xf>
    <xf numFmtId="0" fontId="4" fillId="4" borderId="6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9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/>
    </xf>
    <xf numFmtId="177" fontId="4" fillId="4" borderId="5" xfId="1" applyNumberFormat="1" applyFont="1" applyFill="1" applyBorder="1" applyAlignment="1">
      <alignment horizontal="center" vertical="center" wrapText="1"/>
    </xf>
    <xf numFmtId="177" fontId="4" fillId="4" borderId="6" xfId="1" applyNumberFormat="1" applyFont="1" applyFill="1" applyBorder="1" applyAlignment="1">
      <alignment horizontal="center" vertical="center" wrapText="1"/>
    </xf>
    <xf numFmtId="177" fontId="4" fillId="4" borderId="12" xfId="1" applyNumberFormat="1" applyFont="1" applyFill="1" applyBorder="1" applyAlignment="1">
      <alignment horizontal="center" vertical="center" wrapText="1"/>
    </xf>
    <xf numFmtId="177" fontId="4" fillId="4" borderId="13" xfId="1" applyNumberFormat="1" applyFont="1" applyFill="1" applyBorder="1" applyAlignment="1">
      <alignment horizontal="center" vertical="center" wrapText="1"/>
    </xf>
    <xf numFmtId="177" fontId="4" fillId="4" borderId="7" xfId="1" applyNumberFormat="1" applyFont="1" applyFill="1" applyBorder="1" applyAlignment="1">
      <alignment horizontal="center" vertical="center" wrapText="1"/>
    </xf>
    <xf numFmtId="177" fontId="4" fillId="4" borderId="8" xfId="1" applyNumberFormat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/>
    </xf>
    <xf numFmtId="0" fontId="9" fillId="3" borderId="9" xfId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horizontal="center" vertical="center"/>
    </xf>
    <xf numFmtId="0" fontId="9" fillId="3" borderId="1" xfId="1" applyFont="1" applyFill="1" applyBorder="1" applyAlignment="1">
      <alignment horizontal="center" vertical="center"/>
    </xf>
    <xf numFmtId="0" fontId="2" fillId="3" borderId="1" xfId="1" applyFill="1" applyBorder="1" applyAlignment="1">
      <alignment horizontal="center" vertical="center"/>
    </xf>
    <xf numFmtId="0" fontId="10" fillId="3" borderId="3" xfId="1" applyFont="1" applyFill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1" fillId="3" borderId="3" xfId="1" applyFont="1" applyFill="1" applyBorder="1" applyAlignment="1">
      <alignment horizontal="center" vertical="center"/>
    </xf>
    <xf numFmtId="0" fontId="11" fillId="3" borderId="4" xfId="1" applyFont="1" applyFill="1" applyBorder="1" applyAlignment="1">
      <alignment horizontal="center" vertical="center"/>
    </xf>
    <xf numFmtId="0" fontId="4" fillId="3" borderId="6" xfId="1" applyFont="1" applyFill="1" applyBorder="1" applyAlignment="1">
      <alignment horizontal="center" vertical="center" wrapText="1"/>
    </xf>
    <xf numFmtId="0" fontId="4" fillId="3" borderId="13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9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  <xf numFmtId="177" fontId="4" fillId="3" borderId="5" xfId="1" applyNumberFormat="1" applyFont="1" applyFill="1" applyBorder="1" applyAlignment="1">
      <alignment horizontal="center" vertical="center" wrapText="1"/>
    </xf>
    <xf numFmtId="177" fontId="4" fillId="3" borderId="6" xfId="1" applyNumberFormat="1" applyFont="1" applyFill="1" applyBorder="1" applyAlignment="1">
      <alignment horizontal="center" vertical="center" wrapText="1"/>
    </xf>
    <xf numFmtId="177" fontId="4" fillId="3" borderId="12" xfId="1" applyNumberFormat="1" applyFont="1" applyFill="1" applyBorder="1" applyAlignment="1">
      <alignment horizontal="center" vertical="center" wrapText="1"/>
    </xf>
    <xf numFmtId="177" fontId="4" fillId="3" borderId="13" xfId="1" applyNumberFormat="1" applyFont="1" applyFill="1" applyBorder="1" applyAlignment="1">
      <alignment horizontal="center" vertical="center" wrapText="1"/>
    </xf>
    <xf numFmtId="177" fontId="4" fillId="3" borderId="7" xfId="1" applyNumberFormat="1" applyFont="1" applyFill="1" applyBorder="1" applyAlignment="1">
      <alignment horizontal="center" vertical="center" wrapText="1"/>
    </xf>
    <xf numFmtId="177" fontId="4" fillId="3" borderId="8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/>
    </xf>
    <xf numFmtId="0" fontId="2" fillId="2" borderId="1" xfId="1" applyFill="1" applyBorder="1" applyAlignment="1">
      <alignment horizontal="center" vertical="center"/>
    </xf>
    <xf numFmtId="0" fontId="4" fillId="0" borderId="3" xfId="1" applyFont="1" applyBorder="1" applyAlignment="1">
      <alignment horizontal="center" shrinkToFit="1"/>
    </xf>
    <xf numFmtId="0" fontId="4" fillId="0" borderId="4" xfId="1" applyFont="1" applyBorder="1" applyAlignment="1">
      <alignment horizontal="center" shrinkToFit="1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/>
    </xf>
    <xf numFmtId="0" fontId="10" fillId="2" borderId="3" xfId="1" applyFont="1" applyFill="1" applyBorder="1" applyAlignment="1">
      <alignment horizontal="center" vertical="center"/>
    </xf>
    <xf numFmtId="0" fontId="10" fillId="2" borderId="4" xfId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0" fontId="5" fillId="0" borderId="17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19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4" fillId="0" borderId="5" xfId="1" applyFont="1" applyBorder="1" applyAlignment="1">
      <alignment horizontal="left" vertical="center" wrapText="1"/>
    </xf>
    <xf numFmtId="0" fontId="4" fillId="0" borderId="2" xfId="1" applyFont="1" applyBorder="1" applyAlignment="1">
      <alignment horizontal="left" vertical="center"/>
    </xf>
    <xf numFmtId="0" fontId="4" fillId="0" borderId="6" xfId="1" applyFont="1" applyBorder="1" applyAlignment="1">
      <alignment horizontal="left" vertical="center"/>
    </xf>
    <xf numFmtId="0" fontId="4" fillId="0" borderId="10" xfId="1" applyFont="1" applyBorder="1" applyAlignment="1">
      <alignment horizontal="left" vertical="center"/>
    </xf>
    <xf numFmtId="0" fontId="4" fillId="0" borderId="8" xfId="1" applyFont="1" applyBorder="1" applyAlignment="1">
      <alignment horizontal="left" vertical="center"/>
    </xf>
    <xf numFmtId="0" fontId="4" fillId="2" borderId="6" xfId="1" applyFont="1" applyFill="1" applyBorder="1" applyAlignment="1">
      <alignment horizontal="center" vertical="center" wrapText="1"/>
    </xf>
    <xf numFmtId="0" fontId="4" fillId="2" borderId="13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177" fontId="4" fillId="2" borderId="5" xfId="1" applyNumberFormat="1" applyFont="1" applyFill="1" applyBorder="1" applyAlignment="1">
      <alignment horizontal="center" vertical="center" wrapText="1"/>
    </xf>
    <xf numFmtId="177" fontId="4" fillId="2" borderId="6" xfId="1" applyNumberFormat="1" applyFont="1" applyFill="1" applyBorder="1" applyAlignment="1">
      <alignment horizontal="center" vertical="center" wrapText="1"/>
    </xf>
    <xf numFmtId="177" fontId="4" fillId="2" borderId="12" xfId="1" applyNumberFormat="1" applyFont="1" applyFill="1" applyBorder="1" applyAlignment="1">
      <alignment horizontal="center" vertical="center" wrapText="1"/>
    </xf>
    <xf numFmtId="177" fontId="4" fillId="2" borderId="13" xfId="1" applyNumberFormat="1" applyFont="1" applyFill="1" applyBorder="1" applyAlignment="1">
      <alignment horizontal="center" vertical="center" wrapText="1"/>
    </xf>
    <xf numFmtId="177" fontId="4" fillId="2" borderId="7" xfId="1" applyNumberFormat="1" applyFont="1" applyFill="1" applyBorder="1" applyAlignment="1">
      <alignment horizontal="center" vertical="center" wrapText="1"/>
    </xf>
    <xf numFmtId="177" fontId="4" fillId="2" borderId="8" xfId="1" applyNumberFormat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/>
    </xf>
    <xf numFmtId="0" fontId="9" fillId="2" borderId="9" xfId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6" borderId="2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/>
    </xf>
    <xf numFmtId="0" fontId="4" fillId="6" borderId="10" xfId="1" applyFont="1" applyFill="1" applyBorder="1" applyAlignment="1">
      <alignment horizontal="center" vertical="center"/>
    </xf>
    <xf numFmtId="0" fontId="4" fillId="6" borderId="8" xfId="1" applyFont="1" applyFill="1" applyBorder="1" applyAlignment="1">
      <alignment horizontal="center" vertical="center"/>
    </xf>
    <xf numFmtId="0" fontId="24" fillId="0" borderId="5" xfId="1" applyFont="1" applyBorder="1" applyAlignment="1">
      <alignment horizontal="left" vertical="center" wrapText="1"/>
    </xf>
    <xf numFmtId="0" fontId="24" fillId="0" borderId="2" xfId="1" applyFont="1" applyBorder="1" applyAlignment="1">
      <alignment horizontal="left" vertical="center"/>
    </xf>
    <xf numFmtId="0" fontId="24" fillId="0" borderId="6" xfId="1" applyFont="1" applyBorder="1" applyAlignment="1">
      <alignment horizontal="left" vertical="center"/>
    </xf>
    <xf numFmtId="0" fontId="24" fillId="0" borderId="10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/>
    </xf>
    <xf numFmtId="0" fontId="4" fillId="0" borderId="5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6" borderId="5" xfId="1" applyFont="1" applyFill="1" applyBorder="1" applyAlignment="1">
      <alignment horizontal="left" vertical="center" wrapText="1"/>
    </xf>
    <xf numFmtId="0" fontId="4" fillId="6" borderId="2" xfId="1" applyFont="1" applyFill="1" applyBorder="1" applyAlignment="1">
      <alignment horizontal="left" vertical="center"/>
    </xf>
    <xf numFmtId="0" fontId="4" fillId="6" borderId="6" xfId="1" applyFont="1" applyFill="1" applyBorder="1" applyAlignment="1">
      <alignment horizontal="left" vertical="center"/>
    </xf>
    <xf numFmtId="0" fontId="4" fillId="6" borderId="10" xfId="1" applyFont="1" applyFill="1" applyBorder="1" applyAlignment="1">
      <alignment horizontal="left" vertical="center"/>
    </xf>
    <xf numFmtId="0" fontId="4" fillId="6" borderId="8" xfId="1" applyFont="1" applyFill="1" applyBorder="1" applyAlignment="1">
      <alignment horizontal="left" vertical="center"/>
    </xf>
    <xf numFmtId="0" fontId="4" fillId="0" borderId="5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left" vertical="center"/>
    </xf>
    <xf numFmtId="0" fontId="4" fillId="6" borderId="5" xfId="1" applyFont="1" applyFill="1" applyBorder="1" applyAlignment="1">
      <alignment horizontal="center" vertical="center" wrapText="1"/>
    </xf>
    <xf numFmtId="0" fontId="24" fillId="6" borderId="2" xfId="1" applyFont="1" applyFill="1" applyBorder="1" applyAlignment="1">
      <alignment horizontal="left" vertical="center" wrapText="1"/>
    </xf>
    <xf numFmtId="0" fontId="24" fillId="6" borderId="6" xfId="1" applyFont="1" applyFill="1" applyBorder="1" applyAlignment="1">
      <alignment horizontal="left" vertical="center" wrapText="1"/>
    </xf>
    <xf numFmtId="0" fontId="24" fillId="6" borderId="10" xfId="1" applyFont="1" applyFill="1" applyBorder="1" applyAlignment="1">
      <alignment horizontal="left" vertical="center" wrapText="1"/>
    </xf>
    <xf numFmtId="0" fontId="24" fillId="6" borderId="8" xfId="1" applyFont="1" applyFill="1" applyBorder="1" applyAlignment="1">
      <alignment horizontal="left" vertical="center" wrapText="1"/>
    </xf>
    <xf numFmtId="0" fontId="4" fillId="0" borderId="5" xfId="1" applyFont="1" applyBorder="1" applyAlignment="1">
      <alignment horizontal="left" vertical="top" wrapText="1"/>
    </xf>
    <xf numFmtId="0" fontId="4" fillId="0" borderId="2" xfId="1" applyFont="1" applyBorder="1" applyAlignment="1">
      <alignment horizontal="left" vertical="top"/>
    </xf>
    <xf numFmtId="0" fontId="4" fillId="0" borderId="6" xfId="1" applyFont="1" applyBorder="1" applyAlignment="1">
      <alignment horizontal="left" vertical="top"/>
    </xf>
    <xf numFmtId="0" fontId="4" fillId="0" borderId="10" xfId="1" applyFont="1" applyBorder="1" applyAlignment="1">
      <alignment horizontal="left" vertical="top"/>
    </xf>
    <xf numFmtId="0" fontId="4" fillId="0" borderId="8" xfId="1" applyFont="1" applyBorder="1" applyAlignment="1">
      <alignment horizontal="left" vertical="top"/>
    </xf>
    <xf numFmtId="0" fontId="4" fillId="0" borderId="2" xfId="1" applyFont="1" applyBorder="1" applyAlignment="1">
      <alignment horizontal="left" vertical="center" wrapText="1"/>
    </xf>
    <xf numFmtId="0" fontId="4" fillId="0" borderId="6" xfId="1" applyFont="1" applyBorder="1" applyAlignment="1">
      <alignment horizontal="left" vertical="center" wrapText="1"/>
    </xf>
    <xf numFmtId="0" fontId="4" fillId="0" borderId="10" xfId="1" applyFont="1" applyBorder="1" applyAlignment="1">
      <alignment horizontal="left" vertical="center" wrapText="1"/>
    </xf>
    <xf numFmtId="0" fontId="4" fillId="0" borderId="8" xfId="1" applyFont="1" applyBorder="1" applyAlignment="1">
      <alignment horizontal="left" vertical="center" wrapText="1"/>
    </xf>
    <xf numFmtId="0" fontId="44" fillId="0" borderId="0" xfId="2" applyFont="1" applyFill="1">
      <alignment vertical="center"/>
    </xf>
    <xf numFmtId="178" fontId="44" fillId="0" borderId="0" xfId="2" applyNumberFormat="1" applyFont="1" applyFill="1">
      <alignment vertical="center"/>
    </xf>
    <xf numFmtId="0" fontId="44" fillId="0" borderId="1" xfId="2" applyFont="1" applyFill="1" applyBorder="1">
      <alignment vertical="center"/>
    </xf>
  </cellXfs>
  <cellStyles count="4">
    <cellStyle name="Excel Built-in Normal" xfId="3" xr:uid="{784AD182-B468-4F9D-A541-BC3F5CB1BC25}"/>
    <cellStyle name="標準" xfId="0" builtinId="0"/>
    <cellStyle name="標準 2" xfId="1" xr:uid="{BD15A33D-B17B-4C50-83EE-6FC3F8E29D57}"/>
    <cellStyle name="標準 3" xfId="2" xr:uid="{72E78D26-75A6-4B4B-9C66-46A33B9B721D}"/>
  </cellStyles>
  <dxfs count="0"/>
  <tableStyles count="0" defaultTableStyle="TableStyleMedium2" defaultPivotStyle="PivotStyleLight16"/>
  <colors>
    <mruColors>
      <color rgb="FF3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127001</xdr:colOff>
      <xdr:row>66</xdr:row>
      <xdr:rowOff>31749</xdr:rowOff>
    </xdr:from>
    <xdr:to>
      <xdr:col>13</xdr:col>
      <xdr:colOff>476251</xdr:colOff>
      <xdr:row>66</xdr:row>
      <xdr:rowOff>238124</xdr:rowOff>
    </xdr:to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423F13A2-8B47-1126-1B52-84D009DA23C9}"/>
            </a:ext>
          </a:extLst>
        </xdr:cNvPr>
        <xdr:cNvSpPr/>
      </xdr:nvSpPr>
      <xdr:spPr>
        <a:xfrm>
          <a:off x="12239626" y="19526249"/>
          <a:ext cx="349250" cy="2063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127001</xdr:colOff>
      <xdr:row>65</xdr:row>
      <xdr:rowOff>31749</xdr:rowOff>
    </xdr:from>
    <xdr:to>
      <xdr:col>13</xdr:col>
      <xdr:colOff>476251</xdr:colOff>
      <xdr:row>65</xdr:row>
      <xdr:rowOff>238124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6E6BA70A-BE13-4A85-BF97-B4A027F92425}"/>
            </a:ext>
          </a:extLst>
        </xdr:cNvPr>
        <xdr:cNvSpPr/>
      </xdr:nvSpPr>
      <xdr:spPr>
        <a:xfrm>
          <a:off x="12239626" y="19526249"/>
          <a:ext cx="349250" cy="2063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127001</xdr:colOff>
      <xdr:row>64</xdr:row>
      <xdr:rowOff>31749</xdr:rowOff>
    </xdr:from>
    <xdr:to>
      <xdr:col>13</xdr:col>
      <xdr:colOff>476251</xdr:colOff>
      <xdr:row>64</xdr:row>
      <xdr:rowOff>238124</xdr:rowOff>
    </xdr:to>
    <xdr:sp macro="" textlink="">
      <xdr:nvSpPr>
        <xdr:cNvPr id="6" name="矢印: 右 5">
          <a:extLst>
            <a:ext uri="{FF2B5EF4-FFF2-40B4-BE49-F238E27FC236}">
              <a16:creationId xmlns:a16="http://schemas.microsoft.com/office/drawing/2014/main" id="{49CD8627-1805-48FD-8C14-4A35E081CF05}"/>
            </a:ext>
          </a:extLst>
        </xdr:cNvPr>
        <xdr:cNvSpPr/>
      </xdr:nvSpPr>
      <xdr:spPr>
        <a:xfrm>
          <a:off x="12239626" y="19256374"/>
          <a:ext cx="349250" cy="2063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127001</xdr:colOff>
      <xdr:row>83</xdr:row>
      <xdr:rowOff>31749</xdr:rowOff>
    </xdr:from>
    <xdr:to>
      <xdr:col>13</xdr:col>
      <xdr:colOff>476251</xdr:colOff>
      <xdr:row>83</xdr:row>
      <xdr:rowOff>238124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C3E6790E-4706-48A5-B349-2C6BB6221AAF}"/>
            </a:ext>
          </a:extLst>
        </xdr:cNvPr>
        <xdr:cNvSpPr/>
      </xdr:nvSpPr>
      <xdr:spPr>
        <a:xfrm>
          <a:off x="12239626" y="19526249"/>
          <a:ext cx="349250" cy="2063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127001</xdr:colOff>
      <xdr:row>105</xdr:row>
      <xdr:rowOff>31749</xdr:rowOff>
    </xdr:from>
    <xdr:to>
      <xdr:col>13</xdr:col>
      <xdr:colOff>476251</xdr:colOff>
      <xdr:row>105</xdr:row>
      <xdr:rowOff>238124</xdr:rowOff>
    </xdr:to>
    <xdr:sp macro="" textlink="">
      <xdr:nvSpPr>
        <xdr:cNvPr id="8" name="矢印: 右 7">
          <a:extLst>
            <a:ext uri="{FF2B5EF4-FFF2-40B4-BE49-F238E27FC236}">
              <a16:creationId xmlns:a16="http://schemas.microsoft.com/office/drawing/2014/main" id="{2AFF5077-11B3-448C-87B1-EAD8453D76CB}"/>
            </a:ext>
          </a:extLst>
        </xdr:cNvPr>
        <xdr:cNvSpPr/>
      </xdr:nvSpPr>
      <xdr:spPr>
        <a:xfrm>
          <a:off x="12239626" y="19526249"/>
          <a:ext cx="349250" cy="2063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127001</xdr:colOff>
      <xdr:row>106</xdr:row>
      <xdr:rowOff>31749</xdr:rowOff>
    </xdr:from>
    <xdr:to>
      <xdr:col>13</xdr:col>
      <xdr:colOff>476251</xdr:colOff>
      <xdr:row>106</xdr:row>
      <xdr:rowOff>238124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BC5C9041-44AC-4AAB-BC0E-A57AD5C4F782}"/>
            </a:ext>
          </a:extLst>
        </xdr:cNvPr>
        <xdr:cNvSpPr/>
      </xdr:nvSpPr>
      <xdr:spPr>
        <a:xfrm>
          <a:off x="12239626" y="19526249"/>
          <a:ext cx="349250" cy="2063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127001</xdr:colOff>
      <xdr:row>69</xdr:row>
      <xdr:rowOff>31749</xdr:rowOff>
    </xdr:from>
    <xdr:to>
      <xdr:col>13</xdr:col>
      <xdr:colOff>476251</xdr:colOff>
      <xdr:row>69</xdr:row>
      <xdr:rowOff>238124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C7B4D9A5-EDAA-4076-A5AA-A910B8DCA1F5}"/>
            </a:ext>
          </a:extLst>
        </xdr:cNvPr>
        <xdr:cNvSpPr/>
      </xdr:nvSpPr>
      <xdr:spPr>
        <a:xfrm>
          <a:off x="12239626" y="19526249"/>
          <a:ext cx="349250" cy="2063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127001</xdr:colOff>
      <xdr:row>72</xdr:row>
      <xdr:rowOff>31749</xdr:rowOff>
    </xdr:from>
    <xdr:to>
      <xdr:col>13</xdr:col>
      <xdr:colOff>476251</xdr:colOff>
      <xdr:row>72</xdr:row>
      <xdr:rowOff>238124</xdr:rowOff>
    </xdr:to>
    <xdr:sp macro="" textlink="">
      <xdr:nvSpPr>
        <xdr:cNvPr id="11" name="矢印: 右 10">
          <a:extLst>
            <a:ext uri="{FF2B5EF4-FFF2-40B4-BE49-F238E27FC236}">
              <a16:creationId xmlns:a16="http://schemas.microsoft.com/office/drawing/2014/main" id="{65A9C87F-4BDD-43CF-BA96-C029C2ADC64F}"/>
            </a:ext>
          </a:extLst>
        </xdr:cNvPr>
        <xdr:cNvSpPr/>
      </xdr:nvSpPr>
      <xdr:spPr>
        <a:xfrm>
          <a:off x="11684001" y="25018999"/>
          <a:ext cx="349250" cy="2063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127001</xdr:colOff>
      <xdr:row>73</xdr:row>
      <xdr:rowOff>31749</xdr:rowOff>
    </xdr:from>
    <xdr:to>
      <xdr:col>13</xdr:col>
      <xdr:colOff>476251</xdr:colOff>
      <xdr:row>73</xdr:row>
      <xdr:rowOff>238124</xdr:rowOff>
    </xdr:to>
    <xdr:sp macro="" textlink="">
      <xdr:nvSpPr>
        <xdr:cNvPr id="12" name="矢印: 右 11">
          <a:extLst>
            <a:ext uri="{FF2B5EF4-FFF2-40B4-BE49-F238E27FC236}">
              <a16:creationId xmlns:a16="http://schemas.microsoft.com/office/drawing/2014/main" id="{AF99E02F-0832-4059-AFE6-E1C0FFE945FD}"/>
            </a:ext>
          </a:extLst>
        </xdr:cNvPr>
        <xdr:cNvSpPr/>
      </xdr:nvSpPr>
      <xdr:spPr>
        <a:xfrm>
          <a:off x="11684001" y="25018999"/>
          <a:ext cx="349250" cy="2063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5.xml"/><Relationship Id="rId1" Type="http://schemas.openxmlformats.org/officeDocument/2006/relationships/vmlDrawing" Target="../drawings/vmlDrawing45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5EB9F-8550-4995-932C-AADC97A46233}">
  <sheetPr codeName="Sheet1">
    <tabColor rgb="FF00B0F0"/>
  </sheetPr>
  <dimension ref="A1:Q56"/>
  <sheetViews>
    <sheetView zoomScale="80" zoomScaleNormal="8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Q18" sqref="Q18"/>
    </sheetView>
  </sheetViews>
  <sheetFormatPr defaultRowHeight="18.75"/>
  <cols>
    <col min="1" max="1" width="7.625" style="138" customWidth="1"/>
    <col min="2" max="2" width="5.75" style="138" customWidth="1"/>
    <col min="3" max="3" width="4" style="138" customWidth="1"/>
    <col min="4" max="4" width="83.875" style="138" customWidth="1"/>
    <col min="5" max="9" width="9" style="138"/>
    <col min="10" max="10" width="13.125" style="138" customWidth="1"/>
    <col min="11" max="11" width="9" style="138"/>
    <col min="12" max="12" width="4.125" style="138" customWidth="1"/>
    <col min="13" max="13" width="9" style="138"/>
    <col min="14" max="14" width="10.875" style="138" customWidth="1"/>
    <col min="15" max="15" width="16" style="138" customWidth="1"/>
    <col min="16" max="16" width="9" style="138"/>
  </cols>
  <sheetData>
    <row r="1" spans="2:16">
      <c r="F1" s="267"/>
      <c r="G1" s="267"/>
      <c r="H1" s="267"/>
      <c r="I1" s="267" t="s">
        <v>336</v>
      </c>
      <c r="J1" s="267" t="s">
        <v>337</v>
      </c>
      <c r="K1" s="267"/>
    </row>
    <row r="2" spans="2:16" ht="24">
      <c r="B2" s="139" t="s">
        <v>39</v>
      </c>
      <c r="C2" s="140"/>
      <c r="D2" s="140"/>
      <c r="E2" s="141" t="s">
        <v>249</v>
      </c>
      <c r="F2" s="268" t="s">
        <v>186</v>
      </c>
      <c r="G2" s="268" t="s">
        <v>185</v>
      </c>
      <c r="H2" s="268" t="s">
        <v>184</v>
      </c>
      <c r="I2" s="268" t="s">
        <v>183</v>
      </c>
      <c r="J2" s="268" t="s">
        <v>187</v>
      </c>
      <c r="K2" s="268" t="s">
        <v>191</v>
      </c>
      <c r="L2" s="142" t="s">
        <v>1054</v>
      </c>
    </row>
    <row r="3" spans="2:16">
      <c r="B3" s="143" t="s">
        <v>40</v>
      </c>
      <c r="E3" s="138" t="s">
        <v>38</v>
      </c>
      <c r="F3" s="269" t="s">
        <v>179</v>
      </c>
      <c r="G3" s="270" t="s">
        <v>179</v>
      </c>
      <c r="H3" s="271" t="s">
        <v>181</v>
      </c>
      <c r="I3" s="272" t="s">
        <v>21</v>
      </c>
      <c r="J3" s="273" t="s">
        <v>589</v>
      </c>
      <c r="K3" s="269" t="s">
        <v>52</v>
      </c>
      <c r="L3" s="138">
        <v>0</v>
      </c>
      <c r="N3" s="138" t="s">
        <v>589</v>
      </c>
      <c r="O3" s="138" t="s">
        <v>1291</v>
      </c>
      <c r="P3" s="138" t="s">
        <v>1303</v>
      </c>
    </row>
    <row r="4" spans="2:16">
      <c r="C4" s="138" t="s">
        <v>41</v>
      </c>
      <c r="D4" s="144"/>
      <c r="E4" s="138" t="s">
        <v>38</v>
      </c>
      <c r="F4" s="269" t="s">
        <v>178</v>
      </c>
      <c r="G4" s="270" t="s">
        <v>190</v>
      </c>
      <c r="H4" s="271" t="s">
        <v>182</v>
      </c>
      <c r="I4" s="272" t="s">
        <v>3</v>
      </c>
      <c r="J4" s="273" t="s">
        <v>304</v>
      </c>
      <c r="K4" s="269" t="s">
        <v>51</v>
      </c>
      <c r="L4" s="138">
        <f>L3+1</f>
        <v>1</v>
      </c>
      <c r="N4" s="138" t="s">
        <v>304</v>
      </c>
      <c r="O4" s="138" t="s">
        <v>1286</v>
      </c>
      <c r="P4" s="138" t="s">
        <v>1303</v>
      </c>
    </row>
    <row r="5" spans="2:16">
      <c r="D5" s="144"/>
      <c r="F5" s="269" t="s">
        <v>190</v>
      </c>
      <c r="G5" s="270" t="s">
        <v>189</v>
      </c>
      <c r="H5" s="271" t="s">
        <v>189</v>
      </c>
      <c r="I5" s="272" t="s">
        <v>333</v>
      </c>
      <c r="J5" s="273" t="s">
        <v>567</v>
      </c>
      <c r="K5" s="269" t="s">
        <v>358</v>
      </c>
      <c r="L5" s="138">
        <f>L4+1</f>
        <v>2</v>
      </c>
      <c r="N5" s="138" t="s">
        <v>567</v>
      </c>
      <c r="O5" s="138" t="s">
        <v>1286</v>
      </c>
      <c r="P5" s="138" t="s">
        <v>1303</v>
      </c>
    </row>
    <row r="6" spans="2:16" ht="18.75" customHeight="1">
      <c r="C6" s="138" t="s">
        <v>42</v>
      </c>
      <c r="D6" s="144"/>
      <c r="E6" s="138" t="s">
        <v>38</v>
      </c>
      <c r="F6" s="269" t="s">
        <v>189</v>
      </c>
      <c r="G6" s="270" t="s">
        <v>195</v>
      </c>
      <c r="H6" s="267"/>
      <c r="I6" s="272" t="s">
        <v>851</v>
      </c>
      <c r="J6" s="273" t="s">
        <v>745</v>
      </c>
      <c r="K6" s="269" t="s">
        <v>55</v>
      </c>
      <c r="L6" s="138">
        <f t="shared" ref="L6:L49" si="0">L5+1</f>
        <v>3</v>
      </c>
      <c r="N6" s="138" t="s">
        <v>745</v>
      </c>
      <c r="O6" s="138" t="s">
        <v>1293</v>
      </c>
      <c r="P6" s="138" t="s">
        <v>1303</v>
      </c>
    </row>
    <row r="7" spans="2:16" ht="18.75" customHeight="1">
      <c r="C7" s="144"/>
      <c r="D7" s="145" t="s">
        <v>1055</v>
      </c>
      <c r="E7" s="138" t="s">
        <v>38</v>
      </c>
      <c r="F7" s="267"/>
      <c r="G7" s="270" t="s">
        <v>196</v>
      </c>
      <c r="H7" s="267"/>
      <c r="I7" s="272" t="s">
        <v>38</v>
      </c>
      <c r="J7" s="273" t="s">
        <v>250</v>
      </c>
      <c r="K7" s="269" t="s">
        <v>192</v>
      </c>
      <c r="L7" s="138">
        <f t="shared" si="0"/>
        <v>4</v>
      </c>
      <c r="N7" s="138" t="s">
        <v>250</v>
      </c>
      <c r="O7" s="138" t="s">
        <v>1270</v>
      </c>
      <c r="P7" s="138" t="s">
        <v>1303</v>
      </c>
    </row>
    <row r="8" spans="2:16" ht="18.75" customHeight="1">
      <c r="C8" s="144"/>
      <c r="D8" s="145" t="s">
        <v>1056</v>
      </c>
      <c r="E8" s="138" t="s">
        <v>38</v>
      </c>
      <c r="F8" s="267"/>
      <c r="G8" s="270" t="s">
        <v>197</v>
      </c>
      <c r="H8" s="267"/>
      <c r="I8" s="272" t="s">
        <v>38</v>
      </c>
      <c r="J8" s="273" t="s">
        <v>37</v>
      </c>
      <c r="K8" s="269" t="s">
        <v>193</v>
      </c>
      <c r="L8" s="138">
        <f t="shared" si="0"/>
        <v>5</v>
      </c>
      <c r="N8" s="138" t="s">
        <v>37</v>
      </c>
      <c r="O8" s="138" t="s">
        <v>1276</v>
      </c>
      <c r="P8" s="138" t="s">
        <v>1303</v>
      </c>
    </row>
    <row r="9" spans="2:16" ht="18.75" customHeight="1">
      <c r="C9" s="144"/>
      <c r="D9" s="144" t="s">
        <v>1057</v>
      </c>
      <c r="E9" s="138" t="s">
        <v>38</v>
      </c>
      <c r="F9" s="267"/>
      <c r="G9" s="270" t="s">
        <v>198</v>
      </c>
      <c r="H9" s="267"/>
      <c r="I9" s="272" t="s">
        <v>199</v>
      </c>
      <c r="J9" s="273" t="s">
        <v>226</v>
      </c>
      <c r="K9" s="269" t="s">
        <v>188</v>
      </c>
      <c r="L9" s="138">
        <f t="shared" si="0"/>
        <v>6</v>
      </c>
      <c r="N9" s="138" t="s">
        <v>226</v>
      </c>
      <c r="O9" s="138" t="s">
        <v>1278</v>
      </c>
      <c r="P9" s="138" t="s">
        <v>1303</v>
      </c>
    </row>
    <row r="10" spans="2:16" ht="18.75" customHeight="1">
      <c r="D10" s="146" t="s">
        <v>1045</v>
      </c>
      <c r="E10" s="138" t="s">
        <v>38</v>
      </c>
      <c r="F10" s="267"/>
      <c r="G10" s="267"/>
      <c r="H10" s="267"/>
      <c r="I10" s="267"/>
      <c r="J10" s="273" t="s">
        <v>7</v>
      </c>
      <c r="K10" s="269" t="s">
        <v>56</v>
      </c>
      <c r="L10" s="138">
        <f t="shared" si="0"/>
        <v>7</v>
      </c>
      <c r="N10" s="138" t="s">
        <v>7</v>
      </c>
      <c r="O10" s="138" t="s">
        <v>1267</v>
      </c>
      <c r="P10" s="138" t="s">
        <v>1303</v>
      </c>
    </row>
    <row r="11" spans="2:16" ht="18.75" customHeight="1">
      <c r="D11" s="146" t="s">
        <v>1046</v>
      </c>
      <c r="E11" s="138" t="s">
        <v>38</v>
      </c>
      <c r="F11" s="267"/>
      <c r="G11" s="267"/>
      <c r="H11" s="267"/>
      <c r="I11" s="267"/>
      <c r="J11" s="273" t="s">
        <v>566</v>
      </c>
      <c r="K11" s="269" t="s">
        <v>277</v>
      </c>
      <c r="L11" s="138">
        <f t="shared" si="0"/>
        <v>8</v>
      </c>
      <c r="N11" s="138" t="s">
        <v>566</v>
      </c>
      <c r="O11" s="138" t="s">
        <v>1289</v>
      </c>
      <c r="P11" s="138" t="s">
        <v>1303</v>
      </c>
    </row>
    <row r="12" spans="2:16" ht="18.75" customHeight="1">
      <c r="C12" s="147" t="s">
        <v>1047</v>
      </c>
      <c r="E12" s="138" t="s">
        <v>38</v>
      </c>
      <c r="F12" s="267"/>
      <c r="G12" s="267"/>
      <c r="H12" s="267"/>
      <c r="I12" s="267"/>
      <c r="J12" s="273" t="s">
        <v>276</v>
      </c>
      <c r="K12" s="269" t="s">
        <v>242</v>
      </c>
      <c r="L12" s="138">
        <f t="shared" si="0"/>
        <v>9</v>
      </c>
      <c r="N12" s="138" t="s">
        <v>276</v>
      </c>
      <c r="O12" s="138" t="s">
        <v>1259</v>
      </c>
    </row>
    <row r="13" spans="2:16" ht="18.75" customHeight="1">
      <c r="B13" s="143" t="s">
        <v>1058</v>
      </c>
      <c r="E13" s="138" t="s">
        <v>38</v>
      </c>
      <c r="F13" s="267"/>
      <c r="G13" s="267"/>
      <c r="H13" s="267"/>
      <c r="I13" s="267"/>
      <c r="J13" s="273" t="s">
        <v>827</v>
      </c>
      <c r="K13" s="269" t="s">
        <v>243</v>
      </c>
      <c r="L13" s="138">
        <f t="shared" si="0"/>
        <v>10</v>
      </c>
      <c r="N13" s="138" t="s">
        <v>827</v>
      </c>
      <c r="O13" s="138" t="s">
        <v>1297</v>
      </c>
    </row>
    <row r="14" spans="2:16" ht="18.75" customHeight="1">
      <c r="C14" s="138" t="s">
        <v>1059</v>
      </c>
      <c r="E14" s="138" t="s">
        <v>38</v>
      </c>
      <c r="F14" s="267"/>
      <c r="G14" s="267"/>
      <c r="H14" s="267"/>
      <c r="I14" s="267"/>
      <c r="J14" s="273" t="s">
        <v>275</v>
      </c>
      <c r="K14" s="269" t="s">
        <v>244</v>
      </c>
      <c r="L14" s="138">
        <f t="shared" si="0"/>
        <v>11</v>
      </c>
      <c r="N14" s="138" t="s">
        <v>275</v>
      </c>
      <c r="O14" s="138" t="s">
        <v>1282</v>
      </c>
    </row>
    <row r="15" spans="2:16" ht="18.75" customHeight="1">
      <c r="D15" s="138" t="s">
        <v>1060</v>
      </c>
      <c r="E15" s="138" t="s">
        <v>38</v>
      </c>
      <c r="F15" s="267"/>
      <c r="G15" s="267"/>
      <c r="H15" s="267"/>
      <c r="I15" s="267"/>
      <c r="J15" s="273" t="s">
        <v>241</v>
      </c>
      <c r="K15" s="269" t="s">
        <v>245</v>
      </c>
      <c r="L15" s="138">
        <f t="shared" si="0"/>
        <v>12</v>
      </c>
      <c r="N15" s="138" t="s">
        <v>241</v>
      </c>
      <c r="O15" s="138" t="s">
        <v>1269</v>
      </c>
    </row>
    <row r="16" spans="2:16">
      <c r="D16" s="138" t="s">
        <v>1061</v>
      </c>
      <c r="E16" s="138" t="s">
        <v>38</v>
      </c>
      <c r="F16" s="267"/>
      <c r="G16" s="267"/>
      <c r="H16" s="267"/>
      <c r="I16" s="267"/>
      <c r="J16" s="273" t="s">
        <v>334</v>
      </c>
      <c r="K16" s="267"/>
      <c r="L16" s="138">
        <f t="shared" si="0"/>
        <v>13</v>
      </c>
      <c r="N16" s="138" t="s">
        <v>334</v>
      </c>
      <c r="O16" s="138" t="s">
        <v>1266</v>
      </c>
    </row>
    <row r="17" spans="1:17">
      <c r="B17" s="148"/>
      <c r="D17" s="138" t="s">
        <v>1062</v>
      </c>
      <c r="E17" s="138" t="s">
        <v>38</v>
      </c>
      <c r="F17" s="267"/>
      <c r="G17" s="267"/>
      <c r="H17" s="267"/>
      <c r="I17" s="267"/>
      <c r="J17" s="273" t="s">
        <v>356</v>
      </c>
      <c r="K17" s="267"/>
      <c r="L17" s="138">
        <f t="shared" si="0"/>
        <v>14</v>
      </c>
      <c r="N17" s="138" t="s">
        <v>356</v>
      </c>
      <c r="O17" s="138" t="s">
        <v>1268</v>
      </c>
    </row>
    <row r="18" spans="1:17">
      <c r="C18" s="138" t="s">
        <v>1063</v>
      </c>
      <c r="E18" s="138" t="s">
        <v>38</v>
      </c>
      <c r="F18" s="267"/>
      <c r="G18" s="267"/>
      <c r="H18" s="267"/>
      <c r="I18" s="267"/>
      <c r="J18" s="273" t="s">
        <v>717</v>
      </c>
      <c r="K18" s="267"/>
      <c r="L18" s="138">
        <f t="shared" si="0"/>
        <v>15</v>
      </c>
      <c r="N18" s="138" t="s">
        <v>717</v>
      </c>
      <c r="O18" s="138" t="s">
        <v>1292</v>
      </c>
    </row>
    <row r="19" spans="1:17">
      <c r="D19" s="138" t="s">
        <v>1064</v>
      </c>
      <c r="E19" s="138" t="s">
        <v>38</v>
      </c>
      <c r="F19" s="267"/>
      <c r="G19" s="267"/>
      <c r="H19" s="267"/>
      <c r="I19" s="267"/>
      <c r="J19" s="273" t="s">
        <v>1258</v>
      </c>
      <c r="K19" s="267"/>
      <c r="L19" s="138">
        <f t="shared" si="0"/>
        <v>16</v>
      </c>
      <c r="N19" s="138" t="s">
        <v>1258</v>
      </c>
      <c r="O19" s="138" t="s">
        <v>1302</v>
      </c>
    </row>
    <row r="20" spans="1:17">
      <c r="E20" s="138" t="s">
        <v>38</v>
      </c>
      <c r="F20" s="267"/>
      <c r="G20" s="267"/>
      <c r="H20" s="267"/>
      <c r="I20" s="267"/>
      <c r="J20" s="273" t="s">
        <v>4</v>
      </c>
      <c r="K20" s="267"/>
      <c r="L20" s="138">
        <f t="shared" si="0"/>
        <v>17</v>
      </c>
      <c r="N20" s="138" t="s">
        <v>4</v>
      </c>
      <c r="O20" s="138" t="s">
        <v>1272</v>
      </c>
      <c r="Q20" t="s">
        <v>1304</v>
      </c>
    </row>
    <row r="21" spans="1:17" ht="21">
      <c r="B21" s="149" t="s">
        <v>1087</v>
      </c>
      <c r="C21" s="140"/>
      <c r="D21" s="140"/>
      <c r="E21" s="138" t="s">
        <v>38</v>
      </c>
      <c r="F21" s="267"/>
      <c r="G21" s="267"/>
      <c r="H21" s="267"/>
      <c r="I21" s="267"/>
      <c r="J21" s="273" t="s">
        <v>24</v>
      </c>
      <c r="K21" s="267"/>
      <c r="L21" s="138">
        <f t="shared" si="0"/>
        <v>18</v>
      </c>
      <c r="N21" s="138" t="s">
        <v>24</v>
      </c>
      <c r="O21" s="138" t="s">
        <v>1261</v>
      </c>
    </row>
    <row r="22" spans="1:17">
      <c r="B22" s="150" t="s">
        <v>1093</v>
      </c>
      <c r="E22" s="138" t="s">
        <v>38</v>
      </c>
      <c r="F22" s="267"/>
      <c r="G22" s="267"/>
      <c r="H22" s="267"/>
      <c r="I22" s="267"/>
      <c r="J22" s="273" t="s">
        <v>852</v>
      </c>
      <c r="K22" s="267"/>
      <c r="L22" s="138">
        <f t="shared" si="0"/>
        <v>19</v>
      </c>
      <c r="N22" s="138" t="s">
        <v>852</v>
      </c>
      <c r="O22" s="138" t="s">
        <v>1298</v>
      </c>
    </row>
    <row r="23" spans="1:17">
      <c r="B23" s="151" t="s">
        <v>1086</v>
      </c>
      <c r="E23" s="138" t="s">
        <v>38</v>
      </c>
      <c r="F23" s="267"/>
      <c r="G23" s="267"/>
      <c r="H23" s="267"/>
      <c r="I23" s="267"/>
      <c r="J23" s="273" t="s">
        <v>404</v>
      </c>
      <c r="K23" s="267"/>
      <c r="L23" s="138">
        <f t="shared" si="0"/>
        <v>20</v>
      </c>
      <c r="N23" s="138" t="s">
        <v>404</v>
      </c>
      <c r="O23" s="138" t="s">
        <v>1262</v>
      </c>
    </row>
    <row r="24" spans="1:17">
      <c r="B24" s="151" t="s">
        <v>1042</v>
      </c>
      <c r="E24" s="138" t="s">
        <v>38</v>
      </c>
      <c r="F24" s="267"/>
      <c r="G24" s="267"/>
      <c r="H24" s="267"/>
      <c r="I24" s="267"/>
      <c r="J24" s="273" t="s">
        <v>469</v>
      </c>
      <c r="K24" s="267"/>
      <c r="L24" s="138">
        <f t="shared" si="0"/>
        <v>21</v>
      </c>
      <c r="N24" s="138" t="s">
        <v>469</v>
      </c>
      <c r="O24" s="138" t="s">
        <v>1283</v>
      </c>
    </row>
    <row r="25" spans="1:17">
      <c r="A25" s="138" t="s">
        <v>1083</v>
      </c>
      <c r="B25" s="152" t="s">
        <v>1080</v>
      </c>
      <c r="E25" s="138" t="s">
        <v>38</v>
      </c>
      <c r="F25" s="267"/>
      <c r="G25" s="267"/>
      <c r="H25" s="267"/>
      <c r="I25" s="267"/>
      <c r="J25" s="273" t="s">
        <v>454</v>
      </c>
      <c r="K25" s="267"/>
      <c r="L25" s="138">
        <f t="shared" si="0"/>
        <v>22</v>
      </c>
      <c r="N25" s="138" t="s">
        <v>454</v>
      </c>
      <c r="O25" s="138" t="s">
        <v>1284</v>
      </c>
    </row>
    <row r="26" spans="1:17">
      <c r="A26" s="138" t="s">
        <v>1083</v>
      </c>
      <c r="B26" s="147" t="s">
        <v>1092</v>
      </c>
      <c r="E26" s="138" t="s">
        <v>38</v>
      </c>
      <c r="F26" s="267"/>
      <c r="G26" s="267"/>
      <c r="H26" s="267"/>
      <c r="I26" s="267"/>
      <c r="J26" s="273" t="s">
        <v>403</v>
      </c>
      <c r="K26" s="267"/>
      <c r="L26" s="138">
        <f t="shared" si="0"/>
        <v>23</v>
      </c>
      <c r="N26" s="138" t="s">
        <v>403</v>
      </c>
      <c r="O26" s="138" t="s">
        <v>1285</v>
      </c>
    </row>
    <row r="27" spans="1:17" ht="21">
      <c r="B27" s="149" t="s">
        <v>1088</v>
      </c>
      <c r="C27" s="140"/>
      <c r="D27" s="140"/>
      <c r="E27" s="138" t="s">
        <v>38</v>
      </c>
      <c r="F27" s="267"/>
      <c r="G27" s="267"/>
      <c r="H27" s="267"/>
      <c r="I27" s="267"/>
      <c r="J27" s="273" t="s">
        <v>772</v>
      </c>
      <c r="K27" s="267"/>
      <c r="L27" s="138">
        <f t="shared" si="0"/>
        <v>24</v>
      </c>
      <c r="N27" s="138" t="s">
        <v>772</v>
      </c>
      <c r="O27" s="138" t="s">
        <v>1296</v>
      </c>
    </row>
    <row r="28" spans="1:17">
      <c r="B28" s="151" t="s">
        <v>1081</v>
      </c>
      <c r="E28" s="138" t="s">
        <v>38</v>
      </c>
      <c r="F28" s="267"/>
      <c r="G28" s="267"/>
      <c r="H28" s="267"/>
      <c r="I28" s="267"/>
      <c r="J28" s="273" t="s">
        <v>373</v>
      </c>
      <c r="K28" s="267"/>
      <c r="L28" s="138">
        <f t="shared" si="0"/>
        <v>25</v>
      </c>
      <c r="N28" s="138" t="s">
        <v>373</v>
      </c>
      <c r="O28" s="138" t="s">
        <v>1264</v>
      </c>
    </row>
    <row r="29" spans="1:17">
      <c r="B29" s="151" t="s">
        <v>1086</v>
      </c>
      <c r="E29" s="138" t="s">
        <v>38</v>
      </c>
      <c r="F29" s="267"/>
      <c r="G29" s="267"/>
      <c r="H29" s="267"/>
      <c r="I29" s="267"/>
      <c r="J29" s="273" t="s">
        <v>319</v>
      </c>
      <c r="K29" s="267"/>
      <c r="L29" s="138">
        <f t="shared" si="0"/>
        <v>26</v>
      </c>
      <c r="N29" s="138" t="s">
        <v>319</v>
      </c>
      <c r="O29" s="138" t="s">
        <v>1271</v>
      </c>
    </row>
    <row r="30" spans="1:17">
      <c r="B30" s="151" t="s">
        <v>1042</v>
      </c>
      <c r="E30" s="138" t="s">
        <v>38</v>
      </c>
      <c r="F30" s="267"/>
      <c r="G30" s="267"/>
      <c r="H30" s="267"/>
      <c r="I30" s="267"/>
      <c r="J30" s="273" t="s">
        <v>768</v>
      </c>
      <c r="K30" s="267"/>
      <c r="L30" s="138">
        <f t="shared" si="0"/>
        <v>27</v>
      </c>
      <c r="N30" s="138" t="s">
        <v>768</v>
      </c>
      <c r="O30" s="138" t="s">
        <v>1295</v>
      </c>
    </row>
    <row r="31" spans="1:17">
      <c r="A31" s="138" t="s">
        <v>1083</v>
      </c>
      <c r="B31" s="152" t="s">
        <v>1084</v>
      </c>
      <c r="F31" s="267"/>
      <c r="G31" s="267"/>
      <c r="H31" s="267"/>
      <c r="I31" s="267"/>
      <c r="J31" s="273" t="s">
        <v>22</v>
      </c>
      <c r="K31" s="267"/>
      <c r="L31" s="138">
        <f t="shared" si="0"/>
        <v>28</v>
      </c>
      <c r="N31" s="138" t="s">
        <v>22</v>
      </c>
      <c r="O31" s="138" t="s">
        <v>1288</v>
      </c>
    </row>
    <row r="32" spans="1:17">
      <c r="A32" s="138" t="s">
        <v>1083</v>
      </c>
      <c r="B32" s="147" t="s">
        <v>1085</v>
      </c>
      <c r="F32" s="267"/>
      <c r="G32" s="267"/>
      <c r="H32" s="267"/>
      <c r="I32" s="267"/>
      <c r="J32" s="273" t="s">
        <v>387</v>
      </c>
      <c r="K32" s="267"/>
      <c r="L32" s="138">
        <f t="shared" si="0"/>
        <v>29</v>
      </c>
      <c r="N32" s="138" t="s">
        <v>387</v>
      </c>
      <c r="O32" s="138" t="s">
        <v>1260</v>
      </c>
    </row>
    <row r="33" spans="1:15">
      <c r="B33" s="153" t="s">
        <v>1050</v>
      </c>
      <c r="C33" s="140"/>
      <c r="D33" s="140"/>
      <c r="F33" s="267"/>
      <c r="G33" s="267"/>
      <c r="H33" s="267"/>
      <c r="I33" s="267"/>
      <c r="J33" s="273" t="s">
        <v>767</v>
      </c>
      <c r="K33" s="267"/>
      <c r="L33" s="138">
        <f t="shared" si="0"/>
        <v>30</v>
      </c>
      <c r="N33" s="138" t="s">
        <v>767</v>
      </c>
      <c r="O33" s="138" t="s">
        <v>1294</v>
      </c>
    </row>
    <row r="34" spans="1:15">
      <c r="B34" s="154" t="s">
        <v>1051</v>
      </c>
      <c r="F34" s="267"/>
      <c r="G34" s="267"/>
      <c r="H34" s="267"/>
      <c r="I34" s="267"/>
      <c r="J34" s="273" t="s">
        <v>588</v>
      </c>
      <c r="K34" s="267"/>
      <c r="L34" s="138">
        <f t="shared" si="0"/>
        <v>31</v>
      </c>
      <c r="N34" s="138" t="s">
        <v>588</v>
      </c>
      <c r="O34" s="138" t="s">
        <v>1290</v>
      </c>
    </row>
    <row r="35" spans="1:15">
      <c r="B35" s="154" t="s">
        <v>1052</v>
      </c>
      <c r="F35" s="267"/>
      <c r="G35" s="267"/>
      <c r="H35" s="267"/>
      <c r="I35" s="267"/>
      <c r="J35" s="273" t="s">
        <v>240</v>
      </c>
      <c r="K35" s="267"/>
      <c r="L35" s="138">
        <f t="shared" si="0"/>
        <v>32</v>
      </c>
      <c r="N35" s="138" t="s">
        <v>240</v>
      </c>
      <c r="O35" s="138" t="s">
        <v>1273</v>
      </c>
    </row>
    <row r="36" spans="1:15">
      <c r="B36" s="154" t="s">
        <v>1053</v>
      </c>
      <c r="F36" s="267"/>
      <c r="G36" s="267"/>
      <c r="H36" s="267"/>
      <c r="I36" s="267"/>
      <c r="J36" s="273" t="s">
        <v>1308</v>
      </c>
      <c r="K36" s="267"/>
      <c r="L36" s="138">
        <f t="shared" si="0"/>
        <v>33</v>
      </c>
      <c r="N36" s="138" t="s">
        <v>1308</v>
      </c>
      <c r="O36" s="138" t="s">
        <v>1309</v>
      </c>
    </row>
    <row r="37" spans="1:15">
      <c r="F37" s="267"/>
      <c r="G37" s="267"/>
      <c r="H37" s="267"/>
      <c r="I37" s="267"/>
      <c r="J37" s="273" t="s">
        <v>335</v>
      </c>
      <c r="K37" s="267"/>
      <c r="L37" s="138">
        <f t="shared" si="0"/>
        <v>34</v>
      </c>
      <c r="N37" s="138" t="s">
        <v>335</v>
      </c>
      <c r="O37" s="138" t="s">
        <v>1287</v>
      </c>
    </row>
    <row r="38" spans="1:15">
      <c r="B38" s="153" t="s">
        <v>1048</v>
      </c>
      <c r="C38" s="140"/>
      <c r="D38" s="140"/>
      <c r="F38" s="267"/>
      <c r="G38" s="267"/>
      <c r="H38" s="267"/>
      <c r="I38" s="267"/>
      <c r="J38" s="273" t="s">
        <v>423</v>
      </c>
      <c r="K38" s="267"/>
      <c r="L38" s="138">
        <f t="shared" si="0"/>
        <v>35</v>
      </c>
      <c r="N38" s="138" t="s">
        <v>423</v>
      </c>
      <c r="O38" s="138" t="s">
        <v>1263</v>
      </c>
    </row>
    <row r="39" spans="1:15">
      <c r="A39" s="138" t="s">
        <v>1083</v>
      </c>
      <c r="B39" s="151" t="s">
        <v>1049</v>
      </c>
      <c r="F39" s="267"/>
      <c r="G39" s="267"/>
      <c r="H39" s="267"/>
      <c r="I39" s="267"/>
      <c r="J39" s="273" t="s">
        <v>928</v>
      </c>
      <c r="K39" s="267"/>
      <c r="L39" s="138">
        <f t="shared" si="0"/>
        <v>36</v>
      </c>
      <c r="N39" s="138" t="s">
        <v>928</v>
      </c>
      <c r="O39" s="138" t="s">
        <v>1301</v>
      </c>
    </row>
    <row r="40" spans="1:15">
      <c r="F40" s="267"/>
      <c r="G40" s="267"/>
      <c r="H40" s="267"/>
      <c r="I40" s="267"/>
      <c r="J40" s="273" t="s">
        <v>912</v>
      </c>
      <c r="K40" s="267"/>
      <c r="L40" s="138">
        <f t="shared" si="0"/>
        <v>37</v>
      </c>
      <c r="N40" s="138" t="s">
        <v>912</v>
      </c>
      <c r="O40" s="138" t="s">
        <v>1300</v>
      </c>
    </row>
    <row r="41" spans="1:15">
      <c r="F41" s="267"/>
      <c r="G41" s="267"/>
      <c r="H41" s="267"/>
      <c r="I41" s="267"/>
      <c r="J41" s="273" t="s">
        <v>402</v>
      </c>
      <c r="K41" s="267"/>
      <c r="L41" s="138">
        <f t="shared" si="0"/>
        <v>38</v>
      </c>
      <c r="N41" s="138" t="s">
        <v>402</v>
      </c>
      <c r="O41" s="138" t="s">
        <v>1265</v>
      </c>
    </row>
    <row r="42" spans="1:15">
      <c r="B42" s="153" t="s">
        <v>1077</v>
      </c>
      <c r="C42" s="140"/>
      <c r="D42" s="140"/>
      <c r="F42" s="267"/>
      <c r="G42" s="267"/>
      <c r="H42" s="267"/>
      <c r="I42" s="267"/>
      <c r="J42" s="273" t="s">
        <v>344</v>
      </c>
      <c r="K42" s="267"/>
      <c r="L42" s="138">
        <f t="shared" si="0"/>
        <v>39</v>
      </c>
      <c r="N42" s="138" t="s">
        <v>344</v>
      </c>
      <c r="O42" s="138" t="s">
        <v>1274</v>
      </c>
    </row>
    <row r="43" spans="1:15">
      <c r="B43" s="151" t="s">
        <v>1078</v>
      </c>
      <c r="F43" s="267"/>
      <c r="G43" s="267"/>
      <c r="H43" s="267"/>
      <c r="I43" s="267"/>
      <c r="J43" s="273" t="s">
        <v>320</v>
      </c>
      <c r="K43" s="267"/>
      <c r="L43" s="138">
        <f t="shared" si="0"/>
        <v>40</v>
      </c>
      <c r="N43" s="138" t="s">
        <v>320</v>
      </c>
      <c r="O43" s="138" t="s">
        <v>1275</v>
      </c>
    </row>
    <row r="44" spans="1:15">
      <c r="B44" s="154" t="s">
        <v>1079</v>
      </c>
      <c r="F44" s="267"/>
      <c r="G44" s="267"/>
      <c r="H44" s="267"/>
      <c r="I44" s="267"/>
      <c r="J44" s="273" t="s">
        <v>348</v>
      </c>
      <c r="K44" s="267"/>
      <c r="L44" s="138">
        <f t="shared" si="0"/>
        <v>41</v>
      </c>
      <c r="N44" s="138" t="s">
        <v>348</v>
      </c>
      <c r="O44" s="138" t="s">
        <v>1277</v>
      </c>
    </row>
    <row r="45" spans="1:15">
      <c r="F45" s="267"/>
      <c r="G45" s="267"/>
      <c r="H45" s="267"/>
      <c r="I45" s="267"/>
      <c r="J45" s="273" t="s">
        <v>10</v>
      </c>
      <c r="K45" s="267"/>
      <c r="L45" s="138">
        <f t="shared" si="0"/>
        <v>42</v>
      </c>
      <c r="N45" s="138" t="s">
        <v>10</v>
      </c>
      <c r="O45" s="138" t="s">
        <v>1279</v>
      </c>
    </row>
    <row r="46" spans="1:15">
      <c r="F46" s="267"/>
      <c r="G46" s="267"/>
      <c r="H46" s="267"/>
      <c r="I46" s="267"/>
      <c r="J46" s="273" t="s">
        <v>876</v>
      </c>
      <c r="K46" s="267"/>
      <c r="L46" s="138">
        <f t="shared" si="0"/>
        <v>43</v>
      </c>
      <c r="N46" s="138" t="s">
        <v>876</v>
      </c>
      <c r="O46" s="138" t="s">
        <v>1299</v>
      </c>
    </row>
    <row r="47" spans="1:15">
      <c r="B47" s="153" t="s">
        <v>1089</v>
      </c>
      <c r="C47" s="140"/>
      <c r="D47" s="140"/>
      <c r="F47" s="267"/>
      <c r="G47" s="267"/>
      <c r="H47" s="267"/>
      <c r="I47" s="267"/>
      <c r="J47" s="273" t="s">
        <v>316</v>
      </c>
      <c r="K47" s="267"/>
      <c r="L47" s="138">
        <f t="shared" si="0"/>
        <v>44</v>
      </c>
      <c r="N47" s="138" t="s">
        <v>316</v>
      </c>
      <c r="O47" s="138" t="s">
        <v>1280</v>
      </c>
    </row>
    <row r="48" spans="1:15">
      <c r="B48" s="151" t="s">
        <v>1090</v>
      </c>
      <c r="F48" s="267"/>
      <c r="G48" s="267"/>
      <c r="H48" s="267"/>
      <c r="I48" s="267"/>
      <c r="J48" s="273" t="s">
        <v>271</v>
      </c>
      <c r="K48" s="267"/>
      <c r="L48" s="138">
        <f t="shared" si="0"/>
        <v>45</v>
      </c>
      <c r="N48" s="138" t="s">
        <v>271</v>
      </c>
      <c r="O48" s="138" t="s">
        <v>1281</v>
      </c>
    </row>
    <row r="49" spans="2:12">
      <c r="B49" s="154" t="s">
        <v>1091</v>
      </c>
      <c r="F49" s="267"/>
      <c r="G49" s="267"/>
      <c r="H49" s="267"/>
      <c r="I49" s="267"/>
      <c r="J49" s="273" t="s">
        <v>249</v>
      </c>
      <c r="K49" s="267"/>
      <c r="L49" s="138">
        <f t="shared" si="0"/>
        <v>46</v>
      </c>
    </row>
    <row r="52" spans="2:12">
      <c r="G52" s="155"/>
    </row>
    <row r="53" spans="2:12">
      <c r="F53" s="156"/>
      <c r="G53" s="155"/>
    </row>
    <row r="54" spans="2:12">
      <c r="F54" s="156"/>
      <c r="G54" s="155"/>
    </row>
    <row r="55" spans="2:12">
      <c r="F55" s="156"/>
      <c r="G55" s="155"/>
    </row>
    <row r="56" spans="2:12">
      <c r="F56" s="156"/>
    </row>
  </sheetData>
  <sortState xmlns:xlrd2="http://schemas.microsoft.com/office/spreadsheetml/2017/richdata2" ref="N12:Q48">
    <sortCondition ref="O12:O48"/>
  </sortState>
  <phoneticPr fontId="1"/>
  <printOptions horizontalCentered="1" verticalCentered="1"/>
  <pageMargins left="0.82677165354330717" right="0.23622047244094491" top="0.35433070866141736" bottom="0.35433070866141736" header="0.31496062992125984" footer="0.31496062992125984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053CF-4903-47B5-ABB6-9FB225A079E5}">
  <sheetPr codeName="Sheet10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929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926</v>
      </c>
      <c r="G3" s="22" t="s">
        <v>927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1232</v>
      </c>
      <c r="N7" s="117">
        <f>O7+T7+(IF(W7=1,U7,0))</f>
        <v>1232</v>
      </c>
      <c r="O7" s="42">
        <f>SUM(O8:O22)</f>
        <v>1232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190</v>
      </c>
      <c r="AA7" s="5" t="s">
        <v>181</v>
      </c>
      <c r="AB7" s="20">
        <f>MAX(E8:E22)</f>
        <v>0</v>
      </c>
      <c r="AC7" s="90">
        <f t="shared" ref="AC7:AK7" si="1">M7</f>
        <v>1232</v>
      </c>
      <c r="AD7" s="90">
        <f t="shared" si="1"/>
        <v>1232</v>
      </c>
      <c r="AE7" s="90">
        <f t="shared" si="1"/>
        <v>1232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190</v>
      </c>
      <c r="D8" s="5" t="s">
        <v>181</v>
      </c>
      <c r="E8" s="5" t="s">
        <v>188</v>
      </c>
      <c r="F8" s="17" t="s">
        <v>3</v>
      </c>
      <c r="G8" s="17" t="s">
        <v>928</v>
      </c>
      <c r="H8" s="70">
        <v>1164</v>
      </c>
      <c r="I8" s="18">
        <v>314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2">IF(J8=0,I8,0)</f>
        <v>314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190</v>
      </c>
      <c r="D9" s="5" t="s">
        <v>181</v>
      </c>
      <c r="E9" s="20" t="s">
        <v>188</v>
      </c>
      <c r="F9" s="17" t="s">
        <v>3</v>
      </c>
      <c r="G9" s="17" t="s">
        <v>928</v>
      </c>
      <c r="H9" s="70">
        <v>1165</v>
      </c>
      <c r="I9" s="18">
        <v>436</v>
      </c>
      <c r="J9" s="5">
        <f t="shared" ref="J9:J22" si="4">IF(K9="耕作",0,IF(K9="休耕",1,IF(K9="転用",2,IF(K9="売却",3,IF(K9="貸出",4,IF(K9="借入",5,IF(K9="-",6,IF(K9="その他",7))))))))</f>
        <v>0</v>
      </c>
      <c r="K9" s="20" t="s">
        <v>52</v>
      </c>
      <c r="L9" s="95" t="s">
        <v>38</v>
      </c>
      <c r="M9" s="39"/>
      <c r="N9" s="39"/>
      <c r="O9" s="43">
        <f t="shared" si="2"/>
        <v>436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190</v>
      </c>
      <c r="D10" s="5" t="s">
        <v>181</v>
      </c>
      <c r="E10" s="14" t="s">
        <v>188</v>
      </c>
      <c r="F10" s="17" t="s">
        <v>3</v>
      </c>
      <c r="G10" s="17" t="s">
        <v>928</v>
      </c>
      <c r="H10" s="28">
        <v>1166</v>
      </c>
      <c r="I10" s="18">
        <v>482</v>
      </c>
      <c r="J10" s="5">
        <f t="shared" si="4"/>
        <v>0</v>
      </c>
      <c r="K10" s="20" t="s">
        <v>52</v>
      </c>
      <c r="L10" s="95" t="s">
        <v>38</v>
      </c>
      <c r="M10" s="39"/>
      <c r="N10" s="39"/>
      <c r="O10" s="43">
        <f t="shared" si="2"/>
        <v>482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188</v>
      </c>
      <c r="F11" s="17" t="s">
        <v>188</v>
      </c>
      <c r="G11" s="17" t="s">
        <v>188</v>
      </c>
      <c r="H11" s="28"/>
      <c r="I11" s="18"/>
      <c r="J11" s="5">
        <f t="shared" si="4"/>
        <v>6</v>
      </c>
      <c r="K11" s="20" t="s">
        <v>188</v>
      </c>
      <c r="L11" s="21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188</v>
      </c>
      <c r="F12" s="17" t="s">
        <v>188</v>
      </c>
      <c r="G12" s="17" t="s">
        <v>188</v>
      </c>
      <c r="H12" s="28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188</v>
      </c>
      <c r="F13" s="17" t="s">
        <v>188</v>
      </c>
      <c r="G13" s="17" t="s">
        <v>188</v>
      </c>
      <c r="H13" s="28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188</v>
      </c>
      <c r="F14" s="17" t="s">
        <v>188</v>
      </c>
      <c r="G14" s="17" t="s">
        <v>188</v>
      </c>
      <c r="H14" s="28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188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188</v>
      </c>
      <c r="F29" s="17" t="s">
        <v>188</v>
      </c>
      <c r="G29" s="17" t="s">
        <v>188</v>
      </c>
      <c r="H29" s="17"/>
      <c r="I29" s="18"/>
      <c r="J29" s="5">
        <f t="shared" ref="J29:J42" si="31">IF(K29="耕作",0,IF(K29="休耕",1,IF(K29="転用",2,IF(K29="売却",3,IF(K29="貸出",4,IF(K29="借入",5,IF(K29="-",6,IF(K29="その他",7))))))))</f>
        <v>6</v>
      </c>
      <c r="K29" s="20" t="s">
        <v>188</v>
      </c>
      <c r="L29" s="95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188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95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188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188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188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ABB7C779-7184-4AF6-9FD1-DACDA7EA8B49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6EF5172B-F157-4601-9CFA-728554DE196A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0A6C4BD8-1C90-44BF-959A-288D789C59A3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B7AE5F4C-836D-401E-9CB6-463316CD0062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131EEAF6-23C6-4CB6-A48F-4F19C9445C4E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86D5E-3859-406A-87AC-CD802CB667E6}">
  <sheetPr codeName="Sheet11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915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916</v>
      </c>
      <c r="G3" s="22" t="s">
        <v>917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0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4243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3</v>
      </c>
      <c r="AC7" s="90">
        <f t="shared" ref="AC7:AK7" si="1">M7</f>
        <v>0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4243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373</v>
      </c>
      <c r="H8" s="70" t="s">
        <v>919</v>
      </c>
      <c r="I8" s="18">
        <v>1236</v>
      </c>
      <c r="J8" s="5">
        <f>IF(K8="耕作",0,IF(K8="休耕",1,IF(K8="転用",2,IF(K8="売却",3,IF(K8="貸出",4,IF(K8="借入",5,IF(K8="-",6,IF(K8="その他",7))))))))</f>
        <v>2</v>
      </c>
      <c r="K8" s="20" t="s">
        <v>358</v>
      </c>
      <c r="L8" s="21" t="s">
        <v>924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1236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3</v>
      </c>
      <c r="AC8" s="90">
        <f t="shared" ref="AC8:AK8" si="3">M27</f>
        <v>2326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1917</v>
      </c>
      <c r="AI8" s="90">
        <f t="shared" si="3"/>
        <v>2326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373</v>
      </c>
      <c r="H9" s="70" t="s">
        <v>921</v>
      </c>
      <c r="I9" s="18">
        <v>1090</v>
      </c>
      <c r="J9" s="5">
        <f t="shared" ref="J9:J22" si="4">IF(K9="耕作",0,IF(K9="休耕",1,IF(K9="転用",2,IF(K9="売却",3,IF(K9="貸出",4,IF(K9="借入",5,IF(K9="-",6,IF(K9="その他",7))))))))</f>
        <v>2</v>
      </c>
      <c r="K9" s="20" t="s">
        <v>358</v>
      </c>
      <c r="L9" s="21" t="s">
        <v>924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1090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373</v>
      </c>
      <c r="H10" s="70" t="s">
        <v>923</v>
      </c>
      <c r="I10" s="18">
        <v>1917</v>
      </c>
      <c r="J10" s="5">
        <f t="shared" si="4"/>
        <v>2</v>
      </c>
      <c r="K10" s="20" t="s">
        <v>358</v>
      </c>
      <c r="L10" s="21" t="s">
        <v>924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1917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28"/>
      <c r="I11" s="18"/>
      <c r="J11" s="5">
        <f t="shared" si="4"/>
        <v>6</v>
      </c>
      <c r="K11" s="20" t="s">
        <v>188</v>
      </c>
      <c r="L11" s="21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28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28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28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2326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1917</v>
      </c>
      <c r="S27" s="45">
        <f t="shared" ref="S27:T27" si="24">SUM(S28:S42)</f>
        <v>2326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373</v>
      </c>
      <c r="H28" s="17" t="s">
        <v>918</v>
      </c>
      <c r="I28" s="18">
        <v>1236</v>
      </c>
      <c r="J28" s="5">
        <f>IF(K28="耕作",0,IF(K28="休耕",1,IF(K28="転用",2,IF(K28="売却",3,IF(K28="貸出",4,IF(K28="借入",5,IF(K28="-",6,IF(K28="その他",7))))))))</f>
        <v>4</v>
      </c>
      <c r="K28" s="20" t="s">
        <v>192</v>
      </c>
      <c r="L28" s="69" t="s">
        <v>1346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1236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373</v>
      </c>
      <c r="H29" s="17" t="s">
        <v>920</v>
      </c>
      <c r="I29" s="18">
        <v>1090</v>
      </c>
      <c r="J29" s="5">
        <f t="shared" ref="J29:J42" si="31">IF(K29="耕作",0,IF(K29="休耕",1,IF(K29="転用",2,IF(K29="売却",3,IF(K29="貸出",4,IF(K29="借入",5,IF(K29="-",6,IF(K29="その他",7))))))))</f>
        <v>4</v>
      </c>
      <c r="K29" s="20" t="s">
        <v>192</v>
      </c>
      <c r="L29" s="69" t="s">
        <v>1346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1090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373</v>
      </c>
      <c r="H30" s="17" t="s">
        <v>922</v>
      </c>
      <c r="I30" s="18">
        <v>1917</v>
      </c>
      <c r="J30" s="5">
        <f t="shared" si="31"/>
        <v>3</v>
      </c>
      <c r="K30" s="20" t="s">
        <v>55</v>
      </c>
      <c r="L30" s="95" t="s">
        <v>925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1917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2F26F8F-DDF6-40E2-8E87-06D6743207B0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3873D32B-A18A-49E0-9B1E-A5F4C4A02C96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78869B18-C626-4670-BC60-835A10AF63DF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9669AEC1-D60D-4ECC-8686-DE110FF7837D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2CA6124E-0BA0-46A9-A765-A4E7598EFA41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FF2F6-C43D-49F4-AD7C-EF4112F5DE21}">
  <sheetPr codeName="Sheet12">
    <tabColor theme="9" tint="0.59999389629810485"/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915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910</v>
      </c>
      <c r="G3" s="22" t="s">
        <v>911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893</v>
      </c>
      <c r="N7" s="117">
        <f>O7+T7+(IF(W7=1,U7,0))</f>
        <v>893</v>
      </c>
      <c r="O7" s="42">
        <f>SUM(O8:O22)</f>
        <v>893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190</v>
      </c>
      <c r="AA7" s="5" t="s">
        <v>181</v>
      </c>
      <c r="AB7" s="20">
        <f>MAX(E8:E22)</f>
        <v>1</v>
      </c>
      <c r="AC7" s="90">
        <f t="shared" ref="AC7:AK7" si="1">M7</f>
        <v>893</v>
      </c>
      <c r="AD7" s="90">
        <f t="shared" si="1"/>
        <v>893</v>
      </c>
      <c r="AE7" s="90">
        <f t="shared" si="1"/>
        <v>893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190</v>
      </c>
      <c r="D8" s="5" t="s">
        <v>181</v>
      </c>
      <c r="E8" s="5">
        <v>1</v>
      </c>
      <c r="F8" s="17" t="s">
        <v>3</v>
      </c>
      <c r="G8" s="17" t="s">
        <v>912</v>
      </c>
      <c r="H8" s="70" t="s">
        <v>913</v>
      </c>
      <c r="I8" s="18">
        <v>893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2">IF(J8=0,I8,0)</f>
        <v>893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188</v>
      </c>
      <c r="D9" s="5" t="s">
        <v>188</v>
      </c>
      <c r="E9" s="20" t="s">
        <v>188</v>
      </c>
      <c r="F9" s="17" t="s">
        <v>188</v>
      </c>
      <c r="G9" s="17" t="s">
        <v>188</v>
      </c>
      <c r="H9" s="70"/>
      <c r="I9" s="18"/>
      <c r="J9" s="5">
        <f t="shared" ref="J9:J22" si="4">IF(K9="耕作",0,IF(K9="休耕",1,IF(K9="転用",2,IF(K9="売却",3,IF(K9="貸出",4,IF(K9="借入",5,IF(K9="-",6,IF(K9="その他",7))))))))</f>
        <v>6</v>
      </c>
      <c r="K9" s="20" t="s">
        <v>188</v>
      </c>
      <c r="L9" s="95" t="s">
        <v>38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188</v>
      </c>
      <c r="D10" s="5" t="s">
        <v>188</v>
      </c>
      <c r="E10" s="14" t="s">
        <v>188</v>
      </c>
      <c r="F10" s="17" t="s">
        <v>188</v>
      </c>
      <c r="G10" s="17" t="s">
        <v>188</v>
      </c>
      <c r="H10" s="28"/>
      <c r="I10" s="18"/>
      <c r="J10" s="5">
        <f t="shared" si="4"/>
        <v>6</v>
      </c>
      <c r="K10" s="20" t="s">
        <v>188</v>
      </c>
      <c r="L10" s="95" t="s">
        <v>38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28"/>
      <c r="I11" s="18"/>
      <c r="J11" s="5">
        <f t="shared" si="4"/>
        <v>6</v>
      </c>
      <c r="K11" s="20" t="s">
        <v>188</v>
      </c>
      <c r="L11" s="21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28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28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28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38</v>
      </c>
      <c r="F29" s="17" t="s">
        <v>188</v>
      </c>
      <c r="G29" s="17" t="s">
        <v>188</v>
      </c>
      <c r="H29" s="17"/>
      <c r="I29" s="18"/>
      <c r="J29" s="5">
        <f t="shared" ref="J29:J42" si="31">IF(K29="耕作",0,IF(K29="休耕",1,IF(K29="転用",2,IF(K29="売却",3,IF(K29="貸出",4,IF(K29="借入",5,IF(K29="-",6,IF(K29="その他",7))))))))</f>
        <v>6</v>
      </c>
      <c r="K29" s="20" t="s">
        <v>188</v>
      </c>
      <c r="L29" s="95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95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8A61CE9-0A51-4247-8B53-56DF6C12146B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DED4C605-A703-4DE2-8883-30454F45F36B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8E7DFFEB-7801-4D40-8163-F7ED42BDA0F2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6622E7EC-48E2-49E5-8585-3630EBE59B0B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33992A8F-50C2-4176-A1FE-FF2D87B8BB16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F586F-510C-4D06-8E02-92EEE56D791E}">
  <sheetPr codeName="Sheet13">
    <tabColor theme="9" tint="0.59999389629810485"/>
    <outlinePr summaryBelow="0" summaryRight="0"/>
  </sheetPr>
  <dimension ref="B1:AL183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909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903</v>
      </c>
      <c r="G3" s="22" t="s">
        <v>904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453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453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2</v>
      </c>
      <c r="AC7" s="90">
        <f t="shared" ref="AC7:AK7" si="1">M7</f>
        <v>453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453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188</v>
      </c>
      <c r="H8" s="70" t="s">
        <v>905</v>
      </c>
      <c r="I8" s="18">
        <v>251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69" t="s">
        <v>907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251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188</v>
      </c>
      <c r="H9" s="70" t="s">
        <v>906</v>
      </c>
      <c r="I9" s="18">
        <v>202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100" t="s">
        <v>908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202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188</v>
      </c>
      <c r="D10" s="5" t="s">
        <v>188</v>
      </c>
      <c r="E10" s="14" t="s">
        <v>188</v>
      </c>
      <c r="F10" s="17" t="s">
        <v>188</v>
      </c>
      <c r="G10" s="17" t="s">
        <v>188</v>
      </c>
      <c r="H10" s="28"/>
      <c r="I10" s="18"/>
      <c r="J10" s="5">
        <f t="shared" si="4"/>
        <v>6</v>
      </c>
      <c r="K10" s="20" t="s">
        <v>188</v>
      </c>
      <c r="L10" s="95" t="s">
        <v>38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28"/>
      <c r="I11" s="18"/>
      <c r="J11" s="5">
        <f t="shared" si="4"/>
        <v>6</v>
      </c>
      <c r="K11" s="20" t="s">
        <v>188</v>
      </c>
      <c r="L11" s="21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28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28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28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38</v>
      </c>
      <c r="F29" s="17" t="s">
        <v>188</v>
      </c>
      <c r="G29" s="17" t="s">
        <v>188</v>
      </c>
      <c r="H29" s="17"/>
      <c r="I29" s="18"/>
      <c r="J29" s="5">
        <f t="shared" ref="J29:J42" si="31">IF(K29="耕作",0,IF(K29="休耕",1,IF(K29="転用",2,IF(K29="売却",3,IF(K29="貸出",4,IF(K29="借入",5,IF(K29="-",6,IF(K29="その他",7))))))))</f>
        <v>6</v>
      </c>
      <c r="K29" s="20" t="s">
        <v>188</v>
      </c>
      <c r="L29" s="95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95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FD2ABA56-AD14-4F77-B97B-827A905997C9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AED61CD6-72BA-46CE-93D7-7B155E7B7203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99CA5C99-D5F7-4EA1-B33B-76DC7E8AB587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13CF74B9-3D70-443E-B9CB-351CF1C31660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6380D29C-004F-4730-AEAC-AA43D7CB156E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915F3-1DFD-4795-B590-1ABB6F791B6D}">
  <sheetPr codeName="Sheet14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901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874</v>
      </c>
      <c r="G3" s="22" t="s">
        <v>875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7273</v>
      </c>
      <c r="N7" s="117">
        <f>O7+T7+(IF(W7=1,U7,0))</f>
        <v>5882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5882</v>
      </c>
      <c r="U7" s="42">
        <f>SUM(U8:U22)</f>
        <v>1391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11</v>
      </c>
      <c r="AC7" s="90">
        <f t="shared" ref="AC7:AK7" si="1">M7</f>
        <v>7273</v>
      </c>
      <c r="AD7" s="90">
        <f t="shared" si="1"/>
        <v>5882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5882</v>
      </c>
      <c r="AK7" s="90">
        <f t="shared" si="1"/>
        <v>1391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241</v>
      </c>
      <c r="H8" s="70" t="s">
        <v>888</v>
      </c>
      <c r="I8" s="18">
        <v>1649</v>
      </c>
      <c r="J8" s="5">
        <f>IF(K8="耕作",0,IF(K8="休耕",1,IF(K8="転用",2,IF(K8="売却",3,IF(K8="貸出",4,IF(K8="借入",5,IF(K8="-",6,IF(K8="その他",7))))))))</f>
        <v>5</v>
      </c>
      <c r="K8" s="20" t="s">
        <v>193</v>
      </c>
      <c r="L8" s="21" t="s">
        <v>900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1649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10</v>
      </c>
      <c r="AC8" s="90">
        <f t="shared" ref="AC8:AK8" si="3">M27</f>
        <v>4764</v>
      </c>
      <c r="AD8" s="90">
        <f t="shared" si="3"/>
        <v>4764</v>
      </c>
      <c r="AE8" s="90">
        <f t="shared" si="3"/>
        <v>4764</v>
      </c>
      <c r="AF8" s="90">
        <f t="shared" si="3"/>
        <v>0</v>
      </c>
      <c r="AG8" s="90">
        <f t="shared" si="3"/>
        <v>0</v>
      </c>
      <c r="AH8" s="90">
        <f t="shared" si="3"/>
        <v>825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241</v>
      </c>
      <c r="H9" s="70" t="s">
        <v>889</v>
      </c>
      <c r="I9" s="18">
        <v>18</v>
      </c>
      <c r="J9" s="5">
        <f t="shared" ref="J9:J22" si="4">IF(K9="耕作",0,IF(K9="休耕",1,IF(K9="転用",2,IF(K9="売却",3,IF(K9="貸出",4,IF(K9="借入",5,IF(K9="-",6,IF(K9="その他",7))))))))</f>
        <v>5</v>
      </c>
      <c r="K9" s="20" t="s">
        <v>193</v>
      </c>
      <c r="L9" s="21" t="s">
        <v>900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18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241</v>
      </c>
      <c r="H10" s="70" t="s">
        <v>890</v>
      </c>
      <c r="I10" s="18">
        <v>455</v>
      </c>
      <c r="J10" s="5">
        <f t="shared" si="4"/>
        <v>5</v>
      </c>
      <c r="K10" s="20" t="s">
        <v>193</v>
      </c>
      <c r="L10" s="21" t="s">
        <v>900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455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241</v>
      </c>
      <c r="H11" s="70" t="s">
        <v>891</v>
      </c>
      <c r="I11" s="18">
        <v>429</v>
      </c>
      <c r="J11" s="5">
        <f t="shared" si="4"/>
        <v>5</v>
      </c>
      <c r="K11" s="20" t="s">
        <v>193</v>
      </c>
      <c r="L11" s="21" t="s">
        <v>900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429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241</v>
      </c>
      <c r="H12" s="70" t="s">
        <v>892</v>
      </c>
      <c r="I12" s="18">
        <v>308</v>
      </c>
      <c r="J12" s="5">
        <f t="shared" si="4"/>
        <v>5</v>
      </c>
      <c r="K12" s="20" t="s">
        <v>193</v>
      </c>
      <c r="L12" s="21" t="s">
        <v>900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308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241</v>
      </c>
      <c r="H13" s="70" t="s">
        <v>893</v>
      </c>
      <c r="I13" s="18">
        <v>31</v>
      </c>
      <c r="J13" s="5">
        <f t="shared" si="4"/>
        <v>5</v>
      </c>
      <c r="K13" s="20" t="s">
        <v>193</v>
      </c>
      <c r="L13" s="21" t="s">
        <v>900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31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335</v>
      </c>
      <c r="H14" s="70" t="s">
        <v>894</v>
      </c>
      <c r="I14" s="18">
        <v>595</v>
      </c>
      <c r="J14" s="5">
        <f t="shared" si="4"/>
        <v>5</v>
      </c>
      <c r="K14" s="20" t="s">
        <v>193</v>
      </c>
      <c r="L14" s="21" t="s">
        <v>900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595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335</v>
      </c>
      <c r="H15" s="70" t="s">
        <v>895</v>
      </c>
      <c r="I15" s="18">
        <v>696</v>
      </c>
      <c r="J15" s="5">
        <f t="shared" si="4"/>
        <v>5</v>
      </c>
      <c r="K15" s="20" t="s">
        <v>193</v>
      </c>
      <c r="L15" s="21" t="s">
        <v>900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696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454</v>
      </c>
      <c r="H16" s="70" t="s">
        <v>896</v>
      </c>
      <c r="I16" s="18">
        <v>1180</v>
      </c>
      <c r="J16" s="5">
        <f t="shared" si="4"/>
        <v>5</v>
      </c>
      <c r="K16" s="20" t="s">
        <v>193</v>
      </c>
      <c r="L16" s="21" t="s">
        <v>900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1180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454</v>
      </c>
      <c r="H17" s="70" t="s">
        <v>897</v>
      </c>
      <c r="I17" s="18">
        <v>521</v>
      </c>
      <c r="J17" s="5">
        <f t="shared" si="4"/>
        <v>5</v>
      </c>
      <c r="K17" s="20" t="s">
        <v>193</v>
      </c>
      <c r="L17" s="21" t="s">
        <v>900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521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241</v>
      </c>
      <c r="H18" s="70" t="s">
        <v>898</v>
      </c>
      <c r="I18" s="18">
        <v>1391</v>
      </c>
      <c r="J18" s="5">
        <f t="shared" si="4"/>
        <v>7</v>
      </c>
      <c r="K18" s="20" t="s">
        <v>56</v>
      </c>
      <c r="L18" s="69" t="s">
        <v>899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1391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4764</v>
      </c>
      <c r="N27" s="117">
        <f>O27+T27+(IF(W27=1,U27,0))</f>
        <v>4764</v>
      </c>
      <c r="O27" s="45">
        <f>SUM(O28:O42)</f>
        <v>4764</v>
      </c>
      <c r="P27" s="45">
        <f>SUM(P28:P42)</f>
        <v>0</v>
      </c>
      <c r="Q27" s="45">
        <f>SUM(Q28:Q42)</f>
        <v>0</v>
      </c>
      <c r="R27" s="45">
        <f>SUM(R28:R42)</f>
        <v>825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876</v>
      </c>
      <c r="H28" s="70" t="s">
        <v>878</v>
      </c>
      <c r="I28" s="18">
        <v>82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21" t="s">
        <v>38</v>
      </c>
      <c r="M28" s="39"/>
      <c r="N28" s="39"/>
      <c r="O28" s="43">
        <f t="shared" ref="O28:O42" si="25">IF(J28=0,I28,0)</f>
        <v>82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876</v>
      </c>
      <c r="H29" s="70" t="s">
        <v>879</v>
      </c>
      <c r="I29" s="18">
        <v>1441</v>
      </c>
      <c r="J29" s="5">
        <f t="shared" ref="J29:J42" si="31">IF(K29="耕作",0,IF(K29="休耕",1,IF(K29="転用",2,IF(K29="売却",3,IF(K29="貸出",4,IF(K29="借入",5,IF(K29="-",6,IF(K29="その他",7))))))))</f>
        <v>0</v>
      </c>
      <c r="K29" s="20" t="s">
        <v>52</v>
      </c>
      <c r="L29" s="95" t="s">
        <v>38</v>
      </c>
      <c r="M29" s="40"/>
      <c r="N29" s="40"/>
      <c r="O29" s="43">
        <f t="shared" si="25"/>
        <v>1441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876</v>
      </c>
      <c r="H30" s="70" t="s">
        <v>880</v>
      </c>
      <c r="I30" s="18">
        <v>568</v>
      </c>
      <c r="J30" s="5">
        <f t="shared" si="31"/>
        <v>3</v>
      </c>
      <c r="K30" s="20" t="s">
        <v>55</v>
      </c>
      <c r="L30" s="95" t="s">
        <v>877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568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179</v>
      </c>
      <c r="D31" s="5" t="s">
        <v>181</v>
      </c>
      <c r="E31" s="14">
        <v>4</v>
      </c>
      <c r="F31" s="17" t="s">
        <v>3</v>
      </c>
      <c r="G31" s="17" t="s">
        <v>876</v>
      </c>
      <c r="H31" s="70" t="s">
        <v>881</v>
      </c>
      <c r="I31" s="18">
        <v>257</v>
      </c>
      <c r="J31" s="5">
        <f t="shared" si="31"/>
        <v>3</v>
      </c>
      <c r="K31" s="20" t="s">
        <v>55</v>
      </c>
      <c r="L31" s="95" t="s">
        <v>877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257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179</v>
      </c>
      <c r="D32" s="5" t="s">
        <v>181</v>
      </c>
      <c r="E32" s="14">
        <v>5</v>
      </c>
      <c r="F32" s="17" t="s">
        <v>3</v>
      </c>
      <c r="G32" s="17" t="s">
        <v>876</v>
      </c>
      <c r="H32" s="70" t="s">
        <v>882</v>
      </c>
      <c r="I32" s="18">
        <v>1259</v>
      </c>
      <c r="J32" s="5">
        <f t="shared" si="31"/>
        <v>0</v>
      </c>
      <c r="K32" s="20" t="s">
        <v>52</v>
      </c>
      <c r="L32" s="21" t="s">
        <v>38</v>
      </c>
      <c r="M32" s="41"/>
      <c r="N32" s="41"/>
      <c r="O32" s="43">
        <f t="shared" si="25"/>
        <v>1259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179</v>
      </c>
      <c r="D33" s="5" t="s">
        <v>181</v>
      </c>
      <c r="E33" s="14">
        <v>6</v>
      </c>
      <c r="F33" s="17" t="s">
        <v>3</v>
      </c>
      <c r="G33" s="17" t="s">
        <v>876</v>
      </c>
      <c r="H33" s="70" t="s">
        <v>883</v>
      </c>
      <c r="I33" s="18">
        <v>353</v>
      </c>
      <c r="J33" s="5">
        <f t="shared" si="31"/>
        <v>0</v>
      </c>
      <c r="K33" s="20" t="s">
        <v>52</v>
      </c>
      <c r="L33" s="21" t="s">
        <v>38</v>
      </c>
      <c r="M33" s="41"/>
      <c r="N33" s="41"/>
      <c r="O33" s="43">
        <f t="shared" si="25"/>
        <v>353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customHeight="1">
      <c r="B34" s="51">
        <f t="shared" si="33"/>
        <v>7</v>
      </c>
      <c r="C34" s="50" t="s">
        <v>179</v>
      </c>
      <c r="D34" s="5" t="s">
        <v>181</v>
      </c>
      <c r="E34" s="14">
        <v>7</v>
      </c>
      <c r="F34" s="17" t="s">
        <v>3</v>
      </c>
      <c r="G34" s="17" t="s">
        <v>876</v>
      </c>
      <c r="H34" s="70" t="s">
        <v>884</v>
      </c>
      <c r="I34" s="18">
        <v>208</v>
      </c>
      <c r="J34" s="5">
        <f t="shared" si="31"/>
        <v>0</v>
      </c>
      <c r="K34" s="20" t="s">
        <v>52</v>
      </c>
      <c r="L34" s="21" t="s">
        <v>38</v>
      </c>
      <c r="M34" s="41"/>
      <c r="N34" s="41"/>
      <c r="O34" s="43">
        <f t="shared" si="25"/>
        <v>208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customHeight="1">
      <c r="B35" s="51">
        <f t="shared" si="33"/>
        <v>8</v>
      </c>
      <c r="C35" s="50" t="s">
        <v>179</v>
      </c>
      <c r="D35" s="5" t="s">
        <v>181</v>
      </c>
      <c r="E35" s="14">
        <v>8</v>
      </c>
      <c r="F35" s="17" t="s">
        <v>3</v>
      </c>
      <c r="G35" s="17" t="s">
        <v>876</v>
      </c>
      <c r="H35" s="70" t="s">
        <v>885</v>
      </c>
      <c r="I35" s="18">
        <v>1137</v>
      </c>
      <c r="J35" s="5">
        <f t="shared" si="31"/>
        <v>0</v>
      </c>
      <c r="K35" s="20" t="s">
        <v>52</v>
      </c>
      <c r="L35" s="21" t="s">
        <v>38</v>
      </c>
      <c r="M35" s="41"/>
      <c r="N35" s="41"/>
      <c r="O35" s="43">
        <f t="shared" si="25"/>
        <v>1137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customHeight="1">
      <c r="B36" s="51">
        <f t="shared" si="33"/>
        <v>9</v>
      </c>
      <c r="C36" s="50" t="s">
        <v>179</v>
      </c>
      <c r="D36" s="5" t="s">
        <v>181</v>
      </c>
      <c r="E36" s="14">
        <v>9</v>
      </c>
      <c r="F36" s="17" t="s">
        <v>3</v>
      </c>
      <c r="G36" s="17" t="s">
        <v>373</v>
      </c>
      <c r="H36" s="70" t="s">
        <v>886</v>
      </c>
      <c r="I36" s="18">
        <v>139</v>
      </c>
      <c r="J36" s="5">
        <f t="shared" si="31"/>
        <v>0</v>
      </c>
      <c r="K36" s="20" t="s">
        <v>52</v>
      </c>
      <c r="L36" s="21" t="s">
        <v>38</v>
      </c>
      <c r="M36" s="41"/>
      <c r="N36" s="41"/>
      <c r="O36" s="43">
        <f t="shared" si="25"/>
        <v>139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customHeight="1">
      <c r="B37" s="51">
        <f t="shared" si="33"/>
        <v>10</v>
      </c>
      <c r="C37" s="50" t="s">
        <v>179</v>
      </c>
      <c r="D37" s="5" t="s">
        <v>181</v>
      </c>
      <c r="E37" s="14">
        <v>10</v>
      </c>
      <c r="F37" s="17" t="s">
        <v>3</v>
      </c>
      <c r="G37" s="17" t="s">
        <v>373</v>
      </c>
      <c r="H37" s="70" t="s">
        <v>887</v>
      </c>
      <c r="I37" s="18">
        <v>145</v>
      </c>
      <c r="J37" s="5">
        <f t="shared" si="31"/>
        <v>0</v>
      </c>
      <c r="K37" s="20" t="s">
        <v>52</v>
      </c>
      <c r="L37" s="21" t="s">
        <v>38</v>
      </c>
      <c r="M37" s="41"/>
      <c r="N37" s="41"/>
      <c r="O37" s="43">
        <f t="shared" si="25"/>
        <v>145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28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28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28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28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28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4CA4E40E-26AE-4B8B-BDBE-30C66B62161C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0BE9C074-92B1-493A-8DE7-1A9DF6D0E35E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5E45D8FD-FB5B-426E-BE52-BC8B52014AC0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642786E5-A83A-4784-9488-AE00F724B6FA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E7801C22-1BC7-4EC8-A191-B070125D0167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D9CA6-6597-44D1-B8DC-E9D24A79457A}">
  <sheetPr codeName="Sheet15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P191" sqref="P191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11" t="s">
        <v>1348</v>
      </c>
      <c r="L2" s="812"/>
      <c r="M2" s="81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866</v>
      </c>
      <c r="G3" s="110" t="s">
        <v>315</v>
      </c>
      <c r="H3" s="23">
        <v>46106</v>
      </c>
      <c r="I3" s="7">
        <f>H3</f>
        <v>46106</v>
      </c>
      <c r="J3" s="49"/>
      <c r="K3" s="814"/>
      <c r="L3" s="814"/>
      <c r="M3" s="81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1859</v>
      </c>
      <c r="N7" s="117">
        <f>O7+T7+(IF(W7=1,U7,0))</f>
        <v>0</v>
      </c>
      <c r="O7" s="42">
        <f>SUM(O8:O22)</f>
        <v>0</v>
      </c>
      <c r="P7" s="42">
        <f>SUM(P8:P22)</f>
        <v>1859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4</v>
      </c>
      <c r="AC7" s="90">
        <f t="shared" ref="AC7:AK7" si="1">M7</f>
        <v>1859</v>
      </c>
      <c r="AD7" s="90">
        <f t="shared" si="1"/>
        <v>0</v>
      </c>
      <c r="AE7" s="90">
        <f t="shared" si="1"/>
        <v>0</v>
      </c>
      <c r="AF7" s="90">
        <f t="shared" si="1"/>
        <v>1859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320</v>
      </c>
      <c r="H8" s="70" t="s">
        <v>867</v>
      </c>
      <c r="I8" s="18">
        <v>349</v>
      </c>
      <c r="J8" s="5">
        <f>IF(K8="耕作",0,IF(K8="休耕",1,IF(K8="転用",2,IF(K8="売却",3,IF(K8="貸出",4,IF(K8="借入",5,IF(K8="-",6,IF(K8="その他",7))))))))</f>
        <v>1</v>
      </c>
      <c r="K8" s="20" t="s">
        <v>51</v>
      </c>
      <c r="L8" s="21" t="s">
        <v>38</v>
      </c>
      <c r="M8" s="20"/>
      <c r="N8" s="20"/>
      <c r="O8" s="43">
        <f t="shared" ref="O8:O21" si="2">IF(J8=0,I8,0)</f>
        <v>0</v>
      </c>
      <c r="P8" s="43">
        <f>IF(J8=1,I8,0)</f>
        <v>349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5</v>
      </c>
      <c r="AC8" s="90">
        <f t="shared" ref="AC8:AK8" si="3">M27</f>
        <v>5311</v>
      </c>
      <c r="AD8" s="90">
        <f t="shared" si="3"/>
        <v>0</v>
      </c>
      <c r="AE8" s="90">
        <f t="shared" si="3"/>
        <v>0</v>
      </c>
      <c r="AF8" s="90">
        <f t="shared" si="3"/>
        <v>5311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320</v>
      </c>
      <c r="H9" s="70" t="s">
        <v>868</v>
      </c>
      <c r="I9" s="18">
        <v>604</v>
      </c>
      <c r="J9" s="5">
        <f t="shared" ref="J9:J22" si="4">IF(K9="耕作",0,IF(K9="休耕",1,IF(K9="転用",2,IF(K9="売却",3,IF(K9="貸出",4,IF(K9="借入",5,IF(K9="-",6,IF(K9="その他",7))))))))</f>
        <v>1</v>
      </c>
      <c r="K9" s="20" t="s">
        <v>51</v>
      </c>
      <c r="L9" s="95" t="s">
        <v>38</v>
      </c>
      <c r="M9" s="39"/>
      <c r="N9" s="39"/>
      <c r="O9" s="43">
        <f t="shared" si="2"/>
        <v>0</v>
      </c>
      <c r="P9" s="43">
        <f t="shared" ref="P9:P22" si="5">IF(J9=1,I9,0)</f>
        <v>604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320</v>
      </c>
      <c r="H10" s="70" t="s">
        <v>869</v>
      </c>
      <c r="I10" s="18">
        <v>321</v>
      </c>
      <c r="J10" s="5">
        <f t="shared" si="4"/>
        <v>1</v>
      </c>
      <c r="K10" s="20" t="s">
        <v>51</v>
      </c>
      <c r="L10" s="95" t="s">
        <v>38</v>
      </c>
      <c r="M10" s="39"/>
      <c r="N10" s="39"/>
      <c r="O10" s="43">
        <f t="shared" si="2"/>
        <v>0</v>
      </c>
      <c r="P10" s="43">
        <f t="shared" si="5"/>
        <v>321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320</v>
      </c>
      <c r="H11" s="70" t="s">
        <v>870</v>
      </c>
      <c r="I11" s="18">
        <v>585</v>
      </c>
      <c r="J11" s="5">
        <f t="shared" si="4"/>
        <v>1</v>
      </c>
      <c r="K11" s="20" t="s">
        <v>51</v>
      </c>
      <c r="L11" s="21" t="s">
        <v>38</v>
      </c>
      <c r="M11" s="40"/>
      <c r="N11" s="40"/>
      <c r="O11" s="43">
        <f t="shared" si="2"/>
        <v>0</v>
      </c>
      <c r="P11" s="43">
        <f t="shared" si="5"/>
        <v>585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28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28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28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5311</v>
      </c>
      <c r="N27" s="117">
        <f>O27+T27+(IF(W27=1,U27,0))</f>
        <v>0</v>
      </c>
      <c r="O27" s="45">
        <f>SUM(O28:O42)</f>
        <v>0</v>
      </c>
      <c r="P27" s="45">
        <f>SUM(P28:P42)</f>
        <v>5311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423</v>
      </c>
      <c r="H28" s="68" t="s">
        <v>871</v>
      </c>
      <c r="I28" s="18">
        <v>1328</v>
      </c>
      <c r="J28" s="5">
        <f>IF(K28="耕作",0,IF(K28="休耕",1,IF(K28="転用",2,IF(K28="売却",3,IF(K28="貸出",4,IF(K28="借入",5,IF(K28="-",6,IF(K28="その他",7))))))))</f>
        <v>1</v>
      </c>
      <c r="K28" s="20" t="s">
        <v>51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1328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423</v>
      </c>
      <c r="H29" s="17">
        <v>305</v>
      </c>
      <c r="I29" s="18">
        <v>760</v>
      </c>
      <c r="J29" s="5">
        <f t="shared" ref="J29:J42" si="31">IF(K29="耕作",0,IF(K29="休耕",1,IF(K29="転用",2,IF(K29="売却",3,IF(K29="貸出",4,IF(K29="借入",5,IF(K29="-",6,IF(K29="その他",7))))))))</f>
        <v>1</v>
      </c>
      <c r="K29" s="20" t="s">
        <v>51</v>
      </c>
      <c r="L29" s="95" t="s">
        <v>38</v>
      </c>
      <c r="M29" s="40"/>
      <c r="N29" s="40"/>
      <c r="O29" s="43">
        <f t="shared" si="25"/>
        <v>0</v>
      </c>
      <c r="P29" s="43">
        <f t="shared" si="26"/>
        <v>760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423</v>
      </c>
      <c r="H30" s="17">
        <v>306</v>
      </c>
      <c r="I30" s="18">
        <v>776</v>
      </c>
      <c r="J30" s="5">
        <f t="shared" si="31"/>
        <v>1</v>
      </c>
      <c r="K30" s="20" t="s">
        <v>51</v>
      </c>
      <c r="L30" s="95" t="s">
        <v>38</v>
      </c>
      <c r="M30" s="39"/>
      <c r="N30" s="39"/>
      <c r="O30" s="43">
        <f t="shared" si="25"/>
        <v>0</v>
      </c>
      <c r="P30" s="43">
        <f t="shared" si="26"/>
        <v>776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179</v>
      </c>
      <c r="D31" s="5" t="s">
        <v>181</v>
      </c>
      <c r="E31" s="14">
        <v>4</v>
      </c>
      <c r="F31" s="17" t="s">
        <v>3</v>
      </c>
      <c r="G31" s="17" t="s">
        <v>454</v>
      </c>
      <c r="H31" s="68" t="s">
        <v>872</v>
      </c>
      <c r="I31" s="18">
        <v>1254</v>
      </c>
      <c r="J31" s="5">
        <f t="shared" si="31"/>
        <v>1</v>
      </c>
      <c r="K31" s="20" t="s">
        <v>51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1254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179</v>
      </c>
      <c r="D32" s="5" t="s">
        <v>181</v>
      </c>
      <c r="E32" s="14">
        <v>5</v>
      </c>
      <c r="F32" s="17" t="s">
        <v>3</v>
      </c>
      <c r="G32" s="17" t="s">
        <v>454</v>
      </c>
      <c r="H32" s="17">
        <v>598</v>
      </c>
      <c r="I32" s="18">
        <v>1193</v>
      </c>
      <c r="J32" s="5">
        <f t="shared" si="31"/>
        <v>1</v>
      </c>
      <c r="K32" s="20" t="s">
        <v>51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1193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9BEFB57-47D3-4E78-8124-F329411BB1A2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0D03C78F-FCA6-463A-9E8F-C852A6D658E6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1180E4BB-5599-457F-942F-3B61ED79F46B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0E1646ED-A00C-4209-A0FA-46EF53286F8B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E0D2B1A9-23ED-4A63-9B51-CCE24953C011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BAFDE-145A-4701-881D-EB58661FA229}">
  <sheetPr codeName="Sheet16">
    <outlinePr summaryBelow="0" summaryRight="0"/>
  </sheetPr>
  <dimension ref="B1:AL187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6" t="s">
        <v>1222</v>
      </c>
      <c r="L2" s="847"/>
      <c r="M2" s="848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848</v>
      </c>
      <c r="G3" s="22" t="s">
        <v>849</v>
      </c>
      <c r="H3" s="23">
        <v>46106</v>
      </c>
      <c r="I3" s="7">
        <f>H3</f>
        <v>46106</v>
      </c>
      <c r="J3" s="49"/>
      <c r="K3" s="849"/>
      <c r="L3" s="849"/>
      <c r="M3" s="850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4511</v>
      </c>
      <c r="N7" s="117">
        <f>O7+T7+(IF(W7=1,U7,0))</f>
        <v>630</v>
      </c>
      <c r="O7" s="42">
        <f>SUM(O8:O22)</f>
        <v>630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3881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9</v>
      </c>
      <c r="AC7" s="90">
        <f t="shared" ref="AC7:AK7" si="1">M7</f>
        <v>4511</v>
      </c>
      <c r="AD7" s="90">
        <f t="shared" si="1"/>
        <v>630</v>
      </c>
      <c r="AE7" s="90">
        <f t="shared" si="1"/>
        <v>630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3881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241</v>
      </c>
      <c r="H8" s="70" t="s">
        <v>853</v>
      </c>
      <c r="I8" s="109">
        <v>1004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21" t="s">
        <v>990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1004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190</v>
      </c>
      <c r="AA8" s="5" t="s">
        <v>181</v>
      </c>
      <c r="AB8" s="20">
        <f>MAX(E28:E42)</f>
        <v>4</v>
      </c>
      <c r="AC8" s="90">
        <f t="shared" ref="AC8:AK8" si="3">M27</f>
        <v>2072</v>
      </c>
      <c r="AD8" s="90">
        <f t="shared" si="3"/>
        <v>2072</v>
      </c>
      <c r="AE8" s="90">
        <f t="shared" si="3"/>
        <v>2072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241</v>
      </c>
      <c r="H9" s="70" t="s">
        <v>854</v>
      </c>
      <c r="I9" s="109">
        <v>181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21" t="s">
        <v>990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181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178</v>
      </c>
      <c r="AA9" s="5" t="s">
        <v>182</v>
      </c>
      <c r="AB9" s="20">
        <f>MAX(E48:E62)</f>
        <v>3</v>
      </c>
      <c r="AC9" s="90">
        <f t="shared" ref="AC9:AK9" si="11">M47</f>
        <v>2571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2571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241</v>
      </c>
      <c r="H10" s="70" t="s">
        <v>855</v>
      </c>
      <c r="I10" s="109">
        <v>759</v>
      </c>
      <c r="J10" s="5">
        <f t="shared" si="4"/>
        <v>4</v>
      </c>
      <c r="K10" s="20" t="s">
        <v>192</v>
      </c>
      <c r="L10" s="21" t="s">
        <v>990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759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241</v>
      </c>
      <c r="H11" s="70" t="s">
        <v>856</v>
      </c>
      <c r="I11" s="109">
        <v>595</v>
      </c>
      <c r="J11" s="5">
        <f t="shared" si="4"/>
        <v>4</v>
      </c>
      <c r="K11" s="20" t="s">
        <v>192</v>
      </c>
      <c r="L11" s="21" t="s">
        <v>990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595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241</v>
      </c>
      <c r="H12" s="70" t="s">
        <v>857</v>
      </c>
      <c r="I12" s="109">
        <v>75</v>
      </c>
      <c r="J12" s="5">
        <f t="shared" si="4"/>
        <v>4</v>
      </c>
      <c r="K12" s="20" t="s">
        <v>192</v>
      </c>
      <c r="L12" s="21" t="s">
        <v>990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75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356</v>
      </c>
      <c r="H13" s="70" t="s">
        <v>861</v>
      </c>
      <c r="I13" s="109">
        <v>598</v>
      </c>
      <c r="J13" s="5">
        <f t="shared" si="4"/>
        <v>4</v>
      </c>
      <c r="K13" s="20" t="s">
        <v>192</v>
      </c>
      <c r="L13" s="21" t="s">
        <v>991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598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356</v>
      </c>
      <c r="H14" s="70" t="s">
        <v>862</v>
      </c>
      <c r="I14" s="109">
        <v>669</v>
      </c>
      <c r="J14" s="5">
        <f t="shared" si="4"/>
        <v>4</v>
      </c>
      <c r="K14" s="20" t="s">
        <v>192</v>
      </c>
      <c r="L14" s="21" t="s">
        <v>991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669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319</v>
      </c>
      <c r="H15" s="70" t="s">
        <v>863</v>
      </c>
      <c r="I15" s="109">
        <v>98</v>
      </c>
      <c r="J15" s="5">
        <f t="shared" si="4"/>
        <v>0</v>
      </c>
      <c r="K15" s="20" t="s">
        <v>52</v>
      </c>
      <c r="L15" s="21" t="s">
        <v>188</v>
      </c>
      <c r="M15" s="41"/>
      <c r="N15" s="41"/>
      <c r="O15" s="43">
        <f t="shared" si="2"/>
        <v>98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319</v>
      </c>
      <c r="H16" s="70" t="s">
        <v>864</v>
      </c>
      <c r="I16" s="109">
        <v>532</v>
      </c>
      <c r="J16" s="5">
        <f t="shared" si="4"/>
        <v>0</v>
      </c>
      <c r="K16" s="20" t="s">
        <v>52</v>
      </c>
      <c r="L16" s="21" t="s">
        <v>188</v>
      </c>
      <c r="M16" s="41"/>
      <c r="N16" s="41"/>
      <c r="O16" s="43">
        <f t="shared" si="2"/>
        <v>532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188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188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188</v>
      </c>
      <c r="F19" s="17" t="s">
        <v>188</v>
      </c>
      <c r="G19" s="17" t="s">
        <v>188</v>
      </c>
      <c r="H19" s="70"/>
      <c r="I19" s="109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2072</v>
      </c>
      <c r="N27" s="117">
        <f>O27+T27+(IF(W27=1,U27,0))</f>
        <v>2072</v>
      </c>
      <c r="O27" s="45">
        <f>SUM(O28:O42)</f>
        <v>2072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190</v>
      </c>
      <c r="D28" s="5" t="s">
        <v>181</v>
      </c>
      <c r="E28" s="14">
        <v>1</v>
      </c>
      <c r="F28" s="17" t="s">
        <v>3</v>
      </c>
      <c r="G28" s="17" t="s">
        <v>188</v>
      </c>
      <c r="H28" s="17">
        <v>1123</v>
      </c>
      <c r="I28" s="18">
        <v>654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69" t="s">
        <v>362</v>
      </c>
      <c r="M28" s="39"/>
      <c r="N28" s="39"/>
      <c r="O28" s="43">
        <f t="shared" ref="O28:O42" si="25">IF(J28=0,I28,0)</f>
        <v>654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190</v>
      </c>
      <c r="D29" s="5" t="s">
        <v>181</v>
      </c>
      <c r="E29" s="14">
        <v>2</v>
      </c>
      <c r="F29" s="17" t="s">
        <v>3</v>
      </c>
      <c r="G29" s="17" t="s">
        <v>188</v>
      </c>
      <c r="H29" s="17">
        <v>1147</v>
      </c>
      <c r="I29" s="18">
        <v>1028</v>
      </c>
      <c r="J29" s="5">
        <f t="shared" ref="J29:J42" si="31">IF(K29="耕作",0,IF(K29="休耕",1,IF(K29="転用",2,IF(K29="売却",3,IF(K29="貸出",4,IF(K29="借入",5,IF(K29="-",6,IF(K29="その他",7))))))))</f>
        <v>0</v>
      </c>
      <c r="K29" s="20" t="s">
        <v>52</v>
      </c>
      <c r="L29" s="95" t="s">
        <v>362</v>
      </c>
      <c r="M29" s="40"/>
      <c r="N29" s="40"/>
      <c r="O29" s="43">
        <f t="shared" si="25"/>
        <v>1028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190</v>
      </c>
      <c r="D30" s="5" t="s">
        <v>181</v>
      </c>
      <c r="E30" s="14">
        <v>3</v>
      </c>
      <c r="F30" s="17" t="s">
        <v>3</v>
      </c>
      <c r="G30" s="17" t="s">
        <v>188</v>
      </c>
      <c r="H30" s="68" t="s">
        <v>850</v>
      </c>
      <c r="I30" s="18">
        <v>90</v>
      </c>
      <c r="J30" s="5">
        <f t="shared" si="31"/>
        <v>0</v>
      </c>
      <c r="K30" s="20" t="s">
        <v>52</v>
      </c>
      <c r="L30" s="95" t="s">
        <v>362</v>
      </c>
      <c r="M30" s="39"/>
      <c r="N30" s="39"/>
      <c r="O30" s="43">
        <f t="shared" si="25"/>
        <v>90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190</v>
      </c>
      <c r="D31" s="5" t="s">
        <v>181</v>
      </c>
      <c r="E31" s="14">
        <v>4</v>
      </c>
      <c r="F31" s="17" t="s">
        <v>3</v>
      </c>
      <c r="G31" s="17" t="s">
        <v>188</v>
      </c>
      <c r="H31" s="17">
        <v>1163</v>
      </c>
      <c r="I31" s="18">
        <v>300</v>
      </c>
      <c r="J31" s="5">
        <f t="shared" si="31"/>
        <v>0</v>
      </c>
      <c r="K31" s="20" t="s">
        <v>52</v>
      </c>
      <c r="L31" s="21" t="s">
        <v>362</v>
      </c>
      <c r="M31" s="39"/>
      <c r="N31" s="39"/>
      <c r="O31" s="43">
        <f t="shared" si="25"/>
        <v>300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2571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2571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178</v>
      </c>
      <c r="D48" s="5" t="s">
        <v>182</v>
      </c>
      <c r="E48" s="14">
        <v>1</v>
      </c>
      <c r="F48" s="17" t="s">
        <v>851</v>
      </c>
      <c r="G48" s="17" t="s">
        <v>852</v>
      </c>
      <c r="H48" s="28" t="s">
        <v>858</v>
      </c>
      <c r="I48" s="18">
        <v>1018</v>
      </c>
      <c r="J48" s="5">
        <f>IF(K48="耕作",0,IF(K48="休耕",1,IF(K48="転用",2,IF(K48="売却",3,IF(K48="貸出",4,IF(K48="借入",5,IF(K48="-",6,IF(K48="その他",7))))))))</f>
        <v>4</v>
      </c>
      <c r="K48" s="20" t="s">
        <v>192</v>
      </c>
      <c r="L48" s="69" t="s">
        <v>865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1018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178</v>
      </c>
      <c r="D49" s="5" t="s">
        <v>182</v>
      </c>
      <c r="E49" s="14">
        <v>2</v>
      </c>
      <c r="F49" s="17" t="s">
        <v>851</v>
      </c>
      <c r="G49" s="17" t="s">
        <v>852</v>
      </c>
      <c r="H49" s="28" t="s">
        <v>859</v>
      </c>
      <c r="I49" s="18">
        <v>575</v>
      </c>
      <c r="J49" s="5">
        <f t="shared" ref="J49:J62" si="42">IF(K49="耕作",0,IF(K49="休耕",1,IF(K49="転用",2,IF(K49="売却",3,IF(K49="貸出",4,IF(K49="借入",5,IF(K49="-",6,IF(K49="その他",7))))))))</f>
        <v>4</v>
      </c>
      <c r="K49" s="20" t="s">
        <v>192</v>
      </c>
      <c r="L49" s="69" t="s">
        <v>865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575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4">1+B49</f>
        <v>3</v>
      </c>
      <c r="C50" s="50" t="s">
        <v>178</v>
      </c>
      <c r="D50" s="5" t="s">
        <v>182</v>
      </c>
      <c r="E50" s="14">
        <v>3</v>
      </c>
      <c r="F50" s="17" t="s">
        <v>851</v>
      </c>
      <c r="G50" s="17" t="s">
        <v>852</v>
      </c>
      <c r="H50" s="28" t="s">
        <v>860</v>
      </c>
      <c r="I50" s="18">
        <v>978</v>
      </c>
      <c r="J50" s="5">
        <f t="shared" si="42"/>
        <v>4</v>
      </c>
      <c r="K50" s="20" t="s">
        <v>192</v>
      </c>
      <c r="L50" s="69" t="s">
        <v>865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978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  <row r="185" spans="2:23" hidden="1"/>
    <row r="186" spans="2:23" hidden="1"/>
    <row r="187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C83F8299-697F-4719-A9F0-1DB675D52CF2}">
          <x14:formula1>
            <xm:f>EB!$F$3:$F$6</xm:f>
          </x14:formula1>
          <xm:sqref>C48:C62 C8:C22 C28:C42 C148:C162 C128:C142 C108:C122 C88:C102 C168:C182 Z7:Z15 C68:C82</xm:sqref>
        </x14:dataValidation>
        <x14:dataValidation type="list" allowBlank="1" showInputMessage="1" showErrorMessage="1" xr:uid="{52A67BD3-42A9-4882-A9F4-4D08158AD70A}">
          <x14:formula1>
            <xm:f>EB!$H$3:$H$5</xm:f>
          </x14:formula1>
          <xm:sqref>D68:D82 AA7:AA15 D48:D62 D168:D182 D88:D102 D108:D122 D128:D142 D148:D162 D28:D42 D8:D22</xm:sqref>
        </x14:dataValidation>
        <x14:dataValidation type="list" allowBlank="1" showInputMessage="1" showErrorMessage="1" xr:uid="{015EDF74-FB78-4063-BB77-0F49C1554E10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154C6387-889F-412E-8C1A-64A7240FE3E2}">
          <x14:formula1>
            <xm:f>EB!$I$3:$I$9</xm:f>
          </x14:formula1>
          <xm:sqref>F68:F82 F28:F42 F48:F62 F168:F182 F88:F102 F108:F122 F128:F142 F148:F162 F8:F22</xm:sqref>
        </x14:dataValidation>
        <x14:dataValidation type="list" allowBlank="1" showInputMessage="1" showErrorMessage="1" xr:uid="{052FEEF2-6B2D-4AA7-A4A1-FCC03FF2403F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EF982-0289-445D-AB3E-CA10C7A2B049}">
  <sheetPr codeName="Sheet17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K2" sqref="K2:M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1" t="s">
        <v>1351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24.75" customHeight="1" thickBot="1">
      <c r="C3" s="808"/>
      <c r="D3" s="809"/>
      <c r="E3" s="810"/>
      <c r="F3" s="48" t="s">
        <v>840</v>
      </c>
      <c r="G3" s="22" t="s">
        <v>841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20">
        <f>SUM(O7:U7)-Q7-R7</f>
        <v>3022.3199999999997</v>
      </c>
      <c r="N7" s="121">
        <f>O7+T7+(IF(W7=1,U7,0))</f>
        <v>3022.3199999999997</v>
      </c>
      <c r="O7" s="105">
        <f>SUM(O8:O22)</f>
        <v>3022.3199999999997</v>
      </c>
      <c r="P7" s="106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182</v>
      </c>
      <c r="AB7" s="20">
        <f>MAX(E8:E22)</f>
        <v>6</v>
      </c>
      <c r="AC7" s="108">
        <f t="shared" ref="AC7:AK7" si="1">M7</f>
        <v>3022.3199999999997</v>
      </c>
      <c r="AD7" s="108">
        <f t="shared" si="1"/>
        <v>3022.3199999999997</v>
      </c>
      <c r="AE7" s="108">
        <f t="shared" si="1"/>
        <v>3022.3199999999997</v>
      </c>
      <c r="AF7" s="108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182</v>
      </c>
      <c r="E8" s="5">
        <v>1</v>
      </c>
      <c r="F8" s="17" t="s">
        <v>3</v>
      </c>
      <c r="G8" s="17" t="s">
        <v>717</v>
      </c>
      <c r="H8" s="70" t="s">
        <v>842</v>
      </c>
      <c r="I8" s="102">
        <v>6.32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104">
        <f t="shared" ref="O8:O21" si="2">IF(J8=0,I8,0)</f>
        <v>6.32</v>
      </c>
      <c r="P8" s="107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182</v>
      </c>
      <c r="E9" s="20">
        <v>2</v>
      </c>
      <c r="F9" s="17" t="s">
        <v>3</v>
      </c>
      <c r="G9" s="17" t="s">
        <v>717</v>
      </c>
      <c r="H9" s="70" t="s">
        <v>843</v>
      </c>
      <c r="I9" s="18">
        <v>196</v>
      </c>
      <c r="J9" s="5">
        <f t="shared" ref="J9:J22" si="4">IF(K9="耕作",0,IF(K9="休耕",1,IF(K9="転用",2,IF(K9="売却",3,IF(K9="貸出",4,IF(K9="借入",5,IF(K9="-",6,IF(K9="その他",7))))))))</f>
        <v>0</v>
      </c>
      <c r="K9" s="20" t="s">
        <v>52</v>
      </c>
      <c r="L9" s="103">
        <v>190</v>
      </c>
      <c r="M9" s="39"/>
      <c r="N9" s="39"/>
      <c r="O9" s="43">
        <f t="shared" si="2"/>
        <v>196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182</v>
      </c>
      <c r="E10" s="14">
        <v>3</v>
      </c>
      <c r="F10" s="17" t="s">
        <v>3</v>
      </c>
      <c r="G10" s="17" t="s">
        <v>717</v>
      </c>
      <c r="H10" s="70" t="s">
        <v>844</v>
      </c>
      <c r="I10" s="18">
        <v>1125</v>
      </c>
      <c r="J10" s="5">
        <f t="shared" si="4"/>
        <v>0</v>
      </c>
      <c r="K10" s="20" t="s">
        <v>52</v>
      </c>
      <c r="L10" s="103">
        <v>1091</v>
      </c>
      <c r="M10" s="39"/>
      <c r="N10" s="39"/>
      <c r="O10" s="43">
        <f t="shared" si="2"/>
        <v>1125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182</v>
      </c>
      <c r="E11" s="14">
        <v>4</v>
      </c>
      <c r="F11" s="17" t="s">
        <v>3</v>
      </c>
      <c r="G11" s="17" t="s">
        <v>717</v>
      </c>
      <c r="H11" s="70" t="s">
        <v>845</v>
      </c>
      <c r="I11" s="18">
        <v>913</v>
      </c>
      <c r="J11" s="5">
        <f t="shared" si="4"/>
        <v>0</v>
      </c>
      <c r="K11" s="20" t="s">
        <v>52</v>
      </c>
      <c r="L11" s="103">
        <v>905</v>
      </c>
      <c r="M11" s="40"/>
      <c r="N11" s="40"/>
      <c r="O11" s="43">
        <f t="shared" si="2"/>
        <v>913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182</v>
      </c>
      <c r="E12" s="14">
        <v>5</v>
      </c>
      <c r="F12" s="17" t="s">
        <v>3</v>
      </c>
      <c r="G12" s="17" t="s">
        <v>717</v>
      </c>
      <c r="H12" s="70" t="s">
        <v>846</v>
      </c>
      <c r="I12" s="18">
        <v>643</v>
      </c>
      <c r="J12" s="5">
        <f t="shared" si="4"/>
        <v>0</v>
      </c>
      <c r="K12" s="20" t="s">
        <v>52</v>
      </c>
      <c r="L12" s="103">
        <v>614</v>
      </c>
      <c r="M12" s="41"/>
      <c r="N12" s="41"/>
      <c r="O12" s="43">
        <f>IF(J12=0,I12,0)</f>
        <v>643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182</v>
      </c>
      <c r="E13" s="14">
        <v>6</v>
      </c>
      <c r="F13" s="17" t="s">
        <v>3</v>
      </c>
      <c r="G13" s="17" t="s">
        <v>717</v>
      </c>
      <c r="H13" s="70" t="s">
        <v>847</v>
      </c>
      <c r="I13" s="18">
        <v>139</v>
      </c>
      <c r="J13" s="5">
        <f t="shared" si="4"/>
        <v>0</v>
      </c>
      <c r="K13" s="20" t="s">
        <v>52</v>
      </c>
      <c r="L13" s="103">
        <v>134</v>
      </c>
      <c r="M13" s="41"/>
      <c r="N13" s="41"/>
      <c r="O13" s="43">
        <f t="shared" ref="O13" si="17">IF(J13=0,I13,0)</f>
        <v>139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28"/>
      <c r="I14" s="18"/>
      <c r="J14" s="5">
        <f t="shared" si="4"/>
        <v>6</v>
      </c>
      <c r="K14" s="20" t="s">
        <v>188</v>
      </c>
      <c r="L14" s="95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38</v>
      </c>
      <c r="F29" s="17" t="s">
        <v>188</v>
      </c>
      <c r="G29" s="17" t="s">
        <v>188</v>
      </c>
      <c r="H29" s="17"/>
      <c r="I29" s="18"/>
      <c r="J29" s="5">
        <f t="shared" ref="J29:J42" si="31">IF(K29="耕作",0,IF(K29="休耕",1,IF(K29="転用",2,IF(K29="売却",3,IF(K29="貸出",4,IF(K29="借入",5,IF(K29="-",6,IF(K29="その他",7))))))))</f>
        <v>6</v>
      </c>
      <c r="K29" s="20" t="s">
        <v>188</v>
      </c>
      <c r="L29" s="95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95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8604531-0176-4EAA-A0A2-B850CA93E116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7761FFC5-0CCF-4A29-A5A3-8A7220952F4E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C16DFBDD-011E-4F06-AB65-957BC520E44D}">
          <x14:formula1>
            <xm:f>EB!$K$3:$K$15</xm:f>
          </x14:formula1>
          <xm:sqref>K68:K82 K28:K42 K148:K162 K128:K142 K108:K122 K88:K102 K168:K182 K48:K62 K8:K22</xm:sqref>
        </x14:dataValidation>
        <x14:dataValidation type="list" allowBlank="1" showInputMessage="1" showErrorMessage="1" xr:uid="{C6947C69-E282-4A37-8264-36991F743993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013A289B-5FEB-442C-80B2-3FF592F1D110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B7F5D-43AC-48B1-BBF3-8262FDC7494F}">
  <sheetPr codeName="Sheet18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839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824</v>
      </c>
      <c r="G3" s="22" t="s">
        <v>825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405</v>
      </c>
      <c r="N7" s="117">
        <f>O7+T7+(IF(W7=1,U7,0))</f>
        <v>405</v>
      </c>
      <c r="O7" s="42">
        <f>SUM(O8:O22)</f>
        <v>405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</v>
      </c>
      <c r="AC7" s="90">
        <f t="shared" ref="AC7:AK7" si="1">M7</f>
        <v>405</v>
      </c>
      <c r="AD7" s="90">
        <f t="shared" si="1"/>
        <v>405</v>
      </c>
      <c r="AE7" s="90">
        <f t="shared" si="1"/>
        <v>405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717</v>
      </c>
      <c r="H8" s="70" t="s">
        <v>826</v>
      </c>
      <c r="I8" s="18">
        <v>405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836</v>
      </c>
      <c r="M8" s="20"/>
      <c r="N8" s="20"/>
      <c r="O8" s="43">
        <f t="shared" ref="O8:O21" si="2">IF(J8=0,I8,0)</f>
        <v>405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5</v>
      </c>
      <c r="AC8" s="90">
        <f t="shared" ref="AC8:AK8" si="3">M27</f>
        <v>2126</v>
      </c>
      <c r="AD8" s="90">
        <f t="shared" si="3"/>
        <v>1090</v>
      </c>
      <c r="AE8" s="90">
        <f t="shared" si="3"/>
        <v>1090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1036</v>
      </c>
      <c r="AL8" s="10"/>
    </row>
    <row r="9" spans="2:38" ht="12.75" customHeight="1">
      <c r="B9" s="52">
        <f>1+B8</f>
        <v>2</v>
      </c>
      <c r="C9" s="5" t="s">
        <v>188</v>
      </c>
      <c r="D9" s="5" t="s">
        <v>188</v>
      </c>
      <c r="E9" s="20" t="s">
        <v>188</v>
      </c>
      <c r="F9" s="17" t="s">
        <v>188</v>
      </c>
      <c r="G9" s="17" t="s">
        <v>188</v>
      </c>
      <c r="H9" s="70"/>
      <c r="I9" s="18"/>
      <c r="J9" s="5">
        <f t="shared" ref="J9:J22" si="4">IF(K9="耕作",0,IF(K9="休耕",1,IF(K9="転用",2,IF(K9="売却",3,IF(K9="貸出",4,IF(K9="借入",5,IF(K9="-",6,IF(K9="その他",7))))))))</f>
        <v>6</v>
      </c>
      <c r="K9" s="20" t="s">
        <v>188</v>
      </c>
      <c r="L9" s="95" t="s">
        <v>38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188</v>
      </c>
      <c r="D10" s="5" t="s">
        <v>188</v>
      </c>
      <c r="E10" s="14" t="s">
        <v>188</v>
      </c>
      <c r="F10" s="17" t="s">
        <v>188</v>
      </c>
      <c r="G10" s="17" t="s">
        <v>188</v>
      </c>
      <c r="H10" s="28"/>
      <c r="I10" s="18"/>
      <c r="J10" s="5">
        <f t="shared" si="4"/>
        <v>6</v>
      </c>
      <c r="K10" s="20" t="s">
        <v>188</v>
      </c>
      <c r="L10" s="95" t="s">
        <v>38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28"/>
      <c r="I11" s="18"/>
      <c r="J11" s="5">
        <f t="shared" si="4"/>
        <v>6</v>
      </c>
      <c r="K11" s="20" t="s">
        <v>188</v>
      </c>
      <c r="L11" s="21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28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28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28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2126</v>
      </c>
      <c r="N27" s="117">
        <f>O27+T27+(IF(W27=1,U27,0))</f>
        <v>1090</v>
      </c>
      <c r="O27" s="45">
        <f>SUM(O28:O42)</f>
        <v>1090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1036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717</v>
      </c>
      <c r="H28" s="68" t="s">
        <v>828</v>
      </c>
      <c r="I28" s="18">
        <v>273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69" t="s">
        <v>833</v>
      </c>
      <c r="M28" s="39"/>
      <c r="N28" s="39"/>
      <c r="O28" s="43">
        <f t="shared" ref="O28:O42" si="25">IF(J28=0,I28,0)</f>
        <v>273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717</v>
      </c>
      <c r="H29" s="68" t="s">
        <v>829</v>
      </c>
      <c r="I29" s="18">
        <v>688</v>
      </c>
      <c r="J29" s="5">
        <f t="shared" ref="J29:J42" si="31">IF(K29="耕作",0,IF(K29="休耕",1,IF(K29="転用",2,IF(K29="売却",3,IF(K29="貸出",4,IF(K29="借入",5,IF(K29="-",6,IF(K29="その他",7))))))))</f>
        <v>0</v>
      </c>
      <c r="K29" s="20" t="s">
        <v>52</v>
      </c>
      <c r="L29" s="69" t="s">
        <v>834</v>
      </c>
      <c r="M29" s="40"/>
      <c r="N29" s="40"/>
      <c r="O29" s="43">
        <f t="shared" si="25"/>
        <v>688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717</v>
      </c>
      <c r="H30" s="68" t="s">
        <v>830</v>
      </c>
      <c r="I30" s="18">
        <v>129</v>
      </c>
      <c r="J30" s="5">
        <f t="shared" si="31"/>
        <v>0</v>
      </c>
      <c r="K30" s="20" t="s">
        <v>52</v>
      </c>
      <c r="L30" s="69" t="s">
        <v>835</v>
      </c>
      <c r="M30" s="39"/>
      <c r="N30" s="39"/>
      <c r="O30" s="43">
        <f t="shared" si="25"/>
        <v>129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179</v>
      </c>
      <c r="D31" s="5" t="s">
        <v>181</v>
      </c>
      <c r="E31" s="14">
        <v>4</v>
      </c>
      <c r="F31" s="17" t="s">
        <v>3</v>
      </c>
      <c r="G31" s="17" t="s">
        <v>827</v>
      </c>
      <c r="H31" s="68" t="s">
        <v>831</v>
      </c>
      <c r="I31" s="18">
        <v>174</v>
      </c>
      <c r="J31" s="5">
        <f t="shared" si="31"/>
        <v>7</v>
      </c>
      <c r="K31" s="20" t="s">
        <v>56</v>
      </c>
      <c r="L31" s="69" t="s">
        <v>837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174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179</v>
      </c>
      <c r="D32" s="5" t="s">
        <v>181</v>
      </c>
      <c r="E32" s="14">
        <v>5</v>
      </c>
      <c r="F32" s="17" t="s">
        <v>3</v>
      </c>
      <c r="G32" s="17" t="s">
        <v>827</v>
      </c>
      <c r="H32" s="68" t="s">
        <v>832</v>
      </c>
      <c r="I32" s="18">
        <v>862</v>
      </c>
      <c r="J32" s="5">
        <f t="shared" si="31"/>
        <v>7</v>
      </c>
      <c r="K32" s="20" t="s">
        <v>56</v>
      </c>
      <c r="L32" s="69" t="s">
        <v>838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862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3E4EC7A5-E91B-482B-84F7-6BCC3683ECBA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24B271FF-5068-4459-86DE-131B18616B7E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D801505B-2853-406F-A095-92063196B878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20997C0D-1DE2-46DC-8F78-45EC69C3B994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AB39D584-F131-4EF1-AFEB-BB37DB6931F1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C1806-87DC-4E4A-B156-FE1C47E4841E}">
  <sheetPr codeName="Sheet19">
    <tabColor rgb="FFFFC000"/>
    <outlinePr summaryBelow="0" summaryRight="0"/>
  </sheetPr>
  <dimension ref="B1:AL183"/>
  <sheetViews>
    <sheetView zoomScale="90" zoomScaleNormal="90" workbookViewId="0">
      <pane xSplit="5" ySplit="7" topLeftCell="F93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1" t="s">
        <v>1344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753</v>
      </c>
      <c r="G3" s="22" t="s">
        <v>754</v>
      </c>
      <c r="H3" s="23">
        <v>46121</v>
      </c>
      <c r="I3" s="7">
        <f>H3</f>
        <v>46121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6993</v>
      </c>
      <c r="N7" s="117">
        <f>O7+T7+(IF(W7=1,U7,0))</f>
        <v>6993</v>
      </c>
      <c r="O7" s="42">
        <f t="shared" ref="O7:U7" si="0">SUM(O8:O22)</f>
        <v>6993</v>
      </c>
      <c r="P7" s="42">
        <f t="shared" si="0"/>
        <v>0</v>
      </c>
      <c r="Q7" s="42">
        <f t="shared" si="0"/>
        <v>0</v>
      </c>
      <c r="R7" s="42">
        <f t="shared" si="0"/>
        <v>0</v>
      </c>
      <c r="S7" s="42">
        <f t="shared" si="0"/>
        <v>0</v>
      </c>
      <c r="T7" s="42">
        <f t="shared" si="0"/>
        <v>0</v>
      </c>
      <c r="U7" s="42">
        <f t="shared" si="0"/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12</v>
      </c>
      <c r="AC7" s="90">
        <f t="shared" ref="AC7:AK7" si="1">M7</f>
        <v>6993</v>
      </c>
      <c r="AD7" s="90">
        <f t="shared" si="1"/>
        <v>6993</v>
      </c>
      <c r="AE7" s="90">
        <f t="shared" si="1"/>
        <v>6993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356</v>
      </c>
      <c r="H8" s="70" t="s">
        <v>755</v>
      </c>
      <c r="I8" s="18">
        <v>564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823</v>
      </c>
      <c r="M8" s="20"/>
      <c r="N8" s="20"/>
      <c r="O8" s="43">
        <f t="shared" ref="O8:O21" si="2">IF(J8=0,I8,0)</f>
        <v>564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182</v>
      </c>
      <c r="AB8" s="20">
        <f>MAX(E28:E42)</f>
        <v>4</v>
      </c>
      <c r="AC8" s="90">
        <f t="shared" ref="AC8:AK8" si="3">M27</f>
        <v>1783</v>
      </c>
      <c r="AD8" s="90">
        <f t="shared" si="3"/>
        <v>1440</v>
      </c>
      <c r="AE8" s="90">
        <f t="shared" si="3"/>
        <v>1440</v>
      </c>
      <c r="AF8" s="90">
        <f t="shared" si="3"/>
        <v>343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356</v>
      </c>
      <c r="H9" s="70" t="s">
        <v>756</v>
      </c>
      <c r="I9" s="18">
        <v>8</v>
      </c>
      <c r="J9" s="5">
        <f t="shared" ref="J9:J22" si="4">IF(K9="耕作",0,IF(K9="休耕",1,IF(K9="転用",2,IF(K9="売却",3,IF(K9="貸出",4,IF(K9="借入",5,IF(K9="-",6,IF(K9="その他",7))))))))</f>
        <v>0</v>
      </c>
      <c r="K9" s="20" t="s">
        <v>52</v>
      </c>
      <c r="L9" s="95" t="s">
        <v>38</v>
      </c>
      <c r="M9" s="39"/>
      <c r="N9" s="39"/>
      <c r="O9" s="43">
        <f t="shared" si="2"/>
        <v>8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179</v>
      </c>
      <c r="AA9" s="5" t="s">
        <v>182</v>
      </c>
      <c r="AB9" s="20">
        <f>MAX(E48:E62)</f>
        <v>5</v>
      </c>
      <c r="AC9" s="90">
        <f t="shared" ref="AC9:AK9" si="11">M47</f>
        <v>2690</v>
      </c>
      <c r="AD9" s="90">
        <f t="shared" si="11"/>
        <v>2690</v>
      </c>
      <c r="AE9" s="90">
        <f t="shared" si="11"/>
        <v>2690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1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356</v>
      </c>
      <c r="H10" s="70" t="s">
        <v>757</v>
      </c>
      <c r="I10" s="18">
        <v>345</v>
      </c>
      <c r="J10" s="5">
        <f t="shared" si="4"/>
        <v>0</v>
      </c>
      <c r="K10" s="20" t="s">
        <v>52</v>
      </c>
      <c r="L10" s="95" t="s">
        <v>38</v>
      </c>
      <c r="M10" s="39"/>
      <c r="N10" s="39"/>
      <c r="O10" s="43">
        <f t="shared" si="2"/>
        <v>345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1" si="13">1+V9</f>
        <v>3</v>
      </c>
      <c r="W10" s="78"/>
      <c r="X10" s="55" t="s">
        <v>208</v>
      </c>
      <c r="Y10" s="55">
        <v>0</v>
      </c>
      <c r="Z10" s="5" t="s">
        <v>179</v>
      </c>
      <c r="AA10" s="5" t="s">
        <v>181</v>
      </c>
      <c r="AB10" s="20">
        <f>MAX(E68:E82)</f>
        <v>2</v>
      </c>
      <c r="AC10" s="90">
        <f t="shared" ref="AC10:AK10" si="14">M67</f>
        <v>468</v>
      </c>
      <c r="AD10" s="90">
        <f t="shared" si="14"/>
        <v>468</v>
      </c>
      <c r="AE10" s="90">
        <f t="shared" si="14"/>
        <v>468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271</v>
      </c>
      <c r="H11" s="70" t="s">
        <v>758</v>
      </c>
      <c r="I11" s="18">
        <v>631</v>
      </c>
      <c r="J11" s="5">
        <f t="shared" si="4"/>
        <v>0</v>
      </c>
      <c r="K11" s="20" t="s">
        <v>52</v>
      </c>
      <c r="L11" s="21" t="s">
        <v>38</v>
      </c>
      <c r="M11" s="40"/>
      <c r="N11" s="40"/>
      <c r="O11" s="43">
        <f t="shared" si="2"/>
        <v>631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178</v>
      </c>
      <c r="AA11" s="5" t="s">
        <v>181</v>
      </c>
      <c r="AB11" s="20">
        <f>MAX(E88:E102)</f>
        <v>10</v>
      </c>
      <c r="AC11" s="90">
        <f t="shared" ref="AC11:AK11" si="15">M87</f>
        <v>6546</v>
      </c>
      <c r="AD11" s="90">
        <f t="shared" si="15"/>
        <v>6546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6546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271</v>
      </c>
      <c r="H12" s="70" t="s">
        <v>759</v>
      </c>
      <c r="I12" s="18">
        <v>555</v>
      </c>
      <c r="J12" s="5">
        <f t="shared" si="4"/>
        <v>0</v>
      </c>
      <c r="K12" s="20" t="s">
        <v>52</v>
      </c>
      <c r="L12" s="21" t="s">
        <v>38</v>
      </c>
      <c r="M12" s="41"/>
      <c r="N12" s="41"/>
      <c r="O12" s="43">
        <f>IF(J12=0,I12,0)</f>
        <v>555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178</v>
      </c>
      <c r="AA12" s="5" t="s">
        <v>181</v>
      </c>
      <c r="AB12" s="20">
        <f>MAX(E108:E122)</f>
        <v>6</v>
      </c>
      <c r="AC12" s="90">
        <f t="shared" ref="AC12:AK12" si="16">M107</f>
        <v>4771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4771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454</v>
      </c>
      <c r="H13" s="70" t="s">
        <v>760</v>
      </c>
      <c r="I13" s="91">
        <v>794</v>
      </c>
      <c r="J13" s="5">
        <f t="shared" si="4"/>
        <v>0</v>
      </c>
      <c r="K13" s="20" t="s">
        <v>52</v>
      </c>
      <c r="L13" s="327" t="s">
        <v>1340</v>
      </c>
      <c r="M13" s="41"/>
      <c r="N13" s="41"/>
      <c r="O13" s="43">
        <f t="shared" ref="O13" si="17">IF(J13=0,I13,0)</f>
        <v>794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190</v>
      </c>
      <c r="AA13" s="5" t="s">
        <v>181</v>
      </c>
      <c r="AB13" s="20">
        <f>MAX(E128:E142)</f>
        <v>3</v>
      </c>
      <c r="AC13" s="90">
        <f t="shared" ref="AC13:AK13" si="21">M127</f>
        <v>1004</v>
      </c>
      <c r="AD13" s="90">
        <f t="shared" si="21"/>
        <v>1004</v>
      </c>
      <c r="AE13" s="90">
        <f t="shared" si="21"/>
        <v>1004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454</v>
      </c>
      <c r="H14" s="70" t="s">
        <v>761</v>
      </c>
      <c r="I14" s="91">
        <v>948</v>
      </c>
      <c r="J14" s="5">
        <f t="shared" si="4"/>
        <v>0</v>
      </c>
      <c r="K14" s="20" t="s">
        <v>52</v>
      </c>
      <c r="L14" s="327" t="s">
        <v>1341</v>
      </c>
      <c r="M14" s="41"/>
      <c r="N14" s="41"/>
      <c r="O14" s="43">
        <f t="shared" si="2"/>
        <v>948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454</v>
      </c>
      <c r="H15" s="70" t="s">
        <v>762</v>
      </c>
      <c r="I15" s="18">
        <v>249</v>
      </c>
      <c r="J15" s="5">
        <f t="shared" si="4"/>
        <v>0</v>
      </c>
      <c r="K15" s="20" t="s">
        <v>52</v>
      </c>
      <c r="L15" s="316" t="s">
        <v>38</v>
      </c>
      <c r="M15" s="41"/>
      <c r="N15" s="41"/>
      <c r="O15" s="43">
        <f t="shared" si="2"/>
        <v>249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469</v>
      </c>
      <c r="H16" s="70" t="s">
        <v>763</v>
      </c>
      <c r="I16" s="18">
        <v>479</v>
      </c>
      <c r="J16" s="5">
        <f t="shared" si="4"/>
        <v>0</v>
      </c>
      <c r="K16" s="20" t="s">
        <v>52</v>
      </c>
      <c r="L16" s="21" t="s">
        <v>38</v>
      </c>
      <c r="M16" s="41"/>
      <c r="N16" s="41"/>
      <c r="O16" s="43">
        <f t="shared" si="2"/>
        <v>479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469</v>
      </c>
      <c r="H17" s="70" t="s">
        <v>764</v>
      </c>
      <c r="I17" s="18">
        <v>1153</v>
      </c>
      <c r="J17" s="5">
        <f t="shared" si="4"/>
        <v>0</v>
      </c>
      <c r="K17" s="20" t="s">
        <v>52</v>
      </c>
      <c r="L17" s="21" t="s">
        <v>38</v>
      </c>
      <c r="M17" s="41"/>
      <c r="N17" s="41"/>
      <c r="O17" s="43">
        <f t="shared" si="2"/>
        <v>1153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469</v>
      </c>
      <c r="H18" s="70" t="s">
        <v>765</v>
      </c>
      <c r="I18" s="18">
        <v>928</v>
      </c>
      <c r="J18" s="5">
        <f t="shared" si="4"/>
        <v>0</v>
      </c>
      <c r="K18" s="20" t="s">
        <v>52</v>
      </c>
      <c r="L18" s="21" t="s">
        <v>38</v>
      </c>
      <c r="M18" s="41"/>
      <c r="N18" s="41"/>
      <c r="O18" s="43">
        <f t="shared" si="2"/>
        <v>928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469</v>
      </c>
      <c r="H19" s="70" t="s">
        <v>766</v>
      </c>
      <c r="I19" s="18">
        <v>339</v>
      </c>
      <c r="J19" s="5">
        <f t="shared" si="4"/>
        <v>0</v>
      </c>
      <c r="K19" s="20" t="s">
        <v>52</v>
      </c>
      <c r="L19" s="21" t="s">
        <v>38</v>
      </c>
      <c r="M19" s="41"/>
      <c r="N19" s="41"/>
      <c r="O19" s="43">
        <f t="shared" si="2"/>
        <v>339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v>26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1783</v>
      </c>
      <c r="N27" s="117">
        <f>O27+T27+(IF(W27=1,U27,0))</f>
        <v>1440</v>
      </c>
      <c r="O27" s="45">
        <f>SUM(O28:O42)</f>
        <v>1440</v>
      </c>
      <c r="P27" s="45">
        <f>SUM(P28:P42)</f>
        <v>343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182</v>
      </c>
      <c r="E28" s="14">
        <v>1</v>
      </c>
      <c r="F28" s="17" t="s">
        <v>333</v>
      </c>
      <c r="G28" s="17" t="s">
        <v>767</v>
      </c>
      <c r="H28" s="68" t="s">
        <v>769</v>
      </c>
      <c r="I28" s="18">
        <v>614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69" t="s">
        <v>779</v>
      </c>
      <c r="M28" s="39"/>
      <c r="N28" s="39"/>
      <c r="O28" s="43">
        <f t="shared" ref="O28:O42" si="25">IF(J28=0,I28,0)</f>
        <v>614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182</v>
      </c>
      <c r="E29" s="14">
        <v>2</v>
      </c>
      <c r="F29" s="17" t="s">
        <v>333</v>
      </c>
      <c r="G29" s="17" t="s">
        <v>767</v>
      </c>
      <c r="H29" s="68" t="s">
        <v>770</v>
      </c>
      <c r="I29" s="18">
        <v>631</v>
      </c>
      <c r="J29" s="5">
        <f t="shared" ref="J29:J42" si="31">IF(K29="耕作",0,IF(K29="休耕",1,IF(K29="転用",2,IF(K29="売却",3,IF(K29="貸出",4,IF(K29="借入",5,IF(K29="-",6,IF(K29="その他",7))))))))</f>
        <v>0</v>
      </c>
      <c r="K29" s="20" t="s">
        <v>52</v>
      </c>
      <c r="L29" s="69" t="s">
        <v>779</v>
      </c>
      <c r="M29" s="40"/>
      <c r="N29" s="40"/>
      <c r="O29" s="43">
        <f t="shared" si="25"/>
        <v>631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178</v>
      </c>
      <c r="D30" s="5" t="s">
        <v>182</v>
      </c>
      <c r="E30" s="14">
        <v>3</v>
      </c>
      <c r="F30" s="17" t="s">
        <v>333</v>
      </c>
      <c r="G30" s="17" t="s">
        <v>767</v>
      </c>
      <c r="H30" s="68" t="s">
        <v>771</v>
      </c>
      <c r="I30" s="18">
        <v>195</v>
      </c>
      <c r="J30" s="5">
        <f t="shared" si="31"/>
        <v>0</v>
      </c>
      <c r="K30" s="20" t="s">
        <v>52</v>
      </c>
      <c r="L30" s="69" t="s">
        <v>779</v>
      </c>
      <c r="M30" s="39"/>
      <c r="N30" s="39"/>
      <c r="O30" s="43">
        <f t="shared" si="25"/>
        <v>195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178</v>
      </c>
      <c r="D31" s="5" t="s">
        <v>182</v>
      </c>
      <c r="E31" s="14">
        <v>4</v>
      </c>
      <c r="F31" s="17" t="s">
        <v>333</v>
      </c>
      <c r="G31" s="17" t="s">
        <v>768</v>
      </c>
      <c r="H31" s="17">
        <v>617</v>
      </c>
      <c r="I31" s="18">
        <v>343</v>
      </c>
      <c r="J31" s="5">
        <f t="shared" si="31"/>
        <v>1</v>
      </c>
      <c r="K31" s="20" t="s">
        <v>51</v>
      </c>
      <c r="L31" s="69" t="s">
        <v>1342</v>
      </c>
      <c r="M31" s="39"/>
      <c r="N31" s="39"/>
      <c r="O31" s="43">
        <f t="shared" si="25"/>
        <v>0</v>
      </c>
      <c r="P31" s="43">
        <f t="shared" si="26"/>
        <v>343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2690</v>
      </c>
      <c r="N47" s="117">
        <f>O47+T47+(IF(W47=1,U47,0))</f>
        <v>2690</v>
      </c>
      <c r="O47" s="46">
        <f>SUM(O48:O62)</f>
        <v>2690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179</v>
      </c>
      <c r="D48" s="5" t="s">
        <v>182</v>
      </c>
      <c r="E48" s="14">
        <v>1</v>
      </c>
      <c r="F48" s="17" t="s">
        <v>333</v>
      </c>
      <c r="G48" s="17" t="s">
        <v>772</v>
      </c>
      <c r="H48" s="70" t="s">
        <v>773</v>
      </c>
      <c r="I48" s="18">
        <v>868</v>
      </c>
      <c r="J48" s="5">
        <f>IF(K48="耕作",0,IF(K48="休耕",1,IF(K48="転用",2,IF(K48="売却",3,IF(K48="貸出",4,IF(K48="借入",5,IF(K48="-",6,IF(K48="その他",7))))))))</f>
        <v>0</v>
      </c>
      <c r="K48" s="20" t="s">
        <v>52</v>
      </c>
      <c r="L48" s="69" t="s">
        <v>780</v>
      </c>
      <c r="M48" s="39"/>
      <c r="N48" s="39"/>
      <c r="O48" s="43">
        <f t="shared" ref="O48:O62" si="36">IF(J48=0,I48,0)</f>
        <v>868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179</v>
      </c>
      <c r="D49" s="5" t="s">
        <v>182</v>
      </c>
      <c r="E49" s="14">
        <v>2</v>
      </c>
      <c r="F49" s="17" t="s">
        <v>333</v>
      </c>
      <c r="G49" s="17" t="s">
        <v>772</v>
      </c>
      <c r="H49" s="70" t="s">
        <v>774</v>
      </c>
      <c r="I49" s="18">
        <v>462</v>
      </c>
      <c r="J49" s="5">
        <f t="shared" ref="J49:J62" si="42">IF(K49="耕作",0,IF(K49="休耕",1,IF(K49="転用",2,IF(K49="売却",3,IF(K49="貸出",4,IF(K49="借入",5,IF(K49="-",6,IF(K49="その他",7))))))))</f>
        <v>0</v>
      </c>
      <c r="K49" s="20" t="s">
        <v>52</v>
      </c>
      <c r="L49" s="69" t="s">
        <v>780</v>
      </c>
      <c r="M49" s="39"/>
      <c r="N49" s="39"/>
      <c r="O49" s="43">
        <f t="shared" si="36"/>
        <v>462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4">1+B49</f>
        <v>3</v>
      </c>
      <c r="C50" s="50" t="s">
        <v>179</v>
      </c>
      <c r="D50" s="5" t="s">
        <v>182</v>
      </c>
      <c r="E50" s="14">
        <v>3</v>
      </c>
      <c r="F50" s="17" t="s">
        <v>333</v>
      </c>
      <c r="G50" s="17" t="s">
        <v>772</v>
      </c>
      <c r="H50" s="70" t="s">
        <v>388</v>
      </c>
      <c r="I50" s="18">
        <v>468</v>
      </c>
      <c r="J50" s="5">
        <f t="shared" si="42"/>
        <v>0</v>
      </c>
      <c r="K50" s="20" t="s">
        <v>52</v>
      </c>
      <c r="L50" s="69" t="s">
        <v>780</v>
      </c>
      <c r="M50" s="39"/>
      <c r="N50" s="39"/>
      <c r="O50" s="43">
        <f t="shared" si="36"/>
        <v>468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customHeight="1">
      <c r="B51" s="53">
        <f t="shared" si="44"/>
        <v>4</v>
      </c>
      <c r="C51" s="50" t="s">
        <v>179</v>
      </c>
      <c r="D51" s="5" t="s">
        <v>182</v>
      </c>
      <c r="E51" s="14">
        <v>4</v>
      </c>
      <c r="F51" s="17" t="s">
        <v>333</v>
      </c>
      <c r="G51" s="17" t="s">
        <v>772</v>
      </c>
      <c r="H51" s="70" t="s">
        <v>775</v>
      </c>
      <c r="I51" s="18">
        <v>423</v>
      </c>
      <c r="J51" s="5">
        <f t="shared" si="42"/>
        <v>0</v>
      </c>
      <c r="K51" s="20" t="s">
        <v>52</v>
      </c>
      <c r="L51" s="69" t="s">
        <v>780</v>
      </c>
      <c r="M51" s="39"/>
      <c r="N51" s="39"/>
      <c r="O51" s="43">
        <f t="shared" si="36"/>
        <v>423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customHeight="1">
      <c r="B52" s="53">
        <f t="shared" si="44"/>
        <v>5</v>
      </c>
      <c r="C52" s="50" t="s">
        <v>179</v>
      </c>
      <c r="D52" s="5" t="s">
        <v>182</v>
      </c>
      <c r="E52" s="14">
        <v>5</v>
      </c>
      <c r="F52" s="17" t="s">
        <v>333</v>
      </c>
      <c r="G52" s="17" t="s">
        <v>772</v>
      </c>
      <c r="H52" s="70" t="s">
        <v>776</v>
      </c>
      <c r="I52" s="18">
        <v>469</v>
      </c>
      <c r="J52" s="5">
        <f t="shared" si="42"/>
        <v>0</v>
      </c>
      <c r="K52" s="20" t="s">
        <v>52</v>
      </c>
      <c r="L52" s="69" t="s">
        <v>780</v>
      </c>
      <c r="M52" s="39"/>
      <c r="N52" s="39"/>
      <c r="O52" s="43">
        <f t="shared" si="36"/>
        <v>469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468</v>
      </c>
      <c r="N67" s="117">
        <f>O67+T67+(IF(W67=1,U67,0))</f>
        <v>468</v>
      </c>
      <c r="O67" s="47">
        <f>SUM(O68:O82)</f>
        <v>468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customHeight="1">
      <c r="B68" s="54">
        <v>1</v>
      </c>
      <c r="C68" s="50" t="s">
        <v>179</v>
      </c>
      <c r="D68" s="5" t="s">
        <v>181</v>
      </c>
      <c r="E68" s="14">
        <v>1</v>
      </c>
      <c r="F68" s="17" t="s">
        <v>3</v>
      </c>
      <c r="G68" s="17" t="s">
        <v>469</v>
      </c>
      <c r="H68" s="68" t="s">
        <v>777</v>
      </c>
      <c r="I68" s="18">
        <v>89</v>
      </c>
      <c r="J68" s="5">
        <f>IF(K68="耕作",0,IF(K68="休耕",1,IF(K68="転用",2,IF(K68="売却",3,IF(K68="貸出",4,IF(K68="借入",5,IF(K68="-",6,IF(K68="その他",7))))))))</f>
        <v>0</v>
      </c>
      <c r="K68" s="20" t="s">
        <v>52</v>
      </c>
      <c r="L68" s="69" t="s">
        <v>1343</v>
      </c>
      <c r="M68" s="39"/>
      <c r="N68" s="39"/>
      <c r="O68" s="43">
        <f t="shared" ref="O68:O82" si="47">IF(J68=0,I68,0)</f>
        <v>89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customHeight="1">
      <c r="B69" s="54">
        <f>1+B68</f>
        <v>2</v>
      </c>
      <c r="C69" s="50" t="s">
        <v>179</v>
      </c>
      <c r="D69" s="5" t="s">
        <v>181</v>
      </c>
      <c r="E69" s="14">
        <v>2</v>
      </c>
      <c r="F69" s="17" t="s">
        <v>3</v>
      </c>
      <c r="G69" s="17" t="s">
        <v>469</v>
      </c>
      <c r="H69" s="68" t="s">
        <v>778</v>
      </c>
      <c r="I69" s="18">
        <v>379</v>
      </c>
      <c r="J69" s="5">
        <f t="shared" ref="J69:J82" si="52">IF(K69="耕作",0,IF(K69="休耕",1,IF(K69="転用",2,IF(K69="売却",3,IF(K69="貸出",4,IF(K69="借入",5,IF(K69="-",6,IF(K69="その他",7))))))))</f>
        <v>0</v>
      </c>
      <c r="K69" s="20" t="s">
        <v>52</v>
      </c>
      <c r="L69" s="95" t="s">
        <v>38</v>
      </c>
      <c r="M69" s="39"/>
      <c r="N69" s="39"/>
      <c r="O69" s="43">
        <f t="shared" si="47"/>
        <v>379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customHeight="1">
      <c r="B70" s="54">
        <f t="shared" ref="B70:B82" si="55">1+B69</f>
        <v>3</v>
      </c>
      <c r="C70" s="50" t="s">
        <v>188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 t="s">
        <v>6</v>
      </c>
      <c r="I70" s="18" t="s">
        <v>6</v>
      </c>
      <c r="J70" s="5">
        <f t="shared" ref="J70:J72" si="56">IF(K70="耕作",0,IF(K70="休耕",1,IF(K70="転用",2,IF(K70="売却",3,IF(K70="貸出",4,IF(K70="借入",5,IF(K70="-",6,IF(K70="その他",7))))))))</f>
        <v>6</v>
      </c>
      <c r="K70" s="20" t="s">
        <v>188</v>
      </c>
      <c r="L70" s="21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7">1+V69</f>
        <v>3</v>
      </c>
      <c r="W70" s="83"/>
      <c r="X70" s="8"/>
      <c r="Y70" s="8"/>
      <c r="Z70" s="1"/>
    </row>
    <row r="71" spans="2:26" ht="12.75" customHeight="1">
      <c r="B71" s="54">
        <f t="shared" si="55"/>
        <v>4</v>
      </c>
      <c r="C71" s="50" t="s">
        <v>188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 t="s">
        <v>6</v>
      </c>
      <c r="I71" s="18" t="s">
        <v>6</v>
      </c>
      <c r="J71" s="5">
        <f t="shared" si="56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7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188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 t="s">
        <v>6</v>
      </c>
      <c r="I72" s="18" t="s">
        <v>6</v>
      </c>
      <c r="J72" s="5">
        <f t="shared" si="56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7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7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7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7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7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7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7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7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7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7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7"/>
        <v>15</v>
      </c>
      <c r="W82" s="83"/>
      <c r="Z82" s="1"/>
    </row>
    <row r="83" spans="2:26" ht="12.75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6546</v>
      </c>
      <c r="N87" s="117">
        <f>O87+T87+(IF(W87=1,U87,0))</f>
        <v>6546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8">SUM(S88:S102)</f>
        <v>0</v>
      </c>
      <c r="T87" s="62">
        <f t="shared" si="58"/>
        <v>6546</v>
      </c>
      <c r="U87" s="62">
        <f>SUM(U88:U102)</f>
        <v>0</v>
      </c>
      <c r="V87" s="687"/>
      <c r="W87" s="83">
        <f>$Y$11</f>
        <v>0</v>
      </c>
      <c r="Z87" s="1"/>
    </row>
    <row r="88" spans="2:26" ht="12.75" customHeight="1">
      <c r="B88" s="63">
        <v>1</v>
      </c>
      <c r="C88" s="50" t="s">
        <v>178</v>
      </c>
      <c r="D88" s="5" t="s">
        <v>181</v>
      </c>
      <c r="E88" s="5">
        <v>1</v>
      </c>
      <c r="F88" s="17" t="s">
        <v>3</v>
      </c>
      <c r="G88" s="17" t="s">
        <v>404</v>
      </c>
      <c r="H88" s="17" t="s">
        <v>782</v>
      </c>
      <c r="I88" s="322">
        <v>575</v>
      </c>
      <c r="J88" s="5">
        <f>IF(K88="耕作",0,IF(K88="休耕",1,IF(K88="転用",2,IF(K88="売却",3,IF(K88="貸出",4,IF(K88="借入",5,IF(K88="-",6,IF(K88="その他",7))))))))</f>
        <v>5</v>
      </c>
      <c r="K88" s="20" t="s">
        <v>193</v>
      </c>
      <c r="L88" s="324" t="s">
        <v>794</v>
      </c>
      <c r="M88" s="39"/>
      <c r="N88" s="39"/>
      <c r="O88" s="43">
        <f t="shared" ref="O88:O102" si="59">IF(J88=0,I88,0)</f>
        <v>0</v>
      </c>
      <c r="P88" s="43">
        <f>IF(J88=1,I88,0)</f>
        <v>0</v>
      </c>
      <c r="Q88" s="43">
        <f t="shared" ref="Q88:Q102" si="60">IF(J88=2,I88,0)</f>
        <v>0</v>
      </c>
      <c r="R88" s="43">
        <f t="shared" ref="R88:R102" si="61">IF(J88=3,I88,0)</f>
        <v>0</v>
      </c>
      <c r="S88" s="43">
        <f t="shared" ref="S88:S102" si="62">IF(J88=4,I88,0)</f>
        <v>0</v>
      </c>
      <c r="T88" s="43">
        <f t="shared" ref="T88:T102" si="63">IF(J88=5,I88,0)</f>
        <v>575</v>
      </c>
      <c r="U88" s="43">
        <f>IF(J88=7,I88,0)</f>
        <v>0</v>
      </c>
      <c r="V88" s="63">
        <v>1</v>
      </c>
      <c r="W88" s="83"/>
      <c r="Z88" s="1"/>
    </row>
    <row r="89" spans="2:26" ht="12.75" customHeight="1">
      <c r="B89" s="63">
        <f>1+B88</f>
        <v>2</v>
      </c>
      <c r="C89" s="50" t="s">
        <v>178</v>
      </c>
      <c r="D89" s="5" t="s">
        <v>181</v>
      </c>
      <c r="E89" s="14">
        <v>2</v>
      </c>
      <c r="F89" s="17" t="s">
        <v>3</v>
      </c>
      <c r="G89" s="17" t="s">
        <v>404</v>
      </c>
      <c r="H89" s="17" t="s">
        <v>783</v>
      </c>
      <c r="I89" s="322">
        <v>125</v>
      </c>
      <c r="J89" s="5">
        <f t="shared" ref="J89:J102" si="64">IF(K89="耕作",0,IF(K89="休耕",1,IF(K89="転用",2,IF(K89="売却",3,IF(K89="貸出",4,IF(K89="借入",5,IF(K89="-",6,IF(K89="その他",7))))))))</f>
        <v>5</v>
      </c>
      <c r="K89" s="20" t="s">
        <v>193</v>
      </c>
      <c r="L89" s="325" t="s">
        <v>781</v>
      </c>
      <c r="M89" s="39"/>
      <c r="N89" s="39"/>
      <c r="O89" s="43">
        <f t="shared" si="59"/>
        <v>0</v>
      </c>
      <c r="P89" s="43">
        <f t="shared" ref="P89:P102" si="65">IF(J89=1,I89,0)</f>
        <v>0</v>
      </c>
      <c r="Q89" s="43">
        <f t="shared" si="60"/>
        <v>0</v>
      </c>
      <c r="R89" s="43">
        <f t="shared" si="61"/>
        <v>0</v>
      </c>
      <c r="S89" s="43">
        <f t="shared" si="62"/>
        <v>0</v>
      </c>
      <c r="T89" s="43">
        <f t="shared" si="63"/>
        <v>125</v>
      </c>
      <c r="U89" s="43">
        <f t="shared" ref="U89:U102" si="66">IF(J89=7,I89,0)</f>
        <v>0</v>
      </c>
      <c r="V89" s="63">
        <f>1+V88</f>
        <v>2</v>
      </c>
      <c r="W89" s="83"/>
      <c r="Z89" s="1"/>
    </row>
    <row r="90" spans="2:26" ht="12.75" customHeight="1">
      <c r="B90" s="63">
        <f t="shared" ref="B90:B102" si="67">1+B89</f>
        <v>3</v>
      </c>
      <c r="C90" s="50" t="s">
        <v>178</v>
      </c>
      <c r="D90" s="5" t="s">
        <v>181</v>
      </c>
      <c r="E90" s="14">
        <v>3</v>
      </c>
      <c r="F90" s="17" t="s">
        <v>3</v>
      </c>
      <c r="G90" s="17" t="s">
        <v>404</v>
      </c>
      <c r="H90" s="17" t="s">
        <v>784</v>
      </c>
      <c r="I90" s="322">
        <v>439</v>
      </c>
      <c r="J90" s="5">
        <f t="shared" si="64"/>
        <v>5</v>
      </c>
      <c r="K90" s="20" t="s">
        <v>193</v>
      </c>
      <c r="L90" s="325" t="s">
        <v>781</v>
      </c>
      <c r="M90" s="39"/>
      <c r="N90" s="39"/>
      <c r="O90" s="43">
        <f t="shared" si="59"/>
        <v>0</v>
      </c>
      <c r="P90" s="43">
        <f t="shared" si="65"/>
        <v>0</v>
      </c>
      <c r="Q90" s="43">
        <f t="shared" si="60"/>
        <v>0</v>
      </c>
      <c r="R90" s="43">
        <f t="shared" si="61"/>
        <v>0</v>
      </c>
      <c r="S90" s="43">
        <f t="shared" si="62"/>
        <v>0</v>
      </c>
      <c r="T90" s="43">
        <f t="shared" si="63"/>
        <v>439</v>
      </c>
      <c r="U90" s="43">
        <f t="shared" si="66"/>
        <v>0</v>
      </c>
      <c r="V90" s="63">
        <f t="shared" ref="V90:V102" si="68">1+V89</f>
        <v>3</v>
      </c>
      <c r="W90" s="83"/>
      <c r="Z90" s="1"/>
    </row>
    <row r="91" spans="2:26" ht="12.75" customHeight="1">
      <c r="B91" s="63">
        <f t="shared" si="67"/>
        <v>4</v>
      </c>
      <c r="C91" s="50" t="s">
        <v>178</v>
      </c>
      <c r="D91" s="5" t="s">
        <v>181</v>
      </c>
      <c r="E91" s="14">
        <v>4</v>
      </c>
      <c r="F91" s="17" t="s">
        <v>3</v>
      </c>
      <c r="G91" s="17" t="s">
        <v>404</v>
      </c>
      <c r="H91" s="17" t="s">
        <v>785</v>
      </c>
      <c r="I91" s="323">
        <v>291</v>
      </c>
      <c r="J91" s="5">
        <f t="shared" si="64"/>
        <v>5</v>
      </c>
      <c r="K91" s="20" t="s">
        <v>193</v>
      </c>
      <c r="L91" s="326" t="s">
        <v>781</v>
      </c>
      <c r="M91" s="39"/>
      <c r="N91" s="39"/>
      <c r="O91" s="43">
        <f t="shared" si="59"/>
        <v>0</v>
      </c>
      <c r="P91" s="43">
        <f t="shared" si="65"/>
        <v>0</v>
      </c>
      <c r="Q91" s="43">
        <f t="shared" si="60"/>
        <v>0</v>
      </c>
      <c r="R91" s="43">
        <f t="shared" si="61"/>
        <v>0</v>
      </c>
      <c r="S91" s="43">
        <f t="shared" si="62"/>
        <v>0</v>
      </c>
      <c r="T91" s="43">
        <f t="shared" si="63"/>
        <v>291</v>
      </c>
      <c r="U91" s="43">
        <f t="shared" si="66"/>
        <v>0</v>
      </c>
      <c r="V91" s="63">
        <f t="shared" si="68"/>
        <v>4</v>
      </c>
      <c r="W91" s="83"/>
      <c r="Z91" s="1"/>
    </row>
    <row r="92" spans="2:26">
      <c r="B92" s="63">
        <f t="shared" si="67"/>
        <v>5</v>
      </c>
      <c r="C92" s="50" t="s">
        <v>178</v>
      </c>
      <c r="D92" s="5" t="s">
        <v>181</v>
      </c>
      <c r="E92" s="14">
        <v>5</v>
      </c>
      <c r="F92" s="17" t="s">
        <v>3</v>
      </c>
      <c r="G92" s="17" t="s">
        <v>4</v>
      </c>
      <c r="H92" s="68" t="s">
        <v>795</v>
      </c>
      <c r="I92" s="320">
        <v>920</v>
      </c>
      <c r="J92" s="5">
        <f t="shared" si="64"/>
        <v>5</v>
      </c>
      <c r="K92" s="20" t="s">
        <v>193</v>
      </c>
      <c r="L92" s="321" t="s">
        <v>797</v>
      </c>
      <c r="M92" s="39"/>
      <c r="N92" s="39"/>
      <c r="O92" s="43">
        <f t="shared" si="59"/>
        <v>0</v>
      </c>
      <c r="P92" s="43">
        <f t="shared" si="65"/>
        <v>0</v>
      </c>
      <c r="Q92" s="43">
        <f t="shared" si="60"/>
        <v>0</v>
      </c>
      <c r="R92" s="43">
        <f t="shared" si="61"/>
        <v>0</v>
      </c>
      <c r="S92" s="43">
        <f t="shared" si="62"/>
        <v>0</v>
      </c>
      <c r="T92" s="43">
        <f t="shared" si="63"/>
        <v>920</v>
      </c>
      <c r="U92" s="43">
        <f t="shared" si="66"/>
        <v>0</v>
      </c>
      <c r="V92" s="63">
        <f t="shared" si="68"/>
        <v>5</v>
      </c>
      <c r="W92" s="83"/>
      <c r="Z92" s="1"/>
    </row>
    <row r="93" spans="2:26">
      <c r="B93" s="63">
        <f t="shared" si="67"/>
        <v>6</v>
      </c>
      <c r="C93" s="50" t="s">
        <v>178</v>
      </c>
      <c r="D93" s="5" t="s">
        <v>181</v>
      </c>
      <c r="E93" s="14">
        <v>6</v>
      </c>
      <c r="F93" s="17" t="s">
        <v>3</v>
      </c>
      <c r="G93" s="17" t="s">
        <v>319</v>
      </c>
      <c r="H93" s="17">
        <v>190</v>
      </c>
      <c r="I93" s="318">
        <v>733</v>
      </c>
      <c r="J93" s="5">
        <f t="shared" si="64"/>
        <v>5</v>
      </c>
      <c r="K93" s="20" t="s">
        <v>193</v>
      </c>
      <c r="L93" s="319" t="s">
        <v>798</v>
      </c>
      <c r="M93" s="39"/>
      <c r="N93" s="39"/>
      <c r="O93" s="43">
        <f t="shared" si="59"/>
        <v>0</v>
      </c>
      <c r="P93" s="43">
        <f t="shared" si="65"/>
        <v>0</v>
      </c>
      <c r="Q93" s="43">
        <f t="shared" si="60"/>
        <v>0</v>
      </c>
      <c r="R93" s="43">
        <f t="shared" si="61"/>
        <v>0</v>
      </c>
      <c r="S93" s="43">
        <f t="shared" si="62"/>
        <v>0</v>
      </c>
      <c r="T93" s="43">
        <f t="shared" si="63"/>
        <v>733</v>
      </c>
      <c r="U93" s="43">
        <f t="shared" si="66"/>
        <v>0</v>
      </c>
      <c r="V93" s="63">
        <f t="shared" si="68"/>
        <v>6</v>
      </c>
      <c r="W93" s="83"/>
      <c r="Z93" s="1"/>
    </row>
    <row r="94" spans="2:26">
      <c r="B94" s="63">
        <f t="shared" si="67"/>
        <v>7</v>
      </c>
      <c r="C94" s="50" t="s">
        <v>178</v>
      </c>
      <c r="D94" s="5" t="s">
        <v>181</v>
      </c>
      <c r="E94" s="14">
        <v>7</v>
      </c>
      <c r="F94" s="17" t="s">
        <v>3</v>
      </c>
      <c r="G94" s="17" t="s">
        <v>320</v>
      </c>
      <c r="H94" s="68" t="s">
        <v>796</v>
      </c>
      <c r="I94" s="318">
        <v>1140</v>
      </c>
      <c r="J94" s="5">
        <f t="shared" si="64"/>
        <v>5</v>
      </c>
      <c r="K94" s="20" t="s">
        <v>193</v>
      </c>
      <c r="L94" s="319" t="s">
        <v>799</v>
      </c>
      <c r="M94" s="39"/>
      <c r="N94" s="39"/>
      <c r="O94" s="43">
        <f t="shared" si="59"/>
        <v>0</v>
      </c>
      <c r="P94" s="43">
        <f t="shared" si="65"/>
        <v>0</v>
      </c>
      <c r="Q94" s="43">
        <f t="shared" si="60"/>
        <v>0</v>
      </c>
      <c r="R94" s="43">
        <f t="shared" si="61"/>
        <v>0</v>
      </c>
      <c r="S94" s="43">
        <f t="shared" si="62"/>
        <v>0</v>
      </c>
      <c r="T94" s="43">
        <f t="shared" si="63"/>
        <v>1140</v>
      </c>
      <c r="U94" s="43">
        <f t="shared" si="66"/>
        <v>0</v>
      </c>
      <c r="V94" s="63">
        <f t="shared" si="68"/>
        <v>7</v>
      </c>
      <c r="W94" s="83"/>
      <c r="Z94" s="1"/>
    </row>
    <row r="95" spans="2:26">
      <c r="B95" s="63">
        <f t="shared" si="67"/>
        <v>8</v>
      </c>
      <c r="C95" s="50" t="s">
        <v>178</v>
      </c>
      <c r="D95" s="5" t="s">
        <v>181</v>
      </c>
      <c r="E95" s="14">
        <v>8</v>
      </c>
      <c r="F95" s="17" t="s">
        <v>3</v>
      </c>
      <c r="G95" s="17" t="s">
        <v>320</v>
      </c>
      <c r="H95" s="17">
        <v>499</v>
      </c>
      <c r="I95" s="318">
        <v>1497</v>
      </c>
      <c r="J95" s="5">
        <f t="shared" si="64"/>
        <v>5</v>
      </c>
      <c r="K95" s="20" t="s">
        <v>193</v>
      </c>
      <c r="L95" s="319" t="s">
        <v>799</v>
      </c>
      <c r="M95" s="39"/>
      <c r="N95" s="39"/>
      <c r="O95" s="43">
        <f t="shared" si="59"/>
        <v>0</v>
      </c>
      <c r="P95" s="43">
        <f t="shared" si="65"/>
        <v>0</v>
      </c>
      <c r="Q95" s="43">
        <f t="shared" si="60"/>
        <v>0</v>
      </c>
      <c r="R95" s="43">
        <f t="shared" si="61"/>
        <v>0</v>
      </c>
      <c r="S95" s="43">
        <f t="shared" si="62"/>
        <v>0</v>
      </c>
      <c r="T95" s="43">
        <f t="shared" si="63"/>
        <v>1497</v>
      </c>
      <c r="U95" s="43">
        <f t="shared" si="66"/>
        <v>0</v>
      </c>
      <c r="V95" s="63">
        <f t="shared" si="68"/>
        <v>8</v>
      </c>
      <c r="W95" s="83"/>
      <c r="Z95" s="1"/>
    </row>
    <row r="96" spans="2:26">
      <c r="B96" s="63">
        <f t="shared" si="67"/>
        <v>9</v>
      </c>
      <c r="C96" s="50" t="s">
        <v>178</v>
      </c>
      <c r="D96" s="5" t="s">
        <v>181</v>
      </c>
      <c r="E96" s="14">
        <v>9</v>
      </c>
      <c r="F96" s="17" t="s">
        <v>3</v>
      </c>
      <c r="G96" s="17" t="s">
        <v>320</v>
      </c>
      <c r="H96" s="17">
        <v>500</v>
      </c>
      <c r="I96" s="318">
        <v>826</v>
      </c>
      <c r="J96" s="5">
        <f t="shared" si="64"/>
        <v>5</v>
      </c>
      <c r="K96" s="20" t="s">
        <v>193</v>
      </c>
      <c r="L96" s="319" t="s">
        <v>799</v>
      </c>
      <c r="M96" s="39"/>
      <c r="N96" s="39"/>
      <c r="O96" s="43">
        <f t="shared" si="59"/>
        <v>0</v>
      </c>
      <c r="P96" s="43">
        <f t="shared" si="65"/>
        <v>0</v>
      </c>
      <c r="Q96" s="43">
        <f t="shared" si="60"/>
        <v>0</v>
      </c>
      <c r="R96" s="43">
        <f t="shared" si="61"/>
        <v>0</v>
      </c>
      <c r="S96" s="43">
        <f t="shared" si="62"/>
        <v>0</v>
      </c>
      <c r="T96" s="43">
        <f t="shared" si="63"/>
        <v>826</v>
      </c>
      <c r="U96" s="43">
        <f t="shared" si="66"/>
        <v>0</v>
      </c>
      <c r="V96" s="63">
        <f t="shared" si="68"/>
        <v>9</v>
      </c>
      <c r="W96" s="83"/>
      <c r="Z96" s="1"/>
    </row>
    <row r="97" spans="2:38">
      <c r="B97" s="63">
        <f t="shared" si="67"/>
        <v>10</v>
      </c>
      <c r="C97" s="50" t="s">
        <v>178</v>
      </c>
      <c r="D97" s="5" t="s">
        <v>181</v>
      </c>
      <c r="E97" s="14">
        <v>10</v>
      </c>
      <c r="F97" s="17" t="s">
        <v>3</v>
      </c>
      <c r="G97" s="17" t="s">
        <v>271</v>
      </c>
      <c r="H97" s="17">
        <v>532</v>
      </c>
      <c r="I97" s="91">
        <v>0</v>
      </c>
      <c r="J97" s="5">
        <f t="shared" si="64"/>
        <v>6</v>
      </c>
      <c r="K97" s="20" t="s">
        <v>188</v>
      </c>
      <c r="L97" s="69" t="s">
        <v>800</v>
      </c>
      <c r="M97" s="317" t="s">
        <v>1233</v>
      </c>
      <c r="N97" s="39"/>
      <c r="O97" s="43">
        <f t="shared" si="59"/>
        <v>0</v>
      </c>
      <c r="P97" s="43">
        <f t="shared" si="65"/>
        <v>0</v>
      </c>
      <c r="Q97" s="43">
        <f t="shared" si="60"/>
        <v>0</v>
      </c>
      <c r="R97" s="43">
        <f t="shared" si="61"/>
        <v>0</v>
      </c>
      <c r="S97" s="43">
        <f t="shared" si="62"/>
        <v>0</v>
      </c>
      <c r="T97" s="43">
        <f t="shared" si="63"/>
        <v>0</v>
      </c>
      <c r="U97" s="43">
        <f t="shared" si="66"/>
        <v>0</v>
      </c>
      <c r="V97" s="63">
        <f t="shared" si="68"/>
        <v>10</v>
      </c>
      <c r="W97" s="83"/>
      <c r="Z97" s="1"/>
    </row>
    <row r="98" spans="2:38">
      <c r="B98" s="63">
        <f t="shared" si="67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4"/>
        <v>6</v>
      </c>
      <c r="K98" s="20" t="s">
        <v>188</v>
      </c>
      <c r="L98" s="21" t="s">
        <v>38</v>
      </c>
      <c r="M98" s="39"/>
      <c r="N98" s="39"/>
      <c r="O98" s="43">
        <f t="shared" si="59"/>
        <v>0</v>
      </c>
      <c r="P98" s="43">
        <f t="shared" si="65"/>
        <v>0</v>
      </c>
      <c r="Q98" s="43">
        <f t="shared" si="60"/>
        <v>0</v>
      </c>
      <c r="R98" s="43">
        <f t="shared" si="61"/>
        <v>0</v>
      </c>
      <c r="S98" s="43">
        <f t="shared" si="62"/>
        <v>0</v>
      </c>
      <c r="T98" s="43">
        <f t="shared" si="63"/>
        <v>0</v>
      </c>
      <c r="U98" s="43">
        <f t="shared" si="66"/>
        <v>0</v>
      </c>
      <c r="V98" s="63">
        <f t="shared" si="68"/>
        <v>11</v>
      </c>
      <c r="W98" s="83"/>
      <c r="Z98" s="12"/>
      <c r="AA98" s="10"/>
    </row>
    <row r="99" spans="2:38">
      <c r="B99" s="63">
        <f t="shared" si="67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4"/>
        <v>6</v>
      </c>
      <c r="K99" s="20" t="s">
        <v>188</v>
      </c>
      <c r="L99" s="21" t="s">
        <v>38</v>
      </c>
      <c r="M99" s="39"/>
      <c r="N99" s="39"/>
      <c r="O99" s="43">
        <f t="shared" si="59"/>
        <v>0</v>
      </c>
      <c r="P99" s="43">
        <f t="shared" si="65"/>
        <v>0</v>
      </c>
      <c r="Q99" s="43">
        <f t="shared" si="60"/>
        <v>0</v>
      </c>
      <c r="R99" s="43">
        <f t="shared" si="61"/>
        <v>0</v>
      </c>
      <c r="S99" s="43">
        <f t="shared" si="62"/>
        <v>0</v>
      </c>
      <c r="T99" s="43">
        <f t="shared" si="63"/>
        <v>0</v>
      </c>
      <c r="U99" s="43">
        <f t="shared" si="66"/>
        <v>0</v>
      </c>
      <c r="V99" s="63">
        <f t="shared" si="68"/>
        <v>12</v>
      </c>
      <c r="W99" s="83"/>
      <c r="Z99" s="12"/>
      <c r="AA99" s="10"/>
    </row>
    <row r="100" spans="2:38" hidden="1">
      <c r="B100" s="63">
        <f t="shared" si="67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4"/>
        <v>6</v>
      </c>
      <c r="K100" s="20" t="s">
        <v>188</v>
      </c>
      <c r="L100" s="21" t="s">
        <v>38</v>
      </c>
      <c r="M100" s="39"/>
      <c r="N100" s="39"/>
      <c r="O100" s="43">
        <f t="shared" si="59"/>
        <v>0</v>
      </c>
      <c r="P100" s="43">
        <f t="shared" si="65"/>
        <v>0</v>
      </c>
      <c r="Q100" s="43">
        <f t="shared" si="60"/>
        <v>0</v>
      </c>
      <c r="R100" s="43">
        <f t="shared" si="61"/>
        <v>0</v>
      </c>
      <c r="S100" s="43">
        <f t="shared" si="62"/>
        <v>0</v>
      </c>
      <c r="T100" s="43">
        <f t="shared" si="63"/>
        <v>0</v>
      </c>
      <c r="U100" s="43">
        <f t="shared" si="66"/>
        <v>0</v>
      </c>
      <c r="V100" s="63">
        <f t="shared" si="68"/>
        <v>13</v>
      </c>
      <c r="W100" s="83"/>
      <c r="Z100" s="12"/>
      <c r="AA100" s="10"/>
    </row>
    <row r="101" spans="2:38" hidden="1">
      <c r="B101" s="63">
        <f t="shared" si="67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4"/>
        <v>6</v>
      </c>
      <c r="K101" s="20" t="s">
        <v>188</v>
      </c>
      <c r="L101" s="21" t="s">
        <v>38</v>
      </c>
      <c r="M101" s="39"/>
      <c r="N101" s="39"/>
      <c r="O101" s="43">
        <f t="shared" si="59"/>
        <v>0</v>
      </c>
      <c r="P101" s="43">
        <f t="shared" si="65"/>
        <v>0</v>
      </c>
      <c r="Q101" s="43">
        <f t="shared" si="60"/>
        <v>0</v>
      </c>
      <c r="R101" s="43">
        <f t="shared" si="61"/>
        <v>0</v>
      </c>
      <c r="S101" s="43">
        <f t="shared" si="62"/>
        <v>0</v>
      </c>
      <c r="T101" s="43">
        <f t="shared" si="63"/>
        <v>0</v>
      </c>
      <c r="U101" s="43">
        <f t="shared" si="66"/>
        <v>0</v>
      </c>
      <c r="V101" s="63">
        <f t="shared" si="68"/>
        <v>14</v>
      </c>
      <c r="W101" s="83"/>
      <c r="Z101" s="12"/>
      <c r="AA101" s="10"/>
    </row>
    <row r="102" spans="2:38" hidden="1">
      <c r="B102" s="63">
        <f t="shared" si="67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4"/>
        <v>6</v>
      </c>
      <c r="K102" s="20" t="s">
        <v>188</v>
      </c>
      <c r="L102" s="21" t="s">
        <v>38</v>
      </c>
      <c r="M102" s="39"/>
      <c r="N102" s="39"/>
      <c r="O102" s="43">
        <f t="shared" si="59"/>
        <v>0</v>
      </c>
      <c r="P102" s="43">
        <f t="shared" si="65"/>
        <v>0</v>
      </c>
      <c r="Q102" s="43">
        <f t="shared" si="60"/>
        <v>0</v>
      </c>
      <c r="R102" s="43">
        <f t="shared" si="61"/>
        <v>0</v>
      </c>
      <c r="S102" s="43">
        <f t="shared" si="62"/>
        <v>0</v>
      </c>
      <c r="T102" s="43">
        <f t="shared" si="63"/>
        <v>0</v>
      </c>
      <c r="U102" s="43">
        <f t="shared" si="66"/>
        <v>0</v>
      </c>
      <c r="V102" s="63">
        <f t="shared" si="68"/>
        <v>15</v>
      </c>
      <c r="W102" s="83"/>
      <c r="Z102" s="12"/>
      <c r="AA102" s="10"/>
    </row>
    <row r="103" spans="2:38" ht="2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4771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9">SUM(S108:S122)</f>
        <v>0</v>
      </c>
      <c r="T107" s="66">
        <f t="shared" si="69"/>
        <v>0</v>
      </c>
      <c r="U107" s="66">
        <f>SUM(U108:U122)</f>
        <v>4771</v>
      </c>
      <c r="V107" s="709"/>
      <c r="W107" s="83">
        <f>$Y$12</f>
        <v>0</v>
      </c>
      <c r="Z107" s="10"/>
      <c r="AA107" s="10"/>
    </row>
    <row r="108" spans="2:38">
      <c r="B108" s="67">
        <v>1</v>
      </c>
      <c r="C108" s="50" t="s">
        <v>178</v>
      </c>
      <c r="D108" s="5" t="s">
        <v>181</v>
      </c>
      <c r="E108" s="5">
        <v>1</v>
      </c>
      <c r="F108" s="17" t="s">
        <v>3</v>
      </c>
      <c r="G108" s="17" t="s">
        <v>271</v>
      </c>
      <c r="H108" s="70" t="s">
        <v>786</v>
      </c>
      <c r="I108" s="322">
        <v>859</v>
      </c>
      <c r="J108" s="5">
        <f>IF(K108="耕作",0,IF(K108="休耕",1,IF(K108="転用",2,IF(K108="売却",3,IF(K108="貸出",4,IF(K108="借入",5,IF(K108="-",6,IF(K108="その他",7))))))))</f>
        <v>7</v>
      </c>
      <c r="K108" s="20" t="s">
        <v>56</v>
      </c>
      <c r="L108" s="328" t="s">
        <v>792</v>
      </c>
      <c r="M108" s="39"/>
      <c r="N108" s="39"/>
      <c r="O108" s="43">
        <f t="shared" ref="O108:O122" si="70">IF(J108=0,I108,0)</f>
        <v>0</v>
      </c>
      <c r="P108" s="43">
        <f>IF(J108=1,I108,0)</f>
        <v>0</v>
      </c>
      <c r="Q108" s="43">
        <f t="shared" ref="Q108:Q122" si="71">IF(J108=2,I108,0)</f>
        <v>0</v>
      </c>
      <c r="R108" s="43">
        <f t="shared" ref="R108:R122" si="72">IF(J108=3,I108,0)</f>
        <v>0</v>
      </c>
      <c r="S108" s="43">
        <f t="shared" ref="S108:S122" si="73">IF(J108=4,I108,0)</f>
        <v>0</v>
      </c>
      <c r="T108" s="43">
        <f t="shared" ref="T108:T122" si="74">IF(J108=5,I108,0)</f>
        <v>0</v>
      </c>
      <c r="U108" s="43">
        <f>IF(J108=7,I108,0)</f>
        <v>859</v>
      </c>
      <c r="V108" s="67">
        <v>1</v>
      </c>
      <c r="W108" s="83"/>
      <c r="Z108" s="10"/>
      <c r="AA108" s="10"/>
    </row>
    <row r="109" spans="2:38">
      <c r="B109" s="67">
        <f>1+B108</f>
        <v>2</v>
      </c>
      <c r="C109" s="50" t="s">
        <v>178</v>
      </c>
      <c r="D109" s="5" t="s">
        <v>181</v>
      </c>
      <c r="E109" s="14">
        <v>2</v>
      </c>
      <c r="F109" s="17" t="s">
        <v>3</v>
      </c>
      <c r="G109" s="17" t="s">
        <v>271</v>
      </c>
      <c r="H109" s="70" t="s">
        <v>787</v>
      </c>
      <c r="I109" s="322">
        <v>238</v>
      </c>
      <c r="J109" s="5">
        <f t="shared" ref="J109:J122" si="75">IF(K109="耕作",0,IF(K109="休耕",1,IF(K109="転用",2,IF(K109="売却",3,IF(K109="貸出",4,IF(K109="借入",5,IF(K109="-",6,IF(K109="その他",7))))))))</f>
        <v>7</v>
      </c>
      <c r="K109" s="20" t="s">
        <v>56</v>
      </c>
      <c r="L109" s="328" t="s">
        <v>790</v>
      </c>
      <c r="M109" s="39"/>
      <c r="N109" s="39"/>
      <c r="O109" s="43">
        <f t="shared" si="70"/>
        <v>0</v>
      </c>
      <c r="P109" s="43">
        <f t="shared" ref="P109:P122" si="76">IF(J109=1,I109,0)</f>
        <v>0</v>
      </c>
      <c r="Q109" s="43">
        <f t="shared" si="71"/>
        <v>0</v>
      </c>
      <c r="R109" s="43">
        <f t="shared" si="72"/>
        <v>0</v>
      </c>
      <c r="S109" s="43">
        <f t="shared" si="73"/>
        <v>0</v>
      </c>
      <c r="T109" s="43">
        <f t="shared" si="74"/>
        <v>0</v>
      </c>
      <c r="U109" s="43">
        <f t="shared" ref="U109:U122" si="77">IF(J109=7,I109,0)</f>
        <v>238</v>
      </c>
      <c r="V109" s="67">
        <f>1+V108</f>
        <v>2</v>
      </c>
      <c r="W109" s="83"/>
      <c r="AA109" s="10"/>
    </row>
    <row r="110" spans="2:38">
      <c r="B110" s="67">
        <f t="shared" ref="B110:B122" si="78">1+B109</f>
        <v>3</v>
      </c>
      <c r="C110" s="50" t="s">
        <v>178</v>
      </c>
      <c r="D110" s="5" t="s">
        <v>181</v>
      </c>
      <c r="E110" s="14">
        <v>3</v>
      </c>
      <c r="F110" s="17" t="s">
        <v>3</v>
      </c>
      <c r="G110" s="17" t="s">
        <v>271</v>
      </c>
      <c r="H110" s="70" t="s">
        <v>788</v>
      </c>
      <c r="I110" s="322">
        <v>218</v>
      </c>
      <c r="J110" s="5">
        <f t="shared" si="75"/>
        <v>7</v>
      </c>
      <c r="K110" s="20" t="s">
        <v>56</v>
      </c>
      <c r="L110" s="328" t="s">
        <v>790</v>
      </c>
      <c r="M110" s="39"/>
      <c r="N110" s="39"/>
      <c r="O110" s="43">
        <f t="shared" si="70"/>
        <v>0</v>
      </c>
      <c r="P110" s="43">
        <f t="shared" si="76"/>
        <v>0</v>
      </c>
      <c r="Q110" s="43">
        <f t="shared" si="71"/>
        <v>0</v>
      </c>
      <c r="R110" s="43">
        <f t="shared" si="72"/>
        <v>0</v>
      </c>
      <c r="S110" s="43">
        <f t="shared" si="73"/>
        <v>0</v>
      </c>
      <c r="T110" s="43">
        <f t="shared" si="74"/>
        <v>0</v>
      </c>
      <c r="U110" s="43">
        <f t="shared" si="77"/>
        <v>218</v>
      </c>
      <c r="V110" s="67">
        <f t="shared" ref="V110:V122" si="79">1+V109</f>
        <v>3</v>
      </c>
      <c r="W110" s="83"/>
      <c r="AA110" s="10"/>
      <c r="AL110" s="10"/>
    </row>
    <row r="111" spans="2:38">
      <c r="B111" s="67">
        <f t="shared" si="78"/>
        <v>4</v>
      </c>
      <c r="C111" s="50" t="s">
        <v>178</v>
      </c>
      <c r="D111" s="5" t="s">
        <v>181</v>
      </c>
      <c r="E111" s="14">
        <v>4</v>
      </c>
      <c r="F111" s="17" t="s">
        <v>3</v>
      </c>
      <c r="G111" s="17" t="s">
        <v>271</v>
      </c>
      <c r="H111" s="70" t="s">
        <v>789</v>
      </c>
      <c r="I111" s="323">
        <v>1292</v>
      </c>
      <c r="J111" s="5">
        <f t="shared" si="75"/>
        <v>7</v>
      </c>
      <c r="K111" s="20" t="s">
        <v>56</v>
      </c>
      <c r="L111" s="328" t="s">
        <v>790</v>
      </c>
      <c r="M111" s="39"/>
      <c r="N111" s="39"/>
      <c r="O111" s="43">
        <f t="shared" si="70"/>
        <v>0</v>
      </c>
      <c r="P111" s="43">
        <f t="shared" si="76"/>
        <v>0</v>
      </c>
      <c r="Q111" s="43">
        <f t="shared" si="71"/>
        <v>0</v>
      </c>
      <c r="R111" s="43">
        <f t="shared" si="72"/>
        <v>0</v>
      </c>
      <c r="S111" s="43">
        <f t="shared" si="73"/>
        <v>0</v>
      </c>
      <c r="T111" s="43">
        <f t="shared" si="74"/>
        <v>0</v>
      </c>
      <c r="U111" s="43">
        <f t="shared" si="77"/>
        <v>1292</v>
      </c>
      <c r="V111" s="67">
        <f t="shared" si="79"/>
        <v>4</v>
      </c>
      <c r="W111" s="83"/>
      <c r="AA111" s="10"/>
      <c r="AL111" s="10"/>
    </row>
    <row r="112" spans="2:38" ht="16.5">
      <c r="B112" s="67">
        <f t="shared" si="78"/>
        <v>5</v>
      </c>
      <c r="C112" s="50" t="s">
        <v>178</v>
      </c>
      <c r="D112" s="5" t="s">
        <v>181</v>
      </c>
      <c r="E112" s="14">
        <v>5</v>
      </c>
      <c r="F112" s="17" t="s">
        <v>3</v>
      </c>
      <c r="G112" s="17" t="s">
        <v>469</v>
      </c>
      <c r="H112" s="70" t="s">
        <v>610</v>
      </c>
      <c r="I112" s="329">
        <v>954</v>
      </c>
      <c r="J112" s="5">
        <f t="shared" si="75"/>
        <v>7</v>
      </c>
      <c r="K112" s="20" t="s">
        <v>56</v>
      </c>
      <c r="L112" s="330" t="s">
        <v>793</v>
      </c>
      <c r="M112" s="39"/>
      <c r="N112" s="39"/>
      <c r="O112" s="43">
        <f t="shared" si="70"/>
        <v>0</v>
      </c>
      <c r="P112" s="43">
        <f t="shared" si="76"/>
        <v>0</v>
      </c>
      <c r="Q112" s="43">
        <f t="shared" si="71"/>
        <v>0</v>
      </c>
      <c r="R112" s="43">
        <f t="shared" si="72"/>
        <v>0</v>
      </c>
      <c r="S112" s="43">
        <f t="shared" si="73"/>
        <v>0</v>
      </c>
      <c r="T112" s="43">
        <f t="shared" si="74"/>
        <v>0</v>
      </c>
      <c r="U112" s="43">
        <f t="shared" si="77"/>
        <v>954</v>
      </c>
      <c r="V112" s="67">
        <f t="shared" si="79"/>
        <v>5</v>
      </c>
      <c r="W112" s="83"/>
      <c r="AL112" s="10"/>
    </row>
    <row r="113" spans="2:38" s="11" customFormat="1" ht="16.5">
      <c r="B113" s="67">
        <f t="shared" si="78"/>
        <v>6</v>
      </c>
      <c r="C113" s="50" t="s">
        <v>178</v>
      </c>
      <c r="D113" s="5" t="s">
        <v>181</v>
      </c>
      <c r="E113" s="14">
        <v>6</v>
      </c>
      <c r="F113" s="17" t="s">
        <v>3</v>
      </c>
      <c r="G113" s="17" t="s">
        <v>469</v>
      </c>
      <c r="H113" s="70" t="s">
        <v>604</v>
      </c>
      <c r="I113" s="329">
        <v>1210</v>
      </c>
      <c r="J113" s="5">
        <f t="shared" si="75"/>
        <v>7</v>
      </c>
      <c r="K113" s="20" t="s">
        <v>56</v>
      </c>
      <c r="L113" s="330" t="s">
        <v>791</v>
      </c>
      <c r="M113" s="39"/>
      <c r="N113" s="39"/>
      <c r="O113" s="43">
        <f t="shared" si="70"/>
        <v>0</v>
      </c>
      <c r="P113" s="43">
        <f t="shared" si="76"/>
        <v>0</v>
      </c>
      <c r="Q113" s="43">
        <f t="shared" si="71"/>
        <v>0</v>
      </c>
      <c r="R113" s="43">
        <f t="shared" si="72"/>
        <v>0</v>
      </c>
      <c r="S113" s="43">
        <f t="shared" si="73"/>
        <v>0</v>
      </c>
      <c r="T113" s="43">
        <f t="shared" si="74"/>
        <v>0</v>
      </c>
      <c r="U113" s="43">
        <f t="shared" si="77"/>
        <v>1210</v>
      </c>
      <c r="V113" s="67">
        <f t="shared" si="79"/>
        <v>6</v>
      </c>
      <c r="W113" s="83"/>
      <c r="AA113" s="1"/>
      <c r="AB113" s="1"/>
      <c r="AL113" s="1"/>
    </row>
    <row r="114" spans="2:38" s="11" customFormat="1">
      <c r="B114" s="67">
        <f t="shared" si="78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28" t="s">
        <v>6</v>
      </c>
      <c r="I114" s="18" t="s">
        <v>6</v>
      </c>
      <c r="J114" s="5">
        <f t="shared" si="75"/>
        <v>6</v>
      </c>
      <c r="K114" s="20" t="s">
        <v>188</v>
      </c>
      <c r="L114" s="21" t="s">
        <v>38</v>
      </c>
      <c r="M114" s="39"/>
      <c r="N114" s="39"/>
      <c r="O114" s="43">
        <f t="shared" si="70"/>
        <v>0</v>
      </c>
      <c r="P114" s="43">
        <f t="shared" si="76"/>
        <v>0</v>
      </c>
      <c r="Q114" s="43">
        <f t="shared" si="71"/>
        <v>0</v>
      </c>
      <c r="R114" s="43">
        <f t="shared" si="72"/>
        <v>0</v>
      </c>
      <c r="S114" s="43">
        <f t="shared" si="73"/>
        <v>0</v>
      </c>
      <c r="T114" s="43">
        <f t="shared" si="74"/>
        <v>0</v>
      </c>
      <c r="U114" s="43">
        <f t="shared" si="77"/>
        <v>0</v>
      </c>
      <c r="V114" s="67">
        <f t="shared" si="79"/>
        <v>7</v>
      </c>
      <c r="W114" s="83"/>
      <c r="AA114" s="1"/>
      <c r="AB114" s="1"/>
      <c r="AL114" s="1"/>
    </row>
    <row r="115" spans="2:38" s="11" customFormat="1">
      <c r="B115" s="67">
        <f t="shared" si="78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28" t="s">
        <v>6</v>
      </c>
      <c r="I115" s="18" t="s">
        <v>6</v>
      </c>
      <c r="J115" s="5">
        <f t="shared" si="75"/>
        <v>6</v>
      </c>
      <c r="K115" s="20" t="s">
        <v>188</v>
      </c>
      <c r="L115" s="21" t="s">
        <v>38</v>
      </c>
      <c r="M115" s="39"/>
      <c r="N115" s="39"/>
      <c r="O115" s="43">
        <f t="shared" si="70"/>
        <v>0</v>
      </c>
      <c r="P115" s="43">
        <f t="shared" si="76"/>
        <v>0</v>
      </c>
      <c r="Q115" s="43">
        <f t="shared" si="71"/>
        <v>0</v>
      </c>
      <c r="R115" s="43">
        <f t="shared" si="72"/>
        <v>0</v>
      </c>
      <c r="S115" s="43">
        <f t="shared" si="73"/>
        <v>0</v>
      </c>
      <c r="T115" s="43">
        <f t="shared" si="74"/>
        <v>0</v>
      </c>
      <c r="U115" s="43">
        <f t="shared" si="77"/>
        <v>0</v>
      </c>
      <c r="V115" s="67">
        <f t="shared" si="79"/>
        <v>8</v>
      </c>
      <c r="W115" s="83"/>
      <c r="AA115" s="1"/>
      <c r="AB115" s="1"/>
      <c r="AL115" s="1"/>
    </row>
    <row r="116" spans="2:38" s="11" customFormat="1" hidden="1">
      <c r="B116" s="67">
        <f t="shared" si="78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28" t="s">
        <v>6</v>
      </c>
      <c r="I116" s="18" t="s">
        <v>6</v>
      </c>
      <c r="J116" s="5">
        <f t="shared" si="75"/>
        <v>6</v>
      </c>
      <c r="K116" s="20" t="s">
        <v>188</v>
      </c>
      <c r="L116" s="21" t="s">
        <v>38</v>
      </c>
      <c r="M116" s="39"/>
      <c r="N116" s="39"/>
      <c r="O116" s="43">
        <f t="shared" si="70"/>
        <v>0</v>
      </c>
      <c r="P116" s="43">
        <f t="shared" si="76"/>
        <v>0</v>
      </c>
      <c r="Q116" s="43">
        <f t="shared" si="71"/>
        <v>0</v>
      </c>
      <c r="R116" s="43">
        <f t="shared" si="72"/>
        <v>0</v>
      </c>
      <c r="S116" s="43">
        <f t="shared" si="73"/>
        <v>0</v>
      </c>
      <c r="T116" s="43">
        <f t="shared" si="74"/>
        <v>0</v>
      </c>
      <c r="U116" s="43">
        <f t="shared" si="77"/>
        <v>0</v>
      </c>
      <c r="V116" s="67">
        <f t="shared" si="79"/>
        <v>9</v>
      </c>
      <c r="W116" s="83"/>
      <c r="AA116" s="1"/>
      <c r="AB116" s="1"/>
      <c r="AL116" s="1"/>
    </row>
    <row r="117" spans="2:38" s="11" customFormat="1" hidden="1">
      <c r="B117" s="67">
        <f t="shared" si="78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28" t="s">
        <v>6</v>
      </c>
      <c r="I117" s="18" t="s">
        <v>6</v>
      </c>
      <c r="J117" s="5">
        <f t="shared" si="75"/>
        <v>6</v>
      </c>
      <c r="K117" s="20" t="s">
        <v>188</v>
      </c>
      <c r="L117" s="21" t="s">
        <v>38</v>
      </c>
      <c r="M117" s="39"/>
      <c r="N117" s="39"/>
      <c r="O117" s="43">
        <f t="shared" si="70"/>
        <v>0</v>
      </c>
      <c r="P117" s="43">
        <f t="shared" si="76"/>
        <v>0</v>
      </c>
      <c r="Q117" s="43">
        <f t="shared" si="71"/>
        <v>0</v>
      </c>
      <c r="R117" s="43">
        <f t="shared" si="72"/>
        <v>0</v>
      </c>
      <c r="S117" s="43">
        <f t="shared" si="73"/>
        <v>0</v>
      </c>
      <c r="T117" s="43">
        <f t="shared" si="74"/>
        <v>0</v>
      </c>
      <c r="U117" s="43">
        <f t="shared" si="77"/>
        <v>0</v>
      </c>
      <c r="V117" s="67">
        <f t="shared" si="79"/>
        <v>10</v>
      </c>
      <c r="W117" s="83"/>
      <c r="AA117" s="1"/>
      <c r="AB117" s="1"/>
      <c r="AL117" s="1"/>
    </row>
    <row r="118" spans="2:38" s="11" customFormat="1" hidden="1">
      <c r="B118" s="67">
        <f t="shared" si="78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28" t="s">
        <v>6</v>
      </c>
      <c r="I118" s="18" t="s">
        <v>6</v>
      </c>
      <c r="J118" s="5">
        <f t="shared" si="75"/>
        <v>6</v>
      </c>
      <c r="K118" s="20" t="s">
        <v>188</v>
      </c>
      <c r="L118" s="21" t="s">
        <v>38</v>
      </c>
      <c r="M118" s="39"/>
      <c r="N118" s="39"/>
      <c r="O118" s="43">
        <f t="shared" si="70"/>
        <v>0</v>
      </c>
      <c r="P118" s="43">
        <f t="shared" si="76"/>
        <v>0</v>
      </c>
      <c r="Q118" s="43">
        <f t="shared" si="71"/>
        <v>0</v>
      </c>
      <c r="R118" s="43">
        <f t="shared" si="72"/>
        <v>0</v>
      </c>
      <c r="S118" s="43">
        <f t="shared" si="73"/>
        <v>0</v>
      </c>
      <c r="T118" s="43">
        <f t="shared" si="74"/>
        <v>0</v>
      </c>
      <c r="U118" s="43">
        <f t="shared" si="77"/>
        <v>0</v>
      </c>
      <c r="V118" s="67">
        <f t="shared" si="79"/>
        <v>11</v>
      </c>
      <c r="W118" s="83"/>
      <c r="AA118" s="1"/>
      <c r="AB118" s="1"/>
      <c r="AL118" s="1"/>
    </row>
    <row r="119" spans="2:38" s="11" customFormat="1" hidden="1">
      <c r="B119" s="67">
        <f t="shared" si="78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28" t="s">
        <v>6</v>
      </c>
      <c r="I119" s="18" t="s">
        <v>6</v>
      </c>
      <c r="J119" s="5">
        <f t="shared" si="75"/>
        <v>6</v>
      </c>
      <c r="K119" s="20" t="s">
        <v>188</v>
      </c>
      <c r="L119" s="21" t="s">
        <v>38</v>
      </c>
      <c r="M119" s="39"/>
      <c r="N119" s="39"/>
      <c r="O119" s="43">
        <f t="shared" si="70"/>
        <v>0</v>
      </c>
      <c r="P119" s="43">
        <f t="shared" si="76"/>
        <v>0</v>
      </c>
      <c r="Q119" s="43">
        <f t="shared" si="71"/>
        <v>0</v>
      </c>
      <c r="R119" s="43">
        <f t="shared" si="72"/>
        <v>0</v>
      </c>
      <c r="S119" s="43">
        <f t="shared" si="73"/>
        <v>0</v>
      </c>
      <c r="T119" s="43">
        <f t="shared" si="74"/>
        <v>0</v>
      </c>
      <c r="U119" s="43">
        <f t="shared" si="77"/>
        <v>0</v>
      </c>
      <c r="V119" s="67">
        <f t="shared" si="79"/>
        <v>12</v>
      </c>
      <c r="W119" s="83"/>
      <c r="AA119" s="1"/>
      <c r="AB119" s="1"/>
      <c r="AL119" s="1"/>
    </row>
    <row r="120" spans="2:38" s="11" customFormat="1" hidden="1">
      <c r="B120" s="67">
        <f t="shared" si="78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28" t="s">
        <v>6</v>
      </c>
      <c r="I120" s="18" t="s">
        <v>6</v>
      </c>
      <c r="J120" s="5">
        <f t="shared" si="75"/>
        <v>6</v>
      </c>
      <c r="K120" s="20" t="s">
        <v>188</v>
      </c>
      <c r="L120" s="21" t="s">
        <v>38</v>
      </c>
      <c r="M120" s="39"/>
      <c r="N120" s="39"/>
      <c r="O120" s="43">
        <f t="shared" si="70"/>
        <v>0</v>
      </c>
      <c r="P120" s="43">
        <f t="shared" si="76"/>
        <v>0</v>
      </c>
      <c r="Q120" s="43">
        <f t="shared" si="71"/>
        <v>0</v>
      </c>
      <c r="R120" s="43">
        <f t="shared" si="72"/>
        <v>0</v>
      </c>
      <c r="S120" s="43">
        <f t="shared" si="73"/>
        <v>0</v>
      </c>
      <c r="T120" s="43">
        <f t="shared" si="74"/>
        <v>0</v>
      </c>
      <c r="U120" s="43">
        <f t="shared" si="77"/>
        <v>0</v>
      </c>
      <c r="V120" s="67">
        <f t="shared" si="79"/>
        <v>13</v>
      </c>
      <c r="W120" s="83"/>
      <c r="AA120" s="1"/>
      <c r="AB120" s="1"/>
      <c r="AL120" s="1"/>
    </row>
    <row r="121" spans="2:38" s="11" customFormat="1" hidden="1">
      <c r="B121" s="67">
        <f t="shared" si="78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28" t="s">
        <v>6</v>
      </c>
      <c r="I121" s="18" t="s">
        <v>6</v>
      </c>
      <c r="J121" s="5">
        <f t="shared" si="75"/>
        <v>6</v>
      </c>
      <c r="K121" s="20" t="s">
        <v>188</v>
      </c>
      <c r="L121" s="21" t="s">
        <v>38</v>
      </c>
      <c r="M121" s="39"/>
      <c r="N121" s="39"/>
      <c r="O121" s="43">
        <f t="shared" si="70"/>
        <v>0</v>
      </c>
      <c r="P121" s="43">
        <f t="shared" si="76"/>
        <v>0</v>
      </c>
      <c r="Q121" s="43">
        <f t="shared" si="71"/>
        <v>0</v>
      </c>
      <c r="R121" s="43">
        <f t="shared" si="72"/>
        <v>0</v>
      </c>
      <c r="S121" s="43">
        <f t="shared" si="73"/>
        <v>0</v>
      </c>
      <c r="T121" s="43">
        <f t="shared" si="74"/>
        <v>0</v>
      </c>
      <c r="U121" s="43">
        <f t="shared" si="77"/>
        <v>0</v>
      </c>
      <c r="V121" s="67">
        <f t="shared" si="79"/>
        <v>14</v>
      </c>
      <c r="W121" s="83"/>
      <c r="AA121" s="1"/>
      <c r="AB121" s="1"/>
      <c r="AL121" s="1"/>
    </row>
    <row r="122" spans="2:38" s="11" customFormat="1" hidden="1">
      <c r="B122" s="67">
        <f t="shared" si="78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28" t="s">
        <v>6</v>
      </c>
      <c r="I122" s="18" t="s">
        <v>6</v>
      </c>
      <c r="J122" s="5">
        <f t="shared" si="75"/>
        <v>6</v>
      </c>
      <c r="K122" s="20" t="s">
        <v>188</v>
      </c>
      <c r="L122" s="21" t="s">
        <v>38</v>
      </c>
      <c r="M122" s="39"/>
      <c r="N122" s="39"/>
      <c r="O122" s="43">
        <f t="shared" si="70"/>
        <v>0</v>
      </c>
      <c r="P122" s="43">
        <f t="shared" si="76"/>
        <v>0</v>
      </c>
      <c r="Q122" s="43">
        <f t="shared" si="71"/>
        <v>0</v>
      </c>
      <c r="R122" s="43">
        <f t="shared" si="72"/>
        <v>0</v>
      </c>
      <c r="S122" s="43">
        <f t="shared" si="73"/>
        <v>0</v>
      </c>
      <c r="T122" s="43">
        <f t="shared" si="74"/>
        <v>0</v>
      </c>
      <c r="U122" s="43">
        <f t="shared" si="77"/>
        <v>0</v>
      </c>
      <c r="V122" s="67">
        <f t="shared" si="79"/>
        <v>15</v>
      </c>
      <c r="W122" s="83"/>
      <c r="AA122" s="1"/>
      <c r="AB122" s="1"/>
      <c r="AL122" s="1"/>
    </row>
    <row r="123" spans="2:38" s="11" customFormat="1">
      <c r="B123" s="1"/>
      <c r="E123" s="1"/>
      <c r="F123" s="1"/>
      <c r="G123" s="1"/>
      <c r="H123" s="1"/>
      <c r="I123" s="1"/>
      <c r="J123" s="1"/>
      <c r="K123" s="1"/>
      <c r="L123" s="1"/>
      <c r="M123" s="38"/>
      <c r="N123" s="38"/>
      <c r="O123" s="1"/>
      <c r="P123" s="1"/>
      <c r="Q123" s="1"/>
      <c r="R123" s="1"/>
      <c r="S123" s="1"/>
      <c r="T123" s="1"/>
      <c r="U123" s="1"/>
      <c r="V123" s="1"/>
      <c r="W123" s="83"/>
      <c r="AA123" s="1"/>
      <c r="AB123" s="1"/>
      <c r="AL123" s="1"/>
    </row>
    <row r="124" spans="2:38" s="11" customFormat="1">
      <c r="B124" s="1"/>
      <c r="E124" s="1"/>
      <c r="F124" s="1"/>
      <c r="G124" s="1"/>
      <c r="H124" s="1"/>
      <c r="I124" s="1"/>
      <c r="J124" s="1"/>
      <c r="K124" s="1"/>
      <c r="L124" s="1"/>
      <c r="M124" s="38"/>
      <c r="N124" s="38"/>
      <c r="O124" s="1"/>
      <c r="P124" s="1"/>
      <c r="Q124" s="1"/>
      <c r="R124" s="1"/>
      <c r="S124" s="1"/>
      <c r="T124" s="1"/>
      <c r="U124" s="1"/>
      <c r="V124" s="1"/>
      <c r="W124" s="83"/>
      <c r="AA124" s="1"/>
      <c r="AB124" s="1"/>
      <c r="AL124" s="1"/>
    </row>
    <row r="125" spans="2:38" s="11" customFormat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  <c r="AA125" s="1"/>
      <c r="AB125" s="1"/>
      <c r="AL125" s="1"/>
    </row>
    <row r="126" spans="2:38" s="11" customFormat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  <c r="AA126" s="1"/>
      <c r="AB126" s="1"/>
      <c r="AL126" s="1"/>
    </row>
    <row r="127" spans="2:38" s="11" customFormat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1004</v>
      </c>
      <c r="N127" s="117">
        <f>O127+T127+(IF(W127=1,U127,0))</f>
        <v>1004</v>
      </c>
      <c r="O127" s="62">
        <f>SUM(O128:O142)</f>
        <v>1004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0">SUM(S128:S142)</f>
        <v>0</v>
      </c>
      <c r="T127" s="62">
        <f t="shared" si="80"/>
        <v>0</v>
      </c>
      <c r="U127" s="62">
        <f>SUM(U128:U142)</f>
        <v>0</v>
      </c>
      <c r="V127" s="687"/>
      <c r="W127" s="83">
        <f>$Y$13</f>
        <v>0</v>
      </c>
      <c r="AA127" s="1"/>
      <c r="AB127" s="1"/>
      <c r="AL127" s="1"/>
    </row>
    <row r="128" spans="2:38" s="11" customFormat="1">
      <c r="B128" s="63">
        <v>1</v>
      </c>
      <c r="C128" s="50" t="s">
        <v>190</v>
      </c>
      <c r="D128" s="5" t="s">
        <v>181</v>
      </c>
      <c r="E128" s="14">
        <v>3</v>
      </c>
      <c r="F128" s="17" t="s">
        <v>3</v>
      </c>
      <c r="G128" s="17" t="s">
        <v>304</v>
      </c>
      <c r="H128" s="17">
        <v>1139</v>
      </c>
      <c r="I128" s="18">
        <v>1004</v>
      </c>
      <c r="J128" s="5">
        <f t="shared" ref="J128" si="81">IF(K128="耕作",0,IF(K128="休耕",1,IF(K128="転用",2,IF(K128="売却",3,IF(K128="貸出",4,IF(K128="借入",5,IF(K128="-",6,IF(K128="その他",7))))))))</f>
        <v>0</v>
      </c>
      <c r="K128" s="20" t="s">
        <v>52</v>
      </c>
      <c r="L128" s="100" t="s">
        <v>362</v>
      </c>
      <c r="M128" s="39"/>
      <c r="N128" s="39"/>
      <c r="O128" s="43">
        <f t="shared" ref="O128:O142" si="82">IF(J128=0,I128,0)</f>
        <v>1004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  <c r="AA128" s="1"/>
      <c r="AB128" s="1"/>
      <c r="AL128" s="1"/>
    </row>
    <row r="129" spans="2:38" s="11" customFormat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  <c r="AA129" s="1"/>
      <c r="AB129" s="1"/>
      <c r="AL129" s="1"/>
    </row>
    <row r="130" spans="2:38" s="11" customFormat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95" t="s">
        <v>38</v>
      </c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  <c r="AA130" s="1"/>
      <c r="AB130" s="1"/>
      <c r="AL130" s="1"/>
    </row>
    <row r="131" spans="2:38" s="11" customFormat="1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21" t="s">
        <v>38</v>
      </c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  <c r="AA131" s="1"/>
      <c r="AB131" s="1"/>
      <c r="AL131" s="1"/>
    </row>
    <row r="132" spans="2:38" s="11" customFormat="1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21" t="s">
        <v>38</v>
      </c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  <c r="AA132" s="1"/>
      <c r="AB132" s="1"/>
      <c r="AL132" s="1"/>
    </row>
    <row r="133" spans="2:38" s="11" customFormat="1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21" t="s">
        <v>38</v>
      </c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  <c r="AA133" s="1"/>
      <c r="AB133" s="1"/>
      <c r="AL133" s="1"/>
    </row>
    <row r="134" spans="2:38" s="11" customFormat="1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21" t="s">
        <v>38</v>
      </c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  <c r="AA134" s="1"/>
      <c r="AB134" s="1"/>
      <c r="AL134" s="1"/>
    </row>
    <row r="135" spans="2:38" s="11" customFormat="1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21" t="s">
        <v>38</v>
      </c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  <c r="AA135" s="1"/>
      <c r="AB135" s="1"/>
      <c r="AL135" s="1"/>
    </row>
    <row r="136" spans="2:38" s="11" customFormat="1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21" t="s">
        <v>38</v>
      </c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  <c r="AA136" s="1"/>
      <c r="AB136" s="1"/>
      <c r="AL136" s="1"/>
    </row>
    <row r="137" spans="2:38" s="11" customFormat="1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21" t="s">
        <v>38</v>
      </c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  <c r="AA137" s="1"/>
      <c r="AB137" s="1"/>
      <c r="AL137" s="1"/>
    </row>
    <row r="138" spans="2:38" s="11" customFormat="1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21" t="s">
        <v>38</v>
      </c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  <c r="AA138" s="1"/>
      <c r="AB138" s="1"/>
      <c r="AL138" s="1"/>
    </row>
    <row r="139" spans="2:38" s="11" customFormat="1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21" t="s">
        <v>38</v>
      </c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  <c r="AA139" s="1"/>
      <c r="AB139" s="1"/>
      <c r="AL139" s="1"/>
    </row>
    <row r="140" spans="2:38" s="11" customFormat="1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21" t="s">
        <v>38</v>
      </c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  <c r="AA140" s="1"/>
      <c r="AB140" s="1"/>
      <c r="AL140" s="1"/>
    </row>
    <row r="141" spans="2:38" s="11" customFormat="1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21" t="s">
        <v>38</v>
      </c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  <c r="AA141" s="1"/>
      <c r="AB141" s="1"/>
      <c r="AL141" s="1"/>
    </row>
    <row r="142" spans="2:38" s="11" customFormat="1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21" t="s">
        <v>38</v>
      </c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  <c r="AA142" s="1"/>
      <c r="AB142" s="1"/>
      <c r="AL142" s="1"/>
    </row>
    <row r="143" spans="2:38" s="11" customFormat="1" hidden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38"/>
      <c r="N143" s="38"/>
      <c r="O143" s="44"/>
      <c r="P143" s="44"/>
      <c r="Q143" s="44"/>
      <c r="R143" s="44"/>
      <c r="S143" s="44"/>
      <c r="T143" s="44"/>
      <c r="U143" s="44"/>
      <c r="V143" s="1"/>
      <c r="W143" s="83"/>
      <c r="AA143" s="1"/>
      <c r="AB143" s="1"/>
      <c r="AL143" s="1"/>
    </row>
    <row r="144" spans="2:38" s="11" customFormat="1" hidden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38"/>
      <c r="N144" s="38"/>
      <c r="O144" s="44"/>
      <c r="P144" s="44"/>
      <c r="Q144" s="44"/>
      <c r="R144" s="44"/>
      <c r="S144" s="44"/>
      <c r="T144" s="44"/>
      <c r="U144" s="44"/>
      <c r="V144" s="1"/>
      <c r="W144" s="83"/>
      <c r="AA144" s="1"/>
      <c r="AB144" s="1"/>
      <c r="AL144" s="1"/>
    </row>
    <row r="145" spans="2:38" s="11" customFormat="1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  <c r="AA145" s="1"/>
      <c r="AB145" s="1"/>
      <c r="AL145" s="1"/>
    </row>
    <row r="146" spans="2:38" s="11" customFormat="1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  <c r="AA146" s="1"/>
      <c r="AB146" s="1"/>
      <c r="AL146" s="1"/>
    </row>
    <row r="147" spans="2:38" s="11" customFormat="1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  <c r="AA147" s="1"/>
      <c r="AB147" s="1"/>
      <c r="AL147" s="1"/>
    </row>
    <row r="148" spans="2:38" s="11" customFormat="1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  <c r="AA148" s="1"/>
      <c r="AB148" s="1"/>
      <c r="AL148" s="1"/>
    </row>
    <row r="149" spans="2:38" s="11" customFormat="1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  <c r="AA149" s="1"/>
      <c r="AB149" s="1"/>
      <c r="AL149" s="1"/>
    </row>
    <row r="150" spans="2:38" s="11" customFormat="1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95" t="s">
        <v>38</v>
      </c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  <c r="AA150" s="1"/>
      <c r="AB150" s="1"/>
      <c r="AL150" s="1"/>
    </row>
    <row r="151" spans="2:38" s="11" customFormat="1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21" t="s">
        <v>38</v>
      </c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  <c r="AA151" s="1"/>
      <c r="AB151" s="1"/>
      <c r="AL151" s="1"/>
    </row>
    <row r="152" spans="2:38" s="11" customFormat="1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21" t="s">
        <v>38</v>
      </c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  <c r="AA152" s="1"/>
      <c r="AB152" s="1"/>
      <c r="AL152" s="1"/>
    </row>
    <row r="153" spans="2:38" s="11" customFormat="1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21" t="s">
        <v>38</v>
      </c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  <c r="AA153" s="1"/>
      <c r="AB153" s="1"/>
      <c r="AL153" s="1"/>
    </row>
    <row r="154" spans="2:38" s="11" customFormat="1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21" t="s">
        <v>38</v>
      </c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  <c r="AA154" s="1"/>
      <c r="AB154" s="1"/>
      <c r="AL154" s="1"/>
    </row>
    <row r="155" spans="2:38" s="11" customFormat="1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21" t="s">
        <v>38</v>
      </c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  <c r="AA155" s="1"/>
      <c r="AB155" s="1"/>
      <c r="AL155" s="1"/>
    </row>
    <row r="156" spans="2:38" s="11" customFormat="1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21" t="s">
        <v>38</v>
      </c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  <c r="AA156" s="1"/>
      <c r="AB156" s="1"/>
      <c r="AL156" s="1"/>
    </row>
    <row r="157" spans="2:38" s="11" customFormat="1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21" t="s">
        <v>38</v>
      </c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  <c r="AA157" s="1"/>
      <c r="AB157" s="1"/>
      <c r="AL157" s="1"/>
    </row>
    <row r="158" spans="2:38" s="11" customFormat="1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21" t="s">
        <v>38</v>
      </c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  <c r="AA158" s="1"/>
      <c r="AB158" s="1"/>
      <c r="AL158" s="1"/>
    </row>
    <row r="159" spans="2:38" s="11" customFormat="1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21" t="s">
        <v>38</v>
      </c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  <c r="AA159" s="1"/>
      <c r="AB159" s="1"/>
      <c r="AL159" s="1"/>
    </row>
    <row r="160" spans="2:38" s="11" customFormat="1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21" t="s">
        <v>38</v>
      </c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  <c r="AA160" s="1"/>
      <c r="AB160" s="1"/>
      <c r="AL160" s="1"/>
    </row>
    <row r="161" spans="2:38" s="11" customFormat="1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21" t="s">
        <v>38</v>
      </c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  <c r="AA161" s="1"/>
      <c r="AB161" s="1"/>
      <c r="AL161" s="1"/>
    </row>
    <row r="162" spans="2:38" s="11" customFormat="1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21" t="s">
        <v>38</v>
      </c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  <c r="AA162" s="1"/>
      <c r="AB162" s="1"/>
      <c r="AL162" s="1"/>
    </row>
    <row r="163" spans="2:38" s="11" customFormat="1" hidden="1">
      <c r="B163" s="1"/>
      <c r="E163" s="1"/>
      <c r="F163" s="1"/>
      <c r="G163" s="1"/>
      <c r="H163" s="1"/>
      <c r="I163" s="1"/>
      <c r="J163" s="1"/>
      <c r="K163" s="1"/>
      <c r="L163" s="1"/>
      <c r="M163" s="38"/>
      <c r="N163" s="38"/>
      <c r="O163" s="1"/>
      <c r="P163" s="1"/>
      <c r="Q163" s="1"/>
      <c r="R163" s="1"/>
      <c r="S163" s="1"/>
      <c r="T163" s="1"/>
      <c r="U163" s="1"/>
      <c r="V163" s="1"/>
      <c r="W163" s="83"/>
      <c r="AA163" s="1"/>
      <c r="AB163" s="1"/>
      <c r="AL163" s="1"/>
    </row>
    <row r="164" spans="2:38" s="11" customFormat="1" hidden="1">
      <c r="B164" s="1"/>
      <c r="E164" s="1"/>
      <c r="F164" s="1"/>
      <c r="G164" s="1"/>
      <c r="H164" s="1"/>
      <c r="I164" s="1"/>
      <c r="J164" s="1"/>
      <c r="K164" s="1"/>
      <c r="L164" s="1"/>
      <c r="M164" s="38"/>
      <c r="N164" s="38"/>
      <c r="O164" s="1"/>
      <c r="P164" s="1"/>
      <c r="Q164" s="1"/>
      <c r="R164" s="1"/>
      <c r="S164" s="1"/>
      <c r="T164" s="1"/>
      <c r="U164" s="1"/>
      <c r="V164" s="1"/>
      <c r="W164" s="83"/>
      <c r="AA164" s="1"/>
      <c r="AB164" s="1"/>
      <c r="AL164" s="1"/>
    </row>
    <row r="165" spans="2:38" s="11" customFormat="1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  <c r="AA165" s="1"/>
      <c r="AB165" s="1"/>
      <c r="AL165" s="1"/>
    </row>
    <row r="166" spans="2:38" s="11" customFormat="1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  <c r="AA166" s="1"/>
      <c r="AB166" s="1"/>
      <c r="AL166" s="1"/>
    </row>
    <row r="167" spans="2:38" s="11" customFormat="1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  <c r="AA167" s="1"/>
      <c r="AB167" s="1"/>
      <c r="AL167" s="1"/>
    </row>
    <row r="168" spans="2:38" s="11" customFormat="1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  <c r="AA168" s="1"/>
      <c r="AB168" s="1"/>
      <c r="AL168" s="1"/>
    </row>
    <row r="169" spans="2:38" s="11" customFormat="1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  <c r="AA169" s="1"/>
      <c r="AB169" s="1"/>
      <c r="AL169" s="1"/>
    </row>
    <row r="170" spans="2:38" s="11" customFormat="1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95" t="s">
        <v>38</v>
      </c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  <c r="AA170" s="1"/>
      <c r="AB170" s="1"/>
      <c r="AL170" s="1"/>
    </row>
    <row r="171" spans="2:38" s="11" customFormat="1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21" t="s">
        <v>38</v>
      </c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  <c r="AA171" s="1"/>
      <c r="AB171" s="1"/>
      <c r="AL171" s="1"/>
    </row>
    <row r="172" spans="2:38" s="11" customFormat="1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21" t="s">
        <v>38</v>
      </c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  <c r="AA172" s="1"/>
      <c r="AB172" s="1"/>
      <c r="AL172" s="1"/>
    </row>
    <row r="173" spans="2:38" s="11" customFormat="1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21" t="s">
        <v>38</v>
      </c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  <c r="AA173" s="1"/>
      <c r="AB173" s="1"/>
      <c r="AL173" s="1"/>
    </row>
    <row r="174" spans="2:38" s="11" customFormat="1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21" t="s">
        <v>38</v>
      </c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  <c r="AA174" s="1"/>
      <c r="AB174" s="1"/>
      <c r="AL174" s="1"/>
    </row>
    <row r="175" spans="2:38" s="11" customFormat="1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21" t="s">
        <v>38</v>
      </c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  <c r="AA175" s="1"/>
      <c r="AB175" s="1"/>
      <c r="AL175" s="1"/>
    </row>
    <row r="176" spans="2:38" s="11" customFormat="1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21" t="s">
        <v>38</v>
      </c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  <c r="AA176" s="1"/>
      <c r="AB176" s="1"/>
      <c r="AL176" s="1"/>
    </row>
    <row r="177" spans="2:38" s="11" customFormat="1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21" t="s">
        <v>38</v>
      </c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  <c r="AA177" s="1"/>
      <c r="AB177" s="1"/>
      <c r="AL177" s="1"/>
    </row>
    <row r="178" spans="2:38" s="11" customFormat="1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21" t="s">
        <v>38</v>
      </c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  <c r="AA178" s="1"/>
      <c r="AB178" s="1"/>
      <c r="AL178" s="1"/>
    </row>
    <row r="179" spans="2:38" s="11" customFormat="1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21" t="s">
        <v>38</v>
      </c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  <c r="AA179" s="1"/>
      <c r="AB179" s="1"/>
      <c r="AL179" s="1"/>
    </row>
    <row r="180" spans="2:38" s="11" customFormat="1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21" t="s">
        <v>38</v>
      </c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  <c r="AA180" s="1"/>
      <c r="AB180" s="1"/>
      <c r="AL180" s="1"/>
    </row>
    <row r="181" spans="2:38" s="11" customFormat="1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21" t="s">
        <v>38</v>
      </c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  <c r="AA181" s="1"/>
      <c r="AB181" s="1"/>
      <c r="AL181" s="1"/>
    </row>
    <row r="182" spans="2:38" s="11" customFormat="1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21" t="s">
        <v>38</v>
      </c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  <c r="AA182" s="1"/>
      <c r="AB182" s="1"/>
      <c r="AL182" s="1"/>
    </row>
    <row r="183" spans="2:38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0F0335E-DCA6-4CCD-A625-6A6598046980}">
          <x14:formula1>
            <xm:f>EB!$F$3:$F$6</xm:f>
          </x14:formula1>
          <xm:sqref>C48:C62 C108:C122 C28:C42 C148:C162 C128:C142 C8:C22 C88:C102 C168:C182 Z7:Z15 C68:C82</xm:sqref>
        </x14:dataValidation>
        <x14:dataValidation type="list" allowBlank="1" showInputMessage="1" showErrorMessage="1" xr:uid="{C0036DA2-2B8C-4B93-AFBE-FE95BCE34F8D}">
          <x14:formula1>
            <xm:f>EB!$H$3:$H$5</xm:f>
          </x14:formula1>
          <xm:sqref>D128:D142 AA7:AA15 D48:D62 D168:D182 D88:D102 D8:D22 D108:D122 D148:D162 D28:D42 D68:D82</xm:sqref>
        </x14:dataValidation>
        <x14:dataValidation type="list" allowBlank="1" showInputMessage="1" showErrorMessage="1" xr:uid="{2AEB5B17-080B-4A3D-967A-C5EA8B2DD3ED}">
          <x14:formula1>
            <xm:f>EB!$K$3:$K$15</xm:f>
          </x14:formula1>
          <xm:sqref>K128:K142 K28:K42 K148:K162 K108:K122 K8:K22 K88:K102 K168:K182 K48:K62 K68:K82</xm:sqref>
        </x14:dataValidation>
        <x14:dataValidation type="list" allowBlank="1" showInputMessage="1" showErrorMessage="1" xr:uid="{ECD3034A-777D-4C35-B053-7B530C37863D}">
          <x14:formula1>
            <xm:f>EB!$I$3:$I$9</xm:f>
          </x14:formula1>
          <xm:sqref>F128:F142 F28:F42 F48:F62 F168:F182 F88:F102 F8:F22 F108:F122 F148:F162 F68:F82</xm:sqref>
        </x14:dataValidation>
        <x14:dataValidation type="list" allowBlank="1" showInputMessage="1" showErrorMessage="1" xr:uid="{BC98669D-2905-42D4-A706-D3EBBCFF8ACA}">
          <x14:formula1>
            <xm:f>EB!$J$3:$J$49</xm:f>
          </x14:formula1>
          <xm:sqref>G128:G142 G8:G22 G148:G162 G28:G42 G108:G122 G88:G102 G168:G182 G48:G62 G68:G82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C7309-502D-448E-93E8-B78679457DA9}">
  <sheetPr codeName="Sheet2">
    <tabColor theme="8" tint="0.59999389629810485"/>
  </sheetPr>
  <dimension ref="B1:AD64"/>
  <sheetViews>
    <sheetView zoomScale="80" zoomScaleNormal="80" workbookViewId="0">
      <pane xSplit="4" ySplit="5" topLeftCell="E6" activePane="bottomRight" state="frozen"/>
      <selection pane="topRight" activeCell="E1" sqref="E1"/>
      <selection pane="bottomLeft" activeCell="A5" sqref="A5"/>
      <selection pane="bottomRight" activeCell="Q3" sqref="Q3"/>
    </sheetView>
  </sheetViews>
  <sheetFormatPr defaultRowHeight="15"/>
  <cols>
    <col min="1" max="1" width="5" style="37" customWidth="1"/>
    <col min="2" max="2" width="4" style="36" customWidth="1"/>
    <col min="3" max="3" width="13.75" style="37" customWidth="1"/>
    <col min="4" max="4" width="17.25" style="37" customWidth="1"/>
    <col min="5" max="5" width="17.125" style="37" customWidth="1"/>
    <col min="6" max="6" width="15" style="37" customWidth="1"/>
    <col min="7" max="7" width="21.375" style="137" customWidth="1"/>
    <col min="8" max="8" width="1.875" style="37" customWidth="1"/>
    <col min="9" max="10" width="12.125" style="124" customWidth="1"/>
    <col min="11" max="14" width="8" style="368" customWidth="1"/>
    <col min="15" max="15" width="8" style="124" customWidth="1"/>
    <col min="16" max="16" width="4.875" style="124" customWidth="1"/>
    <col min="17" max="17" width="14.5" style="132" customWidth="1"/>
    <col min="18" max="18" width="9" style="132"/>
    <col min="19" max="30" width="9" style="373"/>
    <col min="31" max="16384" width="9" style="37"/>
  </cols>
  <sheetData>
    <row r="1" spans="2:30">
      <c r="S1" s="555" t="s">
        <v>1330</v>
      </c>
      <c r="T1" s="553"/>
      <c r="U1" s="554"/>
      <c r="V1" s="394">
        <f>SUM(V6:V49)</f>
        <v>254799</v>
      </c>
      <c r="W1" s="553" t="s">
        <v>1332</v>
      </c>
      <c r="X1" s="553"/>
      <c r="Y1" s="554"/>
      <c r="Z1" s="372">
        <v>284830</v>
      </c>
      <c r="AA1" s="545" t="s">
        <v>1331</v>
      </c>
      <c r="AB1" s="546"/>
      <c r="AC1" s="547"/>
      <c r="AD1" s="394">
        <v>260244</v>
      </c>
    </row>
    <row r="2" spans="2:30">
      <c r="S2" s="551" t="s">
        <v>1334</v>
      </c>
      <c r="T2" s="552"/>
      <c r="U2" s="385" t="s">
        <v>1336</v>
      </c>
      <c r="V2" s="395" t="s">
        <v>1337</v>
      </c>
      <c r="W2" s="556" t="s">
        <v>1334</v>
      </c>
      <c r="X2" s="557"/>
      <c r="Y2" s="375" t="s">
        <v>1336</v>
      </c>
      <c r="Z2" s="404" t="s">
        <v>1338</v>
      </c>
      <c r="AA2" s="548" t="s">
        <v>1334</v>
      </c>
      <c r="AB2" s="549"/>
      <c r="AC2" s="374" t="s">
        <v>1335</v>
      </c>
      <c r="AD2" s="409"/>
    </row>
    <row r="3" spans="2:30" ht="21">
      <c r="B3" s="122"/>
      <c r="C3" s="123" t="s">
        <v>1147</v>
      </c>
      <c r="D3" s="124"/>
      <c r="E3" s="124"/>
      <c r="F3" s="124"/>
      <c r="G3" s="132"/>
      <c r="H3" s="124"/>
      <c r="S3" s="396" t="s">
        <v>1198</v>
      </c>
      <c r="T3" s="376" t="s">
        <v>1199</v>
      </c>
      <c r="U3" s="377" t="s">
        <v>1200</v>
      </c>
      <c r="V3" s="397" t="s">
        <v>1201</v>
      </c>
      <c r="W3" s="390" t="s">
        <v>1198</v>
      </c>
      <c r="X3" s="380" t="s">
        <v>1199</v>
      </c>
      <c r="Y3" s="381" t="s">
        <v>1200</v>
      </c>
      <c r="Z3" s="405" t="s">
        <v>1201</v>
      </c>
      <c r="AA3" s="408" t="s">
        <v>1195</v>
      </c>
      <c r="AB3" s="378" t="s">
        <v>1196</v>
      </c>
      <c r="AC3" s="379" t="s">
        <v>1197</v>
      </c>
      <c r="AD3" s="410"/>
    </row>
    <row r="4" spans="2:30" ht="20.25" customHeight="1">
      <c r="B4" s="122"/>
      <c r="C4" s="124" t="s">
        <v>1356</v>
      </c>
      <c r="D4" s="124"/>
      <c r="E4" s="124"/>
      <c r="F4" s="124"/>
      <c r="G4" s="132"/>
      <c r="H4" s="124"/>
      <c r="I4" s="550" t="s">
        <v>1329</v>
      </c>
      <c r="J4" s="550"/>
      <c r="K4" s="550"/>
      <c r="L4" s="550"/>
      <c r="M4" s="550"/>
      <c r="N4" s="550"/>
      <c r="S4" s="398"/>
      <c r="T4" s="382"/>
      <c r="U4" s="382"/>
      <c r="V4" s="399" t="s">
        <v>1333</v>
      </c>
      <c r="W4" s="391"/>
      <c r="X4" s="384"/>
      <c r="Y4" s="384"/>
      <c r="Z4" s="406" t="s">
        <v>1333</v>
      </c>
      <c r="AA4" s="411"/>
      <c r="AB4" s="383"/>
      <c r="AC4" s="386" t="s">
        <v>1339</v>
      </c>
      <c r="AD4" s="412" t="s">
        <v>1207</v>
      </c>
    </row>
    <row r="5" spans="2:30" ht="15.75" thickBot="1">
      <c r="B5" s="125" t="s">
        <v>57</v>
      </c>
      <c r="C5" s="126" t="s">
        <v>176</v>
      </c>
      <c r="D5" s="126" t="s">
        <v>58</v>
      </c>
      <c r="E5" s="126" t="s">
        <v>177</v>
      </c>
      <c r="F5" s="126" t="s">
        <v>175</v>
      </c>
      <c r="G5" s="133" t="s">
        <v>59</v>
      </c>
      <c r="H5" s="124"/>
      <c r="I5" s="363" t="s">
        <v>254</v>
      </c>
      <c r="J5" s="312"/>
      <c r="K5" s="462">
        <f>SUM(K6:K46)</f>
        <v>154945</v>
      </c>
      <c r="L5" s="462">
        <f t="shared" ref="L5:N5" si="0">SUM(L6:L46)</f>
        <v>81682</v>
      </c>
      <c r="M5" s="462">
        <f t="shared" si="0"/>
        <v>18172</v>
      </c>
      <c r="N5" s="462">
        <f t="shared" si="0"/>
        <v>254799</v>
      </c>
      <c r="R5" s="419" t="s">
        <v>34</v>
      </c>
      <c r="S5" s="420" t="s">
        <v>1202</v>
      </c>
      <c r="T5" s="421" t="s">
        <v>1203</v>
      </c>
      <c r="U5" s="422" t="s">
        <v>1204</v>
      </c>
      <c r="V5" s="423" t="s">
        <v>1206</v>
      </c>
      <c r="W5" s="424" t="s">
        <v>1202</v>
      </c>
      <c r="X5" s="425" t="s">
        <v>1203</v>
      </c>
      <c r="Y5" s="426" t="s">
        <v>1204</v>
      </c>
      <c r="Z5" s="427" t="s">
        <v>1206</v>
      </c>
      <c r="AA5" s="428" t="s">
        <v>1202</v>
      </c>
      <c r="AB5" s="429" t="s">
        <v>1203</v>
      </c>
      <c r="AC5" s="430" t="s">
        <v>1204</v>
      </c>
      <c r="AD5" s="431" t="s">
        <v>1205</v>
      </c>
    </row>
    <row r="6" spans="2:30" ht="15.75" thickTop="1">
      <c r="B6" s="127">
        <v>1</v>
      </c>
      <c r="C6" s="128" t="s">
        <v>60</v>
      </c>
      <c r="D6" s="128" t="s">
        <v>61</v>
      </c>
      <c r="E6" s="128" t="s">
        <v>225</v>
      </c>
      <c r="F6" s="128" t="s">
        <v>62</v>
      </c>
      <c r="G6" s="134"/>
      <c r="H6" s="124"/>
      <c r="I6" s="124" t="s">
        <v>224</v>
      </c>
      <c r="K6" s="368">
        <v>899</v>
      </c>
      <c r="L6" s="368">
        <v>0</v>
      </c>
      <c r="M6" s="368">
        <v>1516</v>
      </c>
      <c r="N6" s="368">
        <v>2415</v>
      </c>
      <c r="P6" s="130">
        <v>1</v>
      </c>
      <c r="Q6" s="135" t="s">
        <v>1148</v>
      </c>
      <c r="R6" s="413">
        <f t="shared" ref="R6:R18" si="1">J6</f>
        <v>0</v>
      </c>
      <c r="S6" s="414">
        <v>899</v>
      </c>
      <c r="T6" s="415">
        <v>0</v>
      </c>
      <c r="U6" s="415">
        <v>1516</v>
      </c>
      <c r="V6" s="416">
        <v>2415</v>
      </c>
      <c r="W6" s="417">
        <v>899</v>
      </c>
      <c r="X6" s="415">
        <v>0</v>
      </c>
      <c r="Y6" s="415">
        <v>1516</v>
      </c>
      <c r="Z6" s="418">
        <v>2415</v>
      </c>
      <c r="AA6" s="414">
        <v>899</v>
      </c>
      <c r="AB6" s="415">
        <v>0</v>
      </c>
      <c r="AC6" s="415"/>
      <c r="AD6" s="416">
        <v>899</v>
      </c>
    </row>
    <row r="7" spans="2:30">
      <c r="B7" s="129">
        <f>B6+1</f>
        <v>2</v>
      </c>
      <c r="C7" s="130" t="s">
        <v>69</v>
      </c>
      <c r="D7" s="130" t="s">
        <v>369</v>
      </c>
      <c r="E7" s="130" t="s">
        <v>368</v>
      </c>
      <c r="F7" s="130" t="s">
        <v>70</v>
      </c>
      <c r="G7" s="134"/>
      <c r="H7" s="124"/>
      <c r="I7" s="124" t="s">
        <v>267</v>
      </c>
      <c r="J7" s="124" t="s">
        <v>1212</v>
      </c>
      <c r="K7" s="368">
        <v>2264</v>
      </c>
      <c r="L7" s="368">
        <v>0</v>
      </c>
      <c r="M7" s="368">
        <v>0</v>
      </c>
      <c r="N7" s="368">
        <v>2264</v>
      </c>
      <c r="P7" s="130">
        <v>2</v>
      </c>
      <c r="Q7" s="135" t="s">
        <v>1149</v>
      </c>
      <c r="R7" s="371" t="str">
        <f t="shared" si="1"/>
        <v>貸出支払</v>
      </c>
      <c r="S7" s="400">
        <v>2264</v>
      </c>
      <c r="T7" s="369">
        <v>0</v>
      </c>
      <c r="U7" s="369">
        <v>0</v>
      </c>
      <c r="V7" s="394">
        <v>2264</v>
      </c>
      <c r="W7" s="392">
        <v>2264</v>
      </c>
      <c r="X7" s="369">
        <v>0</v>
      </c>
      <c r="Y7" s="369">
        <v>0</v>
      </c>
      <c r="Z7" s="372">
        <v>2264</v>
      </c>
      <c r="AA7" s="400">
        <v>2264</v>
      </c>
      <c r="AB7" s="369">
        <v>0</v>
      </c>
      <c r="AC7" s="369"/>
      <c r="AD7" s="394">
        <v>2264</v>
      </c>
    </row>
    <row r="8" spans="2:30">
      <c r="B8" s="129">
        <f t="shared" ref="B8:B61" si="2">B7+1</f>
        <v>3</v>
      </c>
      <c r="C8" s="130" t="s">
        <v>63</v>
      </c>
      <c r="D8" s="130" t="s">
        <v>64</v>
      </c>
      <c r="E8" s="130" t="s">
        <v>234</v>
      </c>
      <c r="F8" s="130" t="s">
        <v>65</v>
      </c>
      <c r="G8" s="135"/>
      <c r="H8" s="124"/>
      <c r="I8" s="124" t="s">
        <v>63</v>
      </c>
      <c r="J8" s="124" t="s">
        <v>1327</v>
      </c>
      <c r="K8" s="368">
        <v>2723</v>
      </c>
      <c r="L8" s="368">
        <v>268</v>
      </c>
      <c r="M8" s="368">
        <v>0</v>
      </c>
      <c r="N8" s="368">
        <v>2991</v>
      </c>
      <c r="P8" s="130">
        <v>3</v>
      </c>
      <c r="Q8" s="135" t="s">
        <v>1150</v>
      </c>
      <c r="R8" s="371" t="str">
        <f t="shared" si="1"/>
        <v>借入</v>
      </c>
      <c r="S8" s="400">
        <v>2723</v>
      </c>
      <c r="T8" s="369">
        <v>268</v>
      </c>
      <c r="U8" s="369">
        <v>0</v>
      </c>
      <c r="V8" s="394">
        <v>2991</v>
      </c>
      <c r="W8" s="392">
        <v>2723</v>
      </c>
      <c r="X8" s="369">
        <v>268</v>
      </c>
      <c r="Y8" s="369">
        <v>0</v>
      </c>
      <c r="Z8" s="372">
        <v>2991</v>
      </c>
      <c r="AA8" s="400">
        <v>2723</v>
      </c>
      <c r="AB8" s="369">
        <v>268</v>
      </c>
      <c r="AC8" s="369"/>
      <c r="AD8" s="394">
        <v>2991</v>
      </c>
    </row>
    <row r="9" spans="2:30">
      <c r="B9" s="129">
        <f t="shared" si="2"/>
        <v>4</v>
      </c>
      <c r="C9" s="130" t="s">
        <v>66</v>
      </c>
      <c r="D9" s="130" t="s">
        <v>67</v>
      </c>
      <c r="E9" s="130" t="s">
        <v>367</v>
      </c>
      <c r="F9" s="130" t="s">
        <v>68</v>
      </c>
      <c r="G9" s="135" t="s">
        <v>1140</v>
      </c>
      <c r="H9" s="124"/>
      <c r="I9" s="124" t="s">
        <v>238</v>
      </c>
      <c r="K9" s="368">
        <v>635</v>
      </c>
      <c r="L9" s="368">
        <v>0</v>
      </c>
      <c r="M9" s="368">
        <v>203</v>
      </c>
      <c r="N9" s="368">
        <v>838</v>
      </c>
      <c r="P9" s="130">
        <v>4</v>
      </c>
      <c r="Q9" s="135" t="s">
        <v>1151</v>
      </c>
      <c r="R9" s="371">
        <f t="shared" si="1"/>
        <v>0</v>
      </c>
      <c r="S9" s="400">
        <v>635</v>
      </c>
      <c r="T9" s="369">
        <v>0</v>
      </c>
      <c r="U9" s="369">
        <v>203</v>
      </c>
      <c r="V9" s="394">
        <v>838</v>
      </c>
      <c r="W9" s="392">
        <v>635</v>
      </c>
      <c r="X9" s="369">
        <v>0</v>
      </c>
      <c r="Y9" s="369">
        <v>203</v>
      </c>
      <c r="Z9" s="372">
        <v>838</v>
      </c>
      <c r="AA9" s="400">
        <v>635</v>
      </c>
      <c r="AB9" s="369">
        <v>0</v>
      </c>
      <c r="AC9" s="369"/>
      <c r="AD9" s="394">
        <v>635</v>
      </c>
    </row>
    <row r="10" spans="2:30">
      <c r="B10" s="129">
        <f t="shared" si="2"/>
        <v>5</v>
      </c>
      <c r="C10" s="130" t="s">
        <v>71</v>
      </c>
      <c r="D10" s="130" t="s">
        <v>1098</v>
      </c>
      <c r="E10" s="130" t="s">
        <v>1099</v>
      </c>
      <c r="F10" s="130" t="s">
        <v>72</v>
      </c>
      <c r="G10" s="135"/>
      <c r="H10" s="124"/>
      <c r="I10" s="124" t="s">
        <v>1116</v>
      </c>
      <c r="K10" s="368">
        <v>7156</v>
      </c>
      <c r="L10" s="368">
        <v>819</v>
      </c>
      <c r="M10" s="368">
        <v>1096</v>
      </c>
      <c r="N10" s="368">
        <v>9071</v>
      </c>
      <c r="P10" s="130">
        <v>5</v>
      </c>
      <c r="Q10" s="135" t="s">
        <v>1152</v>
      </c>
      <c r="R10" s="371">
        <f t="shared" si="1"/>
        <v>0</v>
      </c>
      <c r="S10" s="400">
        <v>7156</v>
      </c>
      <c r="T10" s="369">
        <v>819</v>
      </c>
      <c r="U10" s="369">
        <v>1096</v>
      </c>
      <c r="V10" s="394">
        <v>9071</v>
      </c>
      <c r="W10" s="392">
        <v>7156</v>
      </c>
      <c r="X10" s="369">
        <v>819</v>
      </c>
      <c r="Y10" s="369">
        <v>1096</v>
      </c>
      <c r="Z10" s="372">
        <v>9071</v>
      </c>
      <c r="AA10" s="400">
        <v>7156</v>
      </c>
      <c r="AB10" s="369">
        <v>819</v>
      </c>
      <c r="AC10" s="369"/>
      <c r="AD10" s="394">
        <v>7975</v>
      </c>
    </row>
    <row r="11" spans="2:30">
      <c r="B11" s="129">
        <f t="shared" si="2"/>
        <v>6</v>
      </c>
      <c r="C11" s="130" t="s">
        <v>73</v>
      </c>
      <c r="D11" s="130" t="s">
        <v>370</v>
      </c>
      <c r="E11" s="130" t="s">
        <v>273</v>
      </c>
      <c r="F11" s="130"/>
      <c r="G11" s="135" t="s">
        <v>1145</v>
      </c>
      <c r="H11" s="124"/>
      <c r="I11" s="124" t="s">
        <v>1108</v>
      </c>
      <c r="K11" s="368">
        <v>2645</v>
      </c>
      <c r="L11" s="368">
        <v>5248</v>
      </c>
      <c r="M11" s="368">
        <v>1539</v>
      </c>
      <c r="N11" s="368">
        <v>9432</v>
      </c>
      <c r="P11" s="130">
        <v>6</v>
      </c>
      <c r="Q11" s="135" t="s">
        <v>1153</v>
      </c>
      <c r="R11" s="371">
        <f t="shared" si="1"/>
        <v>0</v>
      </c>
      <c r="S11" s="400">
        <v>2645</v>
      </c>
      <c r="T11" s="369">
        <v>5248</v>
      </c>
      <c r="U11" s="369">
        <v>1539</v>
      </c>
      <c r="V11" s="394">
        <v>9432</v>
      </c>
      <c r="W11" s="392">
        <v>2645</v>
      </c>
      <c r="X11" s="369">
        <v>5248</v>
      </c>
      <c r="Y11" s="369">
        <v>1539</v>
      </c>
      <c r="Z11" s="372">
        <v>9432</v>
      </c>
      <c r="AA11" s="400">
        <v>2645</v>
      </c>
      <c r="AB11" s="369">
        <v>5248</v>
      </c>
      <c r="AC11" s="369"/>
      <c r="AD11" s="394">
        <v>7893</v>
      </c>
    </row>
    <row r="12" spans="2:30">
      <c r="B12" s="129">
        <f t="shared" si="2"/>
        <v>7</v>
      </c>
      <c r="C12" s="130" t="s">
        <v>74</v>
      </c>
      <c r="D12" s="130" t="s">
        <v>75</v>
      </c>
      <c r="E12" s="130" t="s">
        <v>806</v>
      </c>
      <c r="F12" s="130" t="s">
        <v>76</v>
      </c>
      <c r="G12" s="135"/>
      <c r="H12" s="124"/>
      <c r="I12" s="124" t="s">
        <v>312</v>
      </c>
      <c r="K12" s="368">
        <v>0</v>
      </c>
      <c r="L12" s="368">
        <v>6708</v>
      </c>
      <c r="M12" s="368">
        <v>0</v>
      </c>
      <c r="N12" s="368">
        <v>6708</v>
      </c>
      <c r="P12" s="130">
        <v>7</v>
      </c>
      <c r="Q12" s="135" t="s">
        <v>1154</v>
      </c>
      <c r="R12" s="371">
        <f t="shared" si="1"/>
        <v>0</v>
      </c>
      <c r="S12" s="400">
        <v>0</v>
      </c>
      <c r="T12" s="369">
        <v>6708</v>
      </c>
      <c r="U12" s="369">
        <v>0</v>
      </c>
      <c r="V12" s="394">
        <v>6708</v>
      </c>
      <c r="W12" s="392">
        <v>0</v>
      </c>
      <c r="X12" s="369">
        <v>6708</v>
      </c>
      <c r="Y12" s="369">
        <v>0</v>
      </c>
      <c r="Z12" s="372">
        <v>6708</v>
      </c>
      <c r="AA12" s="400">
        <v>0</v>
      </c>
      <c r="AB12" s="369">
        <v>6708</v>
      </c>
      <c r="AC12" s="369"/>
      <c r="AD12" s="394">
        <v>6708</v>
      </c>
    </row>
    <row r="13" spans="2:30">
      <c r="B13" s="129">
        <f t="shared" si="2"/>
        <v>8</v>
      </c>
      <c r="C13" s="130" t="s">
        <v>77</v>
      </c>
      <c r="D13" s="130" t="s">
        <v>78</v>
      </c>
      <c r="E13" s="130" t="s">
        <v>807</v>
      </c>
      <c r="F13" s="130" t="s">
        <v>79</v>
      </c>
      <c r="G13" s="135"/>
      <c r="H13" s="124"/>
      <c r="I13" s="124" t="s">
        <v>317</v>
      </c>
      <c r="J13" s="124" t="s">
        <v>1213</v>
      </c>
      <c r="K13" s="368">
        <v>0</v>
      </c>
      <c r="L13" s="368">
        <v>0</v>
      </c>
      <c r="M13" s="368">
        <v>0</v>
      </c>
      <c r="N13" s="368">
        <v>0</v>
      </c>
      <c r="P13" s="130">
        <v>8</v>
      </c>
      <c r="Q13" s="135" t="s">
        <v>1155</v>
      </c>
      <c r="R13" s="371" t="str">
        <f t="shared" si="1"/>
        <v>貸出支払無</v>
      </c>
      <c r="S13" s="400">
        <v>0</v>
      </c>
      <c r="T13" s="369">
        <v>0</v>
      </c>
      <c r="U13" s="369">
        <v>0</v>
      </c>
      <c r="V13" s="394">
        <v>0</v>
      </c>
      <c r="W13" s="392">
        <v>0</v>
      </c>
      <c r="X13" s="369">
        <v>0</v>
      </c>
      <c r="Y13" s="369">
        <v>0</v>
      </c>
      <c r="Z13" s="372">
        <v>0</v>
      </c>
      <c r="AA13" s="400">
        <v>0</v>
      </c>
      <c r="AB13" s="369">
        <v>0</v>
      </c>
      <c r="AC13" s="369"/>
      <c r="AD13" s="394">
        <v>0</v>
      </c>
    </row>
    <row r="14" spans="2:30">
      <c r="B14" s="129">
        <f>B13+1</f>
        <v>9</v>
      </c>
      <c r="C14" s="130" t="s">
        <v>83</v>
      </c>
      <c r="D14" s="130" t="s">
        <v>84</v>
      </c>
      <c r="E14" s="130" t="s">
        <v>809</v>
      </c>
      <c r="F14" s="130" t="s">
        <v>366</v>
      </c>
      <c r="G14" s="135"/>
      <c r="H14" s="124"/>
      <c r="I14" s="124" t="s">
        <v>354</v>
      </c>
      <c r="J14" s="124" t="s">
        <v>1212</v>
      </c>
      <c r="K14" s="368">
        <v>2643</v>
      </c>
      <c r="L14" s="368">
        <v>3613</v>
      </c>
      <c r="M14" s="368">
        <v>963</v>
      </c>
      <c r="N14" s="368">
        <v>7219</v>
      </c>
      <c r="P14" s="130">
        <v>9</v>
      </c>
      <c r="Q14" s="135" t="s">
        <v>1156</v>
      </c>
      <c r="R14" s="371" t="str">
        <f t="shared" si="1"/>
        <v>貸出支払</v>
      </c>
      <c r="S14" s="400">
        <v>2643</v>
      </c>
      <c r="T14" s="369">
        <v>3613</v>
      </c>
      <c r="U14" s="369">
        <v>963</v>
      </c>
      <c r="V14" s="394">
        <v>7219</v>
      </c>
      <c r="W14" s="392">
        <v>2184</v>
      </c>
      <c r="X14" s="369">
        <v>3613</v>
      </c>
      <c r="Y14" s="369">
        <v>1928</v>
      </c>
      <c r="Z14" s="372">
        <v>7725</v>
      </c>
      <c r="AA14" s="400">
        <v>2184</v>
      </c>
      <c r="AB14" s="369">
        <v>3613</v>
      </c>
      <c r="AC14" s="369"/>
      <c r="AD14" s="394">
        <v>5797</v>
      </c>
    </row>
    <row r="15" spans="2:30">
      <c r="B15" s="129">
        <f>B14+1</f>
        <v>10</v>
      </c>
      <c r="C15" s="130" t="s">
        <v>80</v>
      </c>
      <c r="D15" s="130" t="s">
        <v>81</v>
      </c>
      <c r="E15" s="130" t="s">
        <v>808</v>
      </c>
      <c r="F15" s="130" t="s">
        <v>82</v>
      </c>
      <c r="G15" s="135"/>
      <c r="H15" s="124"/>
      <c r="I15" s="124" t="s">
        <v>325</v>
      </c>
      <c r="J15" s="124" t="s">
        <v>1213</v>
      </c>
      <c r="K15" s="368">
        <v>0</v>
      </c>
      <c r="L15" s="368">
        <v>0</v>
      </c>
      <c r="M15" s="368">
        <v>284</v>
      </c>
      <c r="N15" s="368">
        <v>284</v>
      </c>
      <c r="P15" s="130">
        <v>10</v>
      </c>
      <c r="Q15" s="135" t="s">
        <v>1157</v>
      </c>
      <c r="R15" s="371" t="str">
        <f t="shared" si="1"/>
        <v>貸出支払無</v>
      </c>
      <c r="S15" s="400">
        <v>0</v>
      </c>
      <c r="T15" s="369">
        <v>0</v>
      </c>
      <c r="U15" s="369">
        <v>284</v>
      </c>
      <c r="V15" s="394">
        <v>284</v>
      </c>
      <c r="W15" s="392">
        <v>0</v>
      </c>
      <c r="X15" s="369">
        <v>0</v>
      </c>
      <c r="Y15" s="369">
        <v>284</v>
      </c>
      <c r="Z15" s="372">
        <v>284</v>
      </c>
      <c r="AA15" s="400">
        <v>0</v>
      </c>
      <c r="AB15" s="369">
        <v>0</v>
      </c>
      <c r="AC15" s="369"/>
      <c r="AD15" s="394">
        <v>0</v>
      </c>
    </row>
    <row r="16" spans="2:30">
      <c r="B16" s="129">
        <f>B15+1</f>
        <v>11</v>
      </c>
      <c r="C16" s="130" t="s">
        <v>85</v>
      </c>
      <c r="D16" s="130" t="s">
        <v>86</v>
      </c>
      <c r="E16" s="130" t="s">
        <v>810</v>
      </c>
      <c r="F16" s="130" t="s">
        <v>87</v>
      </c>
      <c r="G16" s="135"/>
      <c r="H16" s="124"/>
      <c r="I16" s="124" t="s">
        <v>371</v>
      </c>
      <c r="K16" s="368">
        <v>19140</v>
      </c>
      <c r="L16" s="368">
        <v>5280</v>
      </c>
      <c r="M16" s="368">
        <v>0</v>
      </c>
      <c r="N16" s="368">
        <v>24420</v>
      </c>
      <c r="P16" s="130">
        <v>11</v>
      </c>
      <c r="Q16" s="135" t="s">
        <v>1158</v>
      </c>
      <c r="R16" s="371">
        <f t="shared" si="1"/>
        <v>0</v>
      </c>
      <c r="S16" s="400">
        <v>19140</v>
      </c>
      <c r="T16" s="369">
        <v>5280</v>
      </c>
      <c r="U16" s="369">
        <v>0</v>
      </c>
      <c r="V16" s="394">
        <v>24420</v>
      </c>
      <c r="W16" s="392">
        <v>19140</v>
      </c>
      <c r="X16" s="369">
        <v>5280</v>
      </c>
      <c r="Y16" s="369"/>
      <c r="Z16" s="372">
        <v>24420</v>
      </c>
      <c r="AA16" s="400">
        <v>19140</v>
      </c>
      <c r="AB16" s="369">
        <v>5280</v>
      </c>
      <c r="AC16" s="369"/>
      <c r="AD16" s="394">
        <v>24420</v>
      </c>
    </row>
    <row r="17" spans="2:30">
      <c r="B17" s="129">
        <f t="shared" si="2"/>
        <v>12</v>
      </c>
      <c r="C17" s="130" t="s">
        <v>88</v>
      </c>
      <c r="D17" s="130" t="s">
        <v>89</v>
      </c>
      <c r="E17" s="130" t="s">
        <v>29</v>
      </c>
      <c r="F17" s="130" t="s">
        <v>90</v>
      </c>
      <c r="G17" s="135"/>
      <c r="H17" s="124"/>
      <c r="I17" s="124" t="s">
        <v>28</v>
      </c>
      <c r="K17" s="368">
        <v>2408</v>
      </c>
      <c r="L17" s="368">
        <v>769</v>
      </c>
      <c r="M17" s="368">
        <v>1334</v>
      </c>
      <c r="N17" s="368">
        <v>4511</v>
      </c>
      <c r="P17" s="130">
        <v>12</v>
      </c>
      <c r="Q17" s="135" t="s">
        <v>1159</v>
      </c>
      <c r="R17" s="371">
        <f t="shared" si="1"/>
        <v>0</v>
      </c>
      <c r="S17" s="400">
        <v>2408</v>
      </c>
      <c r="T17" s="369">
        <v>769</v>
      </c>
      <c r="U17" s="369">
        <v>1334</v>
      </c>
      <c r="V17" s="394">
        <v>4511</v>
      </c>
      <c r="W17" s="392">
        <v>4533</v>
      </c>
      <c r="X17" s="369">
        <v>769</v>
      </c>
      <c r="Y17" s="369">
        <v>5336</v>
      </c>
      <c r="Z17" s="372">
        <v>10638</v>
      </c>
      <c r="AA17" s="400">
        <v>4533</v>
      </c>
      <c r="AB17" s="369">
        <v>769</v>
      </c>
      <c r="AC17" s="369"/>
      <c r="AD17" s="394">
        <v>5302</v>
      </c>
    </row>
    <row r="18" spans="2:30">
      <c r="B18" s="129">
        <f t="shared" si="2"/>
        <v>13</v>
      </c>
      <c r="C18" s="130" t="s">
        <v>91</v>
      </c>
      <c r="D18" s="130" t="s">
        <v>92</v>
      </c>
      <c r="E18" s="130" t="s">
        <v>811</v>
      </c>
      <c r="F18" s="130" t="s">
        <v>93</v>
      </c>
      <c r="G18" s="135"/>
      <c r="H18" s="124"/>
      <c r="I18" s="124" t="s">
        <v>421</v>
      </c>
      <c r="J18" s="124" t="s">
        <v>1212</v>
      </c>
      <c r="K18" s="368">
        <v>3238</v>
      </c>
      <c r="L18" s="368">
        <v>0</v>
      </c>
      <c r="M18" s="368">
        <v>0</v>
      </c>
      <c r="N18" s="368">
        <v>3238</v>
      </c>
      <c r="P18" s="130">
        <v>13</v>
      </c>
      <c r="Q18" s="135" t="s">
        <v>1160</v>
      </c>
      <c r="R18" s="371" t="str">
        <f t="shared" si="1"/>
        <v>貸出支払</v>
      </c>
      <c r="S18" s="400">
        <v>3238</v>
      </c>
      <c r="T18" s="369">
        <v>0</v>
      </c>
      <c r="U18" s="369">
        <v>0</v>
      </c>
      <c r="V18" s="394">
        <v>3238</v>
      </c>
      <c r="W18" s="392">
        <v>3238</v>
      </c>
      <c r="X18" s="369">
        <v>0</v>
      </c>
      <c r="Y18" s="369">
        <v>0</v>
      </c>
      <c r="Z18" s="372">
        <v>3238</v>
      </c>
      <c r="AA18" s="400">
        <v>3238</v>
      </c>
      <c r="AB18" s="369"/>
      <c r="AC18" s="369"/>
      <c r="AD18" s="394">
        <v>3238</v>
      </c>
    </row>
    <row r="19" spans="2:30">
      <c r="B19" s="129">
        <f t="shared" si="2"/>
        <v>14</v>
      </c>
      <c r="C19" s="131" t="s">
        <v>452</v>
      </c>
      <c r="D19" s="131" t="s">
        <v>516</v>
      </c>
      <c r="E19" s="131" t="s">
        <v>813</v>
      </c>
      <c r="F19" s="131"/>
      <c r="G19" s="136"/>
      <c r="H19" s="124"/>
      <c r="I19" s="124" t="s">
        <v>431</v>
      </c>
      <c r="K19" s="368">
        <v>4056</v>
      </c>
      <c r="L19" s="368">
        <v>0</v>
      </c>
      <c r="M19" s="368">
        <v>0</v>
      </c>
      <c r="N19" s="368">
        <v>4056</v>
      </c>
      <c r="P19" s="130">
        <v>14</v>
      </c>
      <c r="Q19" s="135" t="s">
        <v>1162</v>
      </c>
      <c r="R19" s="371" t="str">
        <f>J20</f>
        <v>貸出支払無</v>
      </c>
      <c r="S19" s="400">
        <v>4056</v>
      </c>
      <c r="T19" s="369">
        <v>0</v>
      </c>
      <c r="U19" s="369">
        <v>0</v>
      </c>
      <c r="V19" s="394">
        <v>4056</v>
      </c>
      <c r="W19" s="392">
        <v>4056</v>
      </c>
      <c r="X19" s="369">
        <v>0</v>
      </c>
      <c r="Y19" s="369">
        <v>0</v>
      </c>
      <c r="Z19" s="372">
        <v>4056</v>
      </c>
      <c r="AA19" s="400">
        <v>4056</v>
      </c>
      <c r="AB19" s="369">
        <v>0</v>
      </c>
      <c r="AC19" s="369"/>
      <c r="AD19" s="394">
        <v>4056</v>
      </c>
    </row>
    <row r="20" spans="2:30">
      <c r="B20" s="129">
        <f t="shared" si="2"/>
        <v>15</v>
      </c>
      <c r="C20" s="130" t="s">
        <v>94</v>
      </c>
      <c r="D20" s="130" t="s">
        <v>95</v>
      </c>
      <c r="E20" s="130" t="s">
        <v>812</v>
      </c>
      <c r="F20" s="135" t="s">
        <v>1143</v>
      </c>
      <c r="G20" s="135" t="s">
        <v>1144</v>
      </c>
      <c r="H20" s="124"/>
      <c r="I20" s="124" t="s">
        <v>467</v>
      </c>
      <c r="J20" s="124" t="s">
        <v>1213</v>
      </c>
      <c r="K20" s="368">
        <v>0</v>
      </c>
      <c r="L20" s="368">
        <v>0</v>
      </c>
      <c r="M20" s="368">
        <v>0</v>
      </c>
      <c r="N20" s="368">
        <v>0</v>
      </c>
      <c r="P20" s="130">
        <v>15</v>
      </c>
      <c r="Q20" s="135" t="s">
        <v>1163</v>
      </c>
      <c r="R20" s="371" t="str">
        <f>J21</f>
        <v>貸出支払無</v>
      </c>
      <c r="S20" s="400">
        <v>0</v>
      </c>
      <c r="T20" s="369">
        <v>0</v>
      </c>
      <c r="U20" s="369">
        <v>0</v>
      </c>
      <c r="V20" s="394">
        <v>0</v>
      </c>
      <c r="W20" s="392">
        <v>0</v>
      </c>
      <c r="X20" s="369">
        <v>191</v>
      </c>
      <c r="Y20" s="369">
        <v>0</v>
      </c>
      <c r="Z20" s="372">
        <v>191</v>
      </c>
      <c r="AA20" s="400">
        <v>0</v>
      </c>
      <c r="AB20" s="369">
        <v>191</v>
      </c>
      <c r="AC20" s="369"/>
      <c r="AD20" s="394">
        <v>191</v>
      </c>
    </row>
    <row r="21" spans="2:30">
      <c r="B21" s="129">
        <f t="shared" si="2"/>
        <v>16</v>
      </c>
      <c r="C21" s="130" t="s">
        <v>96</v>
      </c>
      <c r="D21" s="130" t="s">
        <v>97</v>
      </c>
      <c r="E21" s="130" t="s">
        <v>814</v>
      </c>
      <c r="F21" s="130" t="s">
        <v>98</v>
      </c>
      <c r="G21" s="135"/>
      <c r="H21" s="124"/>
      <c r="I21" s="124" t="s">
        <v>517</v>
      </c>
      <c r="J21" s="124" t="s">
        <v>1213</v>
      </c>
      <c r="K21" s="368">
        <v>0</v>
      </c>
      <c r="L21" s="368">
        <v>0</v>
      </c>
      <c r="M21" s="368">
        <v>1006</v>
      </c>
      <c r="N21" s="368">
        <v>1006</v>
      </c>
      <c r="P21" s="130">
        <v>16</v>
      </c>
      <c r="Q21" s="135" t="s">
        <v>1164</v>
      </c>
      <c r="R21" s="371">
        <f>J22</f>
        <v>0</v>
      </c>
      <c r="S21" s="400">
        <v>0</v>
      </c>
      <c r="T21" s="369">
        <v>0</v>
      </c>
      <c r="U21" s="369">
        <v>1006</v>
      </c>
      <c r="V21" s="394">
        <v>1006</v>
      </c>
      <c r="W21" s="392">
        <v>0</v>
      </c>
      <c r="X21" s="369">
        <v>0</v>
      </c>
      <c r="Y21" s="369">
        <v>1006</v>
      </c>
      <c r="Z21" s="372">
        <v>1006</v>
      </c>
      <c r="AA21" s="400">
        <v>0</v>
      </c>
      <c r="AB21" s="369">
        <v>0</v>
      </c>
      <c r="AC21" s="369"/>
      <c r="AD21" s="394">
        <v>0</v>
      </c>
    </row>
    <row r="22" spans="2:30">
      <c r="B22" s="129">
        <f t="shared" si="2"/>
        <v>17</v>
      </c>
      <c r="C22" s="130" t="s">
        <v>101</v>
      </c>
      <c r="D22" s="130" t="s">
        <v>102</v>
      </c>
      <c r="E22" s="130" t="s">
        <v>816</v>
      </c>
      <c r="F22" s="130" t="s">
        <v>103</v>
      </c>
      <c r="G22" s="135" t="s">
        <v>1141</v>
      </c>
      <c r="H22" s="124"/>
      <c r="I22" s="124" t="s">
        <v>555</v>
      </c>
      <c r="K22" s="368">
        <v>2534</v>
      </c>
      <c r="L22" s="368">
        <v>2449</v>
      </c>
      <c r="M22" s="368">
        <v>639</v>
      </c>
      <c r="N22" s="368">
        <v>5622</v>
      </c>
      <c r="P22" s="130">
        <v>17</v>
      </c>
      <c r="Q22" s="135" t="s">
        <v>1165</v>
      </c>
      <c r="R22" s="371" t="str">
        <f>J23</f>
        <v>貸出支払無</v>
      </c>
      <c r="S22" s="400">
        <v>2534</v>
      </c>
      <c r="T22" s="369">
        <v>2449</v>
      </c>
      <c r="U22" s="369">
        <v>639</v>
      </c>
      <c r="V22" s="394">
        <v>5622</v>
      </c>
      <c r="W22" s="392">
        <v>2534</v>
      </c>
      <c r="X22" s="369">
        <v>639</v>
      </c>
      <c r="Y22" s="369">
        <v>2449</v>
      </c>
      <c r="Z22" s="372">
        <v>5622</v>
      </c>
      <c r="AA22" s="400">
        <v>2534</v>
      </c>
      <c r="AB22" s="369">
        <v>639</v>
      </c>
      <c r="AC22" s="369"/>
      <c r="AD22" s="394">
        <v>3173</v>
      </c>
    </row>
    <row r="23" spans="2:30">
      <c r="B23" s="129">
        <f>B22+1</f>
        <v>18</v>
      </c>
      <c r="C23" s="130" t="s">
        <v>104</v>
      </c>
      <c r="D23" s="130" t="s">
        <v>105</v>
      </c>
      <c r="E23" s="130" t="s">
        <v>817</v>
      </c>
      <c r="F23" s="130" t="s">
        <v>106</v>
      </c>
      <c r="G23" s="135"/>
      <c r="H23" s="124"/>
      <c r="I23" s="124" t="s">
        <v>572</v>
      </c>
      <c r="J23" s="124" t="s">
        <v>1213</v>
      </c>
      <c r="K23" s="368">
        <v>0</v>
      </c>
      <c r="L23" s="368">
        <v>0</v>
      </c>
      <c r="M23" s="368">
        <v>0</v>
      </c>
      <c r="N23" s="368">
        <v>0</v>
      </c>
      <c r="P23" s="130">
        <v>18</v>
      </c>
      <c r="Q23" s="135" t="s">
        <v>1166</v>
      </c>
      <c r="R23" s="371">
        <f>J24</f>
        <v>0</v>
      </c>
      <c r="S23" s="400">
        <v>0</v>
      </c>
      <c r="T23" s="369">
        <v>0</v>
      </c>
      <c r="U23" s="369">
        <v>0</v>
      </c>
      <c r="V23" s="394">
        <v>0</v>
      </c>
      <c r="W23" s="392">
        <v>0</v>
      </c>
      <c r="X23" s="369">
        <v>0</v>
      </c>
      <c r="Y23" s="369">
        <v>0</v>
      </c>
      <c r="Z23" s="372">
        <v>0</v>
      </c>
      <c r="AA23" s="400">
        <v>0</v>
      </c>
      <c r="AB23" s="369">
        <v>0</v>
      </c>
      <c r="AC23" s="369"/>
      <c r="AD23" s="394">
        <v>0</v>
      </c>
    </row>
    <row r="24" spans="2:30">
      <c r="B24" s="129">
        <f t="shared" si="2"/>
        <v>19</v>
      </c>
      <c r="C24" s="130" t="s">
        <v>107</v>
      </c>
      <c r="D24" s="130" t="s">
        <v>108</v>
      </c>
      <c r="E24" s="130" t="s">
        <v>818</v>
      </c>
      <c r="F24" s="130" t="s">
        <v>109</v>
      </c>
      <c r="G24" s="135"/>
      <c r="H24" s="124"/>
      <c r="I24" s="867" t="s">
        <v>1232</v>
      </c>
      <c r="J24" s="867"/>
      <c r="K24" s="868">
        <v>6463</v>
      </c>
      <c r="L24" s="868">
        <v>1995</v>
      </c>
      <c r="M24" s="868">
        <v>766</v>
      </c>
      <c r="N24" s="868">
        <v>9224</v>
      </c>
      <c r="O24" s="867"/>
      <c r="P24" s="869">
        <v>19</v>
      </c>
      <c r="Q24" s="130" t="s">
        <v>1328</v>
      </c>
      <c r="R24" s="371">
        <f t="shared" ref="R24" si="3">J30</f>
        <v>0</v>
      </c>
      <c r="S24" s="400">
        <v>6463</v>
      </c>
      <c r="T24" s="369">
        <v>1995</v>
      </c>
      <c r="U24" s="369">
        <v>766</v>
      </c>
      <c r="V24" s="394">
        <v>9224</v>
      </c>
      <c r="W24" s="392">
        <v>6463</v>
      </c>
      <c r="X24" s="369">
        <v>1797</v>
      </c>
      <c r="Y24" s="369">
        <v>766</v>
      </c>
      <c r="Z24" s="372">
        <v>9026</v>
      </c>
      <c r="AA24" s="400">
        <v>6463</v>
      </c>
      <c r="AB24" s="369">
        <v>1797</v>
      </c>
      <c r="AC24" s="369"/>
      <c r="AD24" s="394">
        <v>8260</v>
      </c>
    </row>
    <row r="25" spans="2:30">
      <c r="B25" s="129">
        <f t="shared" si="2"/>
        <v>20</v>
      </c>
      <c r="C25" s="130" t="s">
        <v>110</v>
      </c>
      <c r="D25" s="130" t="s">
        <v>111</v>
      </c>
      <c r="E25" s="130" t="s">
        <v>819</v>
      </c>
      <c r="F25" s="130" t="s">
        <v>112</v>
      </c>
      <c r="G25" s="135" t="s">
        <v>1139</v>
      </c>
      <c r="H25" s="124"/>
      <c r="I25" s="867" t="s">
        <v>576</v>
      </c>
      <c r="J25" s="867"/>
      <c r="K25" s="868">
        <v>0</v>
      </c>
      <c r="L25" s="868">
        <v>4212</v>
      </c>
      <c r="M25" s="868">
        <v>0</v>
      </c>
      <c r="N25" s="868">
        <v>4212</v>
      </c>
      <c r="O25" s="867"/>
      <c r="P25" s="869">
        <v>20</v>
      </c>
      <c r="Q25" s="135" t="s">
        <v>1167</v>
      </c>
      <c r="R25" s="371">
        <f t="shared" ref="R25:R26" si="4">J25</f>
        <v>0</v>
      </c>
      <c r="S25" s="400">
        <v>0</v>
      </c>
      <c r="T25" s="369">
        <v>4212</v>
      </c>
      <c r="U25" s="369">
        <v>0</v>
      </c>
      <c r="V25" s="394">
        <v>4212</v>
      </c>
      <c r="W25" s="392">
        <v>0</v>
      </c>
      <c r="X25" s="369">
        <v>4212</v>
      </c>
      <c r="Y25" s="369"/>
      <c r="Z25" s="372">
        <v>4212</v>
      </c>
      <c r="AA25" s="400">
        <v>0</v>
      </c>
      <c r="AB25" s="369">
        <v>4212</v>
      </c>
      <c r="AC25" s="369"/>
      <c r="AD25" s="394">
        <v>4212</v>
      </c>
    </row>
    <row r="26" spans="2:30">
      <c r="B26" s="129">
        <f t="shared" si="2"/>
        <v>21</v>
      </c>
      <c r="C26" s="130" t="s">
        <v>113</v>
      </c>
      <c r="D26" s="130" t="s">
        <v>114</v>
      </c>
      <c r="E26" s="130" t="s">
        <v>820</v>
      </c>
      <c r="F26" s="130" t="s">
        <v>115</v>
      </c>
      <c r="G26" s="135"/>
      <c r="H26" s="124"/>
      <c r="I26" s="867" t="s">
        <v>600</v>
      </c>
      <c r="J26" s="867" t="s">
        <v>1213</v>
      </c>
      <c r="K26" s="868">
        <v>0</v>
      </c>
      <c r="L26" s="868">
        <v>0</v>
      </c>
      <c r="M26" s="868">
        <v>0</v>
      </c>
      <c r="N26" s="868">
        <v>0</v>
      </c>
      <c r="O26" s="867"/>
      <c r="P26" s="869">
        <v>21</v>
      </c>
      <c r="Q26" s="135" t="s">
        <v>1168</v>
      </c>
      <c r="R26" s="371" t="str">
        <f t="shared" si="4"/>
        <v>貸出支払無</v>
      </c>
      <c r="S26" s="400">
        <v>0</v>
      </c>
      <c r="T26" s="369">
        <v>0</v>
      </c>
      <c r="U26" s="369">
        <v>0</v>
      </c>
      <c r="V26" s="394">
        <v>0</v>
      </c>
      <c r="W26" s="392">
        <v>1867</v>
      </c>
      <c r="X26" s="369">
        <v>2402</v>
      </c>
      <c r="Y26" s="369">
        <v>0</v>
      </c>
      <c r="Z26" s="372">
        <v>4269</v>
      </c>
      <c r="AA26" s="400">
        <v>1867</v>
      </c>
      <c r="AB26" s="369">
        <v>2402</v>
      </c>
      <c r="AC26" s="369"/>
      <c r="AD26" s="394">
        <v>4269</v>
      </c>
    </row>
    <row r="27" spans="2:30">
      <c r="B27" s="129">
        <f t="shared" si="2"/>
        <v>22</v>
      </c>
      <c r="C27" s="130" t="s">
        <v>612</v>
      </c>
      <c r="D27" s="130" t="s">
        <v>1111</v>
      </c>
      <c r="E27" s="130" t="s">
        <v>225</v>
      </c>
      <c r="F27" s="130"/>
      <c r="G27" s="135"/>
      <c r="H27" s="124"/>
      <c r="I27" s="867" t="s">
        <v>495</v>
      </c>
      <c r="J27" s="867"/>
      <c r="K27" s="868">
        <v>0</v>
      </c>
      <c r="L27" s="868">
        <v>0</v>
      </c>
      <c r="M27" s="868">
        <v>363</v>
      </c>
      <c r="N27" s="868">
        <v>363</v>
      </c>
      <c r="O27" s="867"/>
      <c r="P27" s="869">
        <v>22</v>
      </c>
      <c r="Q27" s="135" t="s">
        <v>1169</v>
      </c>
      <c r="R27" s="371">
        <f t="shared" ref="R27:R28" si="5">J28</f>
        <v>0</v>
      </c>
      <c r="S27" s="400">
        <v>0</v>
      </c>
      <c r="T27" s="369">
        <v>0</v>
      </c>
      <c r="U27" s="369">
        <v>363</v>
      </c>
      <c r="V27" s="394">
        <v>363</v>
      </c>
      <c r="W27" s="392">
        <v>0</v>
      </c>
      <c r="X27" s="369">
        <v>0</v>
      </c>
      <c r="Y27" s="369">
        <v>363</v>
      </c>
      <c r="Z27" s="372">
        <v>363</v>
      </c>
      <c r="AA27" s="400">
        <v>0</v>
      </c>
      <c r="AB27" s="369">
        <v>0</v>
      </c>
      <c r="AC27" s="369"/>
      <c r="AD27" s="394">
        <v>0</v>
      </c>
    </row>
    <row r="28" spans="2:30">
      <c r="B28" s="129">
        <f t="shared" si="2"/>
        <v>23</v>
      </c>
      <c r="C28" s="130" t="s">
        <v>1115</v>
      </c>
      <c r="D28" s="130" t="s">
        <v>99</v>
      </c>
      <c r="E28" s="130" t="s">
        <v>815</v>
      </c>
      <c r="F28" s="130" t="s">
        <v>100</v>
      </c>
      <c r="G28" s="135"/>
      <c r="H28" s="124"/>
      <c r="I28" s="867" t="s">
        <v>615</v>
      </c>
      <c r="J28" s="867"/>
      <c r="K28" s="868">
        <v>0</v>
      </c>
      <c r="L28" s="868">
        <v>5504</v>
      </c>
      <c r="M28" s="868">
        <v>2681</v>
      </c>
      <c r="N28" s="868">
        <v>8185</v>
      </c>
      <c r="O28" s="867"/>
      <c r="P28" s="869">
        <v>23</v>
      </c>
      <c r="Q28" s="135" t="s">
        <v>1170</v>
      </c>
      <c r="R28" s="371" t="str">
        <f t="shared" si="5"/>
        <v>貸出支払無</v>
      </c>
      <c r="S28" s="400">
        <v>0</v>
      </c>
      <c r="T28" s="369">
        <v>5504</v>
      </c>
      <c r="U28" s="369">
        <v>2681</v>
      </c>
      <c r="V28" s="394">
        <v>8185</v>
      </c>
      <c r="W28" s="392">
        <v>0</v>
      </c>
      <c r="X28" s="369">
        <v>0</v>
      </c>
      <c r="Y28" s="369">
        <v>2681</v>
      </c>
      <c r="Z28" s="372">
        <v>2681</v>
      </c>
      <c r="AA28" s="400">
        <v>0</v>
      </c>
      <c r="AB28" s="369">
        <v>0</v>
      </c>
      <c r="AC28" s="369"/>
      <c r="AD28" s="394">
        <v>0</v>
      </c>
    </row>
    <row r="29" spans="2:30">
      <c r="B29" s="129">
        <f>B28+1</f>
        <v>24</v>
      </c>
      <c r="C29" s="130" t="s">
        <v>116</v>
      </c>
      <c r="D29" s="130" t="s">
        <v>117</v>
      </c>
      <c r="E29" s="130" t="s">
        <v>821</v>
      </c>
      <c r="F29" s="130" t="s">
        <v>118</v>
      </c>
      <c r="G29" s="135"/>
      <c r="H29" s="124"/>
      <c r="I29" s="124" t="s">
        <v>650</v>
      </c>
      <c r="J29" s="124" t="s">
        <v>1213</v>
      </c>
      <c r="K29" s="368">
        <v>0</v>
      </c>
      <c r="L29" s="368">
        <v>0</v>
      </c>
      <c r="M29" s="368">
        <v>0</v>
      </c>
      <c r="N29" s="368">
        <v>0</v>
      </c>
      <c r="P29" s="130">
        <v>24</v>
      </c>
      <c r="Q29" s="135" t="s">
        <v>1171</v>
      </c>
      <c r="R29" s="371">
        <f t="shared" ref="R29" si="6">J31</f>
        <v>0</v>
      </c>
      <c r="S29" s="400">
        <v>0</v>
      </c>
      <c r="T29" s="369">
        <v>0</v>
      </c>
      <c r="U29" s="369">
        <v>0</v>
      </c>
      <c r="V29" s="394">
        <v>0</v>
      </c>
      <c r="W29" s="392">
        <v>0</v>
      </c>
      <c r="X29" s="369">
        <v>0</v>
      </c>
      <c r="Y29" s="369"/>
      <c r="Z29" s="372">
        <v>0</v>
      </c>
      <c r="AA29" s="400">
        <v>0</v>
      </c>
      <c r="AB29" s="369">
        <v>0</v>
      </c>
      <c r="AC29" s="369"/>
      <c r="AD29" s="394">
        <v>0</v>
      </c>
    </row>
    <row r="30" spans="2:30">
      <c r="B30" s="129">
        <f t="shared" si="2"/>
        <v>25</v>
      </c>
      <c r="C30" s="130" t="s">
        <v>1112</v>
      </c>
      <c r="D30" s="130" t="s">
        <v>1114</v>
      </c>
      <c r="E30" s="130" t="s">
        <v>1113</v>
      </c>
      <c r="F30" s="130"/>
      <c r="G30" s="135" t="s">
        <v>1229</v>
      </c>
      <c r="H30" s="124"/>
      <c r="I30" s="124" t="s">
        <v>656</v>
      </c>
      <c r="K30" s="368">
        <v>16154</v>
      </c>
      <c r="L30" s="368">
        <v>2901</v>
      </c>
      <c r="M30" s="368">
        <v>0</v>
      </c>
      <c r="N30" s="368">
        <v>19055</v>
      </c>
      <c r="P30" s="130">
        <v>25</v>
      </c>
      <c r="Q30" s="135" t="s">
        <v>1172</v>
      </c>
      <c r="R30" s="371">
        <f t="shared" ref="R30:R34" si="7">J32</f>
        <v>0</v>
      </c>
      <c r="S30" s="400">
        <v>16154</v>
      </c>
      <c r="T30" s="369">
        <v>2901</v>
      </c>
      <c r="U30" s="369">
        <v>0</v>
      </c>
      <c r="V30" s="394">
        <v>19055</v>
      </c>
      <c r="W30" s="392">
        <v>16154</v>
      </c>
      <c r="X30" s="369">
        <v>2901</v>
      </c>
      <c r="Y30" s="369">
        <v>0</v>
      </c>
      <c r="Z30" s="372">
        <v>19055</v>
      </c>
      <c r="AA30" s="400">
        <v>16154</v>
      </c>
      <c r="AB30" s="369">
        <v>2901</v>
      </c>
      <c r="AC30" s="369"/>
      <c r="AD30" s="394">
        <v>19055</v>
      </c>
    </row>
    <row r="31" spans="2:30">
      <c r="B31" s="129">
        <f t="shared" si="2"/>
        <v>26</v>
      </c>
      <c r="C31" s="130" t="s">
        <v>119</v>
      </c>
      <c r="D31" s="130" t="s">
        <v>120</v>
      </c>
      <c r="E31" s="130" t="s">
        <v>805</v>
      </c>
      <c r="F31" s="130" t="s">
        <v>121</v>
      </c>
      <c r="G31" s="135"/>
      <c r="H31" s="124"/>
      <c r="I31" s="124" t="s">
        <v>694</v>
      </c>
      <c r="K31" s="368">
        <v>20051</v>
      </c>
      <c r="L31" s="368">
        <v>2973</v>
      </c>
      <c r="M31" s="368">
        <v>0</v>
      </c>
      <c r="N31" s="368">
        <v>23024</v>
      </c>
      <c r="P31" s="130">
        <v>26</v>
      </c>
      <c r="Q31" s="135" t="s">
        <v>1173</v>
      </c>
      <c r="R31" s="371">
        <f t="shared" si="7"/>
        <v>0</v>
      </c>
      <c r="S31" s="400">
        <v>20051</v>
      </c>
      <c r="T31" s="369">
        <v>2973</v>
      </c>
      <c r="U31" s="369">
        <v>0</v>
      </c>
      <c r="V31" s="394">
        <v>23024</v>
      </c>
      <c r="W31" s="392">
        <v>23058</v>
      </c>
      <c r="X31" s="369">
        <v>0</v>
      </c>
      <c r="Y31" s="369">
        <v>0</v>
      </c>
      <c r="Z31" s="372">
        <v>23058</v>
      </c>
      <c r="AA31" s="400">
        <v>23058</v>
      </c>
      <c r="AB31" s="369">
        <v>0</v>
      </c>
      <c r="AC31" s="369"/>
      <c r="AD31" s="394">
        <v>23058</v>
      </c>
    </row>
    <row r="32" spans="2:30">
      <c r="B32" s="129">
        <f t="shared" si="2"/>
        <v>27</v>
      </c>
      <c r="C32" s="130" t="s">
        <v>122</v>
      </c>
      <c r="D32" s="130" t="s">
        <v>123</v>
      </c>
      <c r="E32" s="130" t="s">
        <v>655</v>
      </c>
      <c r="F32" s="130" t="s">
        <v>124</v>
      </c>
      <c r="G32" s="135" t="s">
        <v>1142</v>
      </c>
      <c r="H32" s="124"/>
      <c r="I32" s="124" t="s">
        <v>726</v>
      </c>
      <c r="K32" s="368">
        <v>11186</v>
      </c>
      <c r="L32" s="368">
        <v>14089</v>
      </c>
      <c r="M32" s="368">
        <v>0</v>
      </c>
      <c r="N32" s="368">
        <v>25275</v>
      </c>
      <c r="P32" s="130">
        <v>27</v>
      </c>
      <c r="Q32" s="135" t="s">
        <v>1174</v>
      </c>
      <c r="R32" s="371">
        <f t="shared" si="7"/>
        <v>0</v>
      </c>
      <c r="S32" s="400">
        <v>11186</v>
      </c>
      <c r="T32" s="369">
        <v>14089</v>
      </c>
      <c r="U32" s="369">
        <v>0</v>
      </c>
      <c r="V32" s="394">
        <v>25275</v>
      </c>
      <c r="W32" s="392">
        <v>16693</v>
      </c>
      <c r="X32" s="369">
        <v>8582</v>
      </c>
      <c r="Y32" s="369">
        <v>0</v>
      </c>
      <c r="Z32" s="372">
        <v>25275</v>
      </c>
      <c r="AA32" s="400">
        <v>16693</v>
      </c>
      <c r="AB32" s="369">
        <v>8582</v>
      </c>
      <c r="AC32" s="369"/>
      <c r="AD32" s="394">
        <v>25275</v>
      </c>
    </row>
    <row r="33" spans="2:30">
      <c r="B33" s="129">
        <f t="shared" si="2"/>
        <v>28</v>
      </c>
      <c r="C33" s="130" t="s">
        <v>125</v>
      </c>
      <c r="D33" s="130" t="s">
        <v>126</v>
      </c>
      <c r="E33" s="130" t="s">
        <v>804</v>
      </c>
      <c r="F33" s="130" t="s">
        <v>127</v>
      </c>
      <c r="G33" s="135" t="s">
        <v>194</v>
      </c>
      <c r="H33" s="124"/>
      <c r="I33" s="124" t="s">
        <v>728</v>
      </c>
      <c r="K33" s="368">
        <v>7730</v>
      </c>
      <c r="L33" s="368">
        <v>2996</v>
      </c>
      <c r="M33" s="368">
        <v>581</v>
      </c>
      <c r="N33" s="368">
        <v>11307</v>
      </c>
      <c r="P33" s="130">
        <v>28</v>
      </c>
      <c r="Q33" s="135" t="s">
        <v>1175</v>
      </c>
      <c r="R33" s="371">
        <f t="shared" si="7"/>
        <v>0</v>
      </c>
      <c r="S33" s="400">
        <v>7730</v>
      </c>
      <c r="T33" s="369">
        <v>2996</v>
      </c>
      <c r="U33" s="369">
        <v>581</v>
      </c>
      <c r="V33" s="394">
        <v>11307</v>
      </c>
      <c r="W33" s="392">
        <v>7730</v>
      </c>
      <c r="X33" s="369">
        <v>2816</v>
      </c>
      <c r="Y33" s="369">
        <v>581</v>
      </c>
      <c r="Z33" s="372">
        <v>11127</v>
      </c>
      <c r="AA33" s="400">
        <v>7730</v>
      </c>
      <c r="AB33" s="369">
        <v>2816</v>
      </c>
      <c r="AC33" s="369"/>
      <c r="AD33" s="394">
        <v>10546</v>
      </c>
    </row>
    <row r="34" spans="2:30">
      <c r="B34" s="129">
        <f t="shared" si="2"/>
        <v>29</v>
      </c>
      <c r="C34" s="130" t="s">
        <v>128</v>
      </c>
      <c r="D34" s="130" t="s">
        <v>129</v>
      </c>
      <c r="E34" s="130"/>
      <c r="F34" s="130" t="s">
        <v>130</v>
      </c>
      <c r="G34" s="135"/>
      <c r="H34" s="124"/>
      <c r="I34" s="124" t="s">
        <v>748</v>
      </c>
      <c r="K34" s="368">
        <v>0</v>
      </c>
      <c r="L34" s="368">
        <v>696</v>
      </c>
      <c r="M34" s="368">
        <v>0</v>
      </c>
      <c r="N34" s="368">
        <v>696</v>
      </c>
      <c r="P34" s="130">
        <v>29</v>
      </c>
      <c r="Q34" s="135" t="s">
        <v>1176</v>
      </c>
      <c r="R34" s="371">
        <f t="shared" si="7"/>
        <v>0</v>
      </c>
      <c r="S34" s="400">
        <v>0</v>
      </c>
      <c r="T34" s="369">
        <v>696</v>
      </c>
      <c r="U34" s="369">
        <v>0</v>
      </c>
      <c r="V34" s="394">
        <v>696</v>
      </c>
      <c r="W34" s="392">
        <v>0</v>
      </c>
      <c r="X34" s="369">
        <v>696</v>
      </c>
      <c r="Y34" s="369">
        <v>0</v>
      </c>
      <c r="Z34" s="372">
        <v>696</v>
      </c>
      <c r="AA34" s="400">
        <v>0</v>
      </c>
      <c r="AB34" s="369">
        <v>696</v>
      </c>
      <c r="AC34" s="369"/>
      <c r="AD34" s="394">
        <v>696</v>
      </c>
    </row>
    <row r="35" spans="2:30">
      <c r="B35" s="129">
        <f t="shared" si="2"/>
        <v>30</v>
      </c>
      <c r="C35" s="130" t="s">
        <v>131</v>
      </c>
      <c r="D35" s="130" t="s">
        <v>132</v>
      </c>
      <c r="E35" s="130" t="s">
        <v>802</v>
      </c>
      <c r="F35" s="130" t="s">
        <v>133</v>
      </c>
      <c r="G35" s="135"/>
      <c r="H35" s="124"/>
      <c r="I35" s="124" t="s">
        <v>824</v>
      </c>
      <c r="K35" s="368">
        <v>405</v>
      </c>
      <c r="L35" s="368">
        <v>1090</v>
      </c>
      <c r="M35" s="368">
        <v>0</v>
      </c>
      <c r="N35" s="368">
        <v>1495</v>
      </c>
      <c r="P35" s="130">
        <v>30</v>
      </c>
      <c r="Q35" s="135" t="s">
        <v>1178</v>
      </c>
      <c r="R35" s="371">
        <f>J38</f>
        <v>0</v>
      </c>
      <c r="S35" s="400">
        <v>405</v>
      </c>
      <c r="T35" s="369">
        <v>1090</v>
      </c>
      <c r="U35" s="369">
        <v>0</v>
      </c>
      <c r="V35" s="394">
        <v>1495</v>
      </c>
      <c r="W35" s="392">
        <v>406</v>
      </c>
      <c r="X35" s="369">
        <v>1096</v>
      </c>
      <c r="Y35" s="369">
        <v>0</v>
      </c>
      <c r="Z35" s="372">
        <v>1502</v>
      </c>
      <c r="AA35" s="400">
        <v>406</v>
      </c>
      <c r="AB35" s="369">
        <v>1096</v>
      </c>
      <c r="AC35" s="369"/>
      <c r="AD35" s="394">
        <v>1502</v>
      </c>
    </row>
    <row r="36" spans="2:30">
      <c r="B36" s="129">
        <f t="shared" si="2"/>
        <v>31</v>
      </c>
      <c r="C36" s="130" t="s">
        <v>134</v>
      </c>
      <c r="D36" s="130" t="s">
        <v>135</v>
      </c>
      <c r="E36" s="130" t="s">
        <v>803</v>
      </c>
      <c r="F36" s="130" t="s">
        <v>136</v>
      </c>
      <c r="G36" s="135"/>
      <c r="H36" s="124"/>
      <c r="I36" s="124" t="s">
        <v>753</v>
      </c>
      <c r="K36" s="368">
        <v>13539</v>
      </c>
      <c r="L36" s="368">
        <v>468</v>
      </c>
      <c r="M36" s="368">
        <v>1004</v>
      </c>
      <c r="N36" s="368">
        <v>15011</v>
      </c>
      <c r="P36" s="130">
        <v>31</v>
      </c>
      <c r="Q36" s="135" t="s">
        <v>1179</v>
      </c>
      <c r="R36" s="371" t="str">
        <f>J39</f>
        <v>貸出支払</v>
      </c>
      <c r="S36" s="400">
        <v>13539</v>
      </c>
      <c r="T36" s="369">
        <v>468</v>
      </c>
      <c r="U36" s="369">
        <v>1004</v>
      </c>
      <c r="V36" s="394">
        <v>15011</v>
      </c>
      <c r="W36" s="392">
        <v>13239</v>
      </c>
      <c r="X36" s="369">
        <v>379</v>
      </c>
      <c r="Y36" s="369">
        <v>1004</v>
      </c>
      <c r="Z36" s="372">
        <v>14622</v>
      </c>
      <c r="AA36" s="400">
        <v>13239</v>
      </c>
      <c r="AB36" s="369">
        <v>379</v>
      </c>
      <c r="AC36" s="369"/>
      <c r="AD36" s="394">
        <v>13618</v>
      </c>
    </row>
    <row r="37" spans="2:30">
      <c r="B37" s="129">
        <f t="shared" si="2"/>
        <v>32</v>
      </c>
      <c r="C37" s="131" t="s">
        <v>1100</v>
      </c>
      <c r="D37" s="131" t="s">
        <v>1101</v>
      </c>
      <c r="E37" s="131"/>
      <c r="F37" s="131"/>
      <c r="G37" s="136"/>
      <c r="H37" s="124"/>
      <c r="I37" s="124" t="s">
        <v>848</v>
      </c>
      <c r="K37" s="368">
        <v>630</v>
      </c>
      <c r="L37" s="368">
        <v>0</v>
      </c>
      <c r="M37" s="368">
        <v>2072</v>
      </c>
      <c r="N37" s="368">
        <v>2702</v>
      </c>
      <c r="P37" s="130">
        <v>32</v>
      </c>
      <c r="Q37" s="135" t="s">
        <v>1180</v>
      </c>
      <c r="R37" s="371">
        <f>J40</f>
        <v>0</v>
      </c>
      <c r="S37" s="400">
        <v>630</v>
      </c>
      <c r="T37" s="369">
        <v>0</v>
      </c>
      <c r="U37" s="369">
        <v>2072</v>
      </c>
      <c r="V37" s="394">
        <v>2702</v>
      </c>
      <c r="W37" s="392">
        <v>5419</v>
      </c>
      <c r="X37" s="369">
        <v>0</v>
      </c>
      <c r="Y37" s="369">
        <v>2072</v>
      </c>
      <c r="Z37" s="372">
        <v>7491</v>
      </c>
      <c r="AA37" s="400">
        <v>5419</v>
      </c>
      <c r="AB37" s="369">
        <v>0</v>
      </c>
      <c r="AC37" s="369"/>
      <c r="AD37" s="394">
        <v>5419</v>
      </c>
    </row>
    <row r="38" spans="2:30">
      <c r="B38" s="129">
        <f t="shared" si="2"/>
        <v>33</v>
      </c>
      <c r="C38" s="130" t="s">
        <v>840</v>
      </c>
      <c r="D38" s="130" t="s">
        <v>1102</v>
      </c>
      <c r="E38" s="130" t="s">
        <v>841</v>
      </c>
      <c r="F38" s="130"/>
      <c r="G38" s="135"/>
      <c r="H38" s="124"/>
      <c r="I38" s="124" t="s">
        <v>874</v>
      </c>
      <c r="K38" s="368">
        <v>5882</v>
      </c>
      <c r="L38" s="368">
        <v>4764</v>
      </c>
      <c r="M38" s="368">
        <v>0</v>
      </c>
      <c r="N38" s="368">
        <v>10646</v>
      </c>
      <c r="P38" s="130">
        <v>33</v>
      </c>
      <c r="Q38" s="135" t="s">
        <v>1181</v>
      </c>
      <c r="R38" s="371">
        <f t="shared" ref="R38:R44" si="8">J42</f>
        <v>0</v>
      </c>
      <c r="S38" s="400">
        <v>5882</v>
      </c>
      <c r="T38" s="369">
        <v>4764</v>
      </c>
      <c r="U38" s="369">
        <v>0</v>
      </c>
      <c r="V38" s="394">
        <v>10646</v>
      </c>
      <c r="W38" s="392">
        <v>5882</v>
      </c>
      <c r="X38" s="369">
        <v>4764</v>
      </c>
      <c r="Y38" s="369"/>
      <c r="Z38" s="372">
        <v>10646</v>
      </c>
      <c r="AA38" s="400">
        <v>5882</v>
      </c>
      <c r="AB38" s="369">
        <v>4764</v>
      </c>
      <c r="AC38" s="369"/>
      <c r="AD38" s="394">
        <v>10646</v>
      </c>
    </row>
    <row r="39" spans="2:30">
      <c r="B39" s="129">
        <f t="shared" si="2"/>
        <v>34</v>
      </c>
      <c r="C39" s="130" t="s">
        <v>139</v>
      </c>
      <c r="D39" s="130" t="s">
        <v>140</v>
      </c>
      <c r="E39" s="130" t="s">
        <v>1146</v>
      </c>
      <c r="F39" s="130" t="s">
        <v>141</v>
      </c>
      <c r="G39" s="135"/>
      <c r="H39" s="124"/>
      <c r="I39" s="124" t="s">
        <v>903</v>
      </c>
      <c r="J39" s="124" t="s">
        <v>1212</v>
      </c>
      <c r="K39" s="368">
        <v>453</v>
      </c>
      <c r="L39" s="368">
        <v>0</v>
      </c>
      <c r="M39" s="368">
        <v>0</v>
      </c>
      <c r="N39" s="368">
        <v>453</v>
      </c>
      <c r="P39" s="130">
        <v>34</v>
      </c>
      <c r="Q39" s="135" t="s">
        <v>1182</v>
      </c>
      <c r="R39" s="371" t="str">
        <f t="shared" si="8"/>
        <v>返却済</v>
      </c>
      <c r="S39" s="400">
        <v>453</v>
      </c>
      <c r="T39" s="369">
        <v>0</v>
      </c>
      <c r="U39" s="369">
        <v>0</v>
      </c>
      <c r="V39" s="394">
        <v>453</v>
      </c>
      <c r="W39" s="392">
        <v>453</v>
      </c>
      <c r="X39" s="369"/>
      <c r="Y39" s="369"/>
      <c r="Z39" s="372">
        <v>453</v>
      </c>
      <c r="AA39" s="400">
        <v>453</v>
      </c>
      <c r="AB39" s="369"/>
      <c r="AC39" s="369"/>
      <c r="AD39" s="394">
        <v>453</v>
      </c>
    </row>
    <row r="40" spans="2:30">
      <c r="B40" s="129">
        <f t="shared" si="2"/>
        <v>35</v>
      </c>
      <c r="C40" s="130" t="s">
        <v>137</v>
      </c>
      <c r="D40" s="130" t="s">
        <v>1103</v>
      </c>
      <c r="E40" s="130" t="s">
        <v>1104</v>
      </c>
      <c r="F40" s="130" t="s">
        <v>138</v>
      </c>
      <c r="G40" s="135"/>
      <c r="H40" s="124"/>
      <c r="I40" s="124" t="s">
        <v>910</v>
      </c>
      <c r="K40" s="368">
        <v>0</v>
      </c>
      <c r="L40" s="368">
        <v>0</v>
      </c>
      <c r="M40" s="368">
        <v>893</v>
      </c>
      <c r="N40" s="368">
        <v>893</v>
      </c>
      <c r="P40" s="130">
        <v>35</v>
      </c>
      <c r="Q40" s="135" t="s">
        <v>1183</v>
      </c>
      <c r="R40" s="371" t="str">
        <f t="shared" si="8"/>
        <v>貸出支払</v>
      </c>
      <c r="S40" s="400">
        <v>0</v>
      </c>
      <c r="T40" s="369">
        <v>0</v>
      </c>
      <c r="U40" s="369">
        <v>893</v>
      </c>
      <c r="V40" s="394">
        <v>893</v>
      </c>
      <c r="W40" s="392">
        <v>0</v>
      </c>
      <c r="X40" s="369">
        <v>0</v>
      </c>
      <c r="Y40" s="369">
        <v>893</v>
      </c>
      <c r="Z40" s="372">
        <v>893</v>
      </c>
      <c r="AA40" s="400">
        <v>0</v>
      </c>
      <c r="AB40" s="369">
        <v>0</v>
      </c>
      <c r="AC40" s="369"/>
      <c r="AD40" s="394">
        <v>0</v>
      </c>
    </row>
    <row r="41" spans="2:30">
      <c r="B41" s="129">
        <f t="shared" si="2"/>
        <v>36</v>
      </c>
      <c r="C41" s="130" t="s">
        <v>142</v>
      </c>
      <c r="D41" s="130" t="s">
        <v>143</v>
      </c>
      <c r="E41" s="130" t="s">
        <v>849</v>
      </c>
      <c r="F41" s="130" t="s">
        <v>144</v>
      </c>
      <c r="G41" s="135"/>
      <c r="H41" s="124"/>
      <c r="I41" s="124" t="s">
        <v>916</v>
      </c>
      <c r="K41" s="368">
        <v>0</v>
      </c>
      <c r="L41" s="368">
        <v>0</v>
      </c>
      <c r="M41" s="368">
        <v>0</v>
      </c>
      <c r="N41" s="368">
        <v>0</v>
      </c>
      <c r="P41" s="130">
        <v>36</v>
      </c>
      <c r="Q41" s="135" t="s">
        <v>1184</v>
      </c>
      <c r="R41" s="371">
        <f t="shared" si="8"/>
        <v>0</v>
      </c>
      <c r="S41" s="400">
        <v>0</v>
      </c>
      <c r="T41" s="369">
        <v>0</v>
      </c>
      <c r="U41" s="369">
        <v>0</v>
      </c>
      <c r="V41" s="394">
        <v>0</v>
      </c>
      <c r="W41" s="392">
        <v>4243</v>
      </c>
      <c r="X41" s="369">
        <v>0</v>
      </c>
      <c r="Y41" s="369"/>
      <c r="Z41" s="372">
        <v>4243</v>
      </c>
      <c r="AA41" s="400">
        <v>4243</v>
      </c>
      <c r="AB41" s="369"/>
      <c r="AC41" s="369"/>
      <c r="AD41" s="394">
        <v>4243</v>
      </c>
    </row>
    <row r="42" spans="2:30">
      <c r="B42" s="129">
        <f t="shared" si="2"/>
        <v>37</v>
      </c>
      <c r="C42" s="131" t="s">
        <v>145</v>
      </c>
      <c r="D42" s="131" t="s">
        <v>146</v>
      </c>
      <c r="E42" s="131"/>
      <c r="F42" s="131" t="s">
        <v>147</v>
      </c>
      <c r="G42" s="136"/>
      <c r="H42" s="124"/>
      <c r="I42" s="124" t="s">
        <v>926</v>
      </c>
      <c r="K42" s="368">
        <v>0</v>
      </c>
      <c r="L42" s="368">
        <v>0</v>
      </c>
      <c r="M42" s="368">
        <v>1232</v>
      </c>
      <c r="N42" s="368">
        <v>1232</v>
      </c>
      <c r="P42" s="130">
        <v>37</v>
      </c>
      <c r="Q42" s="135" t="s">
        <v>1185</v>
      </c>
      <c r="R42" s="371">
        <f t="shared" si="8"/>
        <v>0</v>
      </c>
      <c r="S42" s="400">
        <v>0</v>
      </c>
      <c r="T42" s="369">
        <v>0</v>
      </c>
      <c r="U42" s="369">
        <v>1232</v>
      </c>
      <c r="V42" s="394">
        <v>1232</v>
      </c>
      <c r="W42" s="392">
        <v>0</v>
      </c>
      <c r="X42" s="369">
        <v>0</v>
      </c>
      <c r="Y42" s="369">
        <v>1232</v>
      </c>
      <c r="Z42" s="372">
        <v>1232</v>
      </c>
      <c r="AA42" s="400">
        <v>0</v>
      </c>
      <c r="AB42" s="369"/>
      <c r="AC42" s="369"/>
      <c r="AD42" s="394">
        <v>0</v>
      </c>
    </row>
    <row r="43" spans="2:30">
      <c r="B43" s="129">
        <f t="shared" si="2"/>
        <v>38</v>
      </c>
      <c r="C43" s="130" t="s">
        <v>148</v>
      </c>
      <c r="D43" s="130" t="s">
        <v>149</v>
      </c>
      <c r="E43" s="130" t="s">
        <v>875</v>
      </c>
      <c r="F43" s="130" t="s">
        <v>150</v>
      </c>
      <c r="G43" s="135" t="s">
        <v>194</v>
      </c>
      <c r="H43" s="124"/>
      <c r="I43" s="124" t="s">
        <v>931</v>
      </c>
      <c r="J43" s="124" t="s">
        <v>1347</v>
      </c>
      <c r="K43" s="368">
        <v>0</v>
      </c>
      <c r="L43" s="368">
        <v>0</v>
      </c>
      <c r="M43" s="368">
        <v>0</v>
      </c>
      <c r="N43" s="368">
        <v>0</v>
      </c>
      <c r="P43" s="130">
        <v>38</v>
      </c>
      <c r="Q43" s="135" t="s">
        <v>1186</v>
      </c>
      <c r="R43" s="371">
        <f t="shared" si="8"/>
        <v>0</v>
      </c>
      <c r="S43" s="400">
        <v>0</v>
      </c>
      <c r="T43" s="369">
        <v>0</v>
      </c>
      <c r="U43" s="369">
        <v>0</v>
      </c>
      <c r="V43" s="394">
        <v>0</v>
      </c>
      <c r="W43" s="392">
        <v>0</v>
      </c>
      <c r="X43" s="369">
        <v>0</v>
      </c>
      <c r="Y43" s="369">
        <v>0</v>
      </c>
      <c r="Z43" s="372">
        <v>0</v>
      </c>
      <c r="AA43" s="400">
        <v>0</v>
      </c>
      <c r="AB43" s="369">
        <v>0</v>
      </c>
      <c r="AC43" s="369"/>
      <c r="AD43" s="394">
        <v>0</v>
      </c>
    </row>
    <row r="44" spans="2:30">
      <c r="B44" s="129">
        <f t="shared" si="2"/>
        <v>39</v>
      </c>
      <c r="C44" s="130" t="s">
        <v>151</v>
      </c>
      <c r="D44" s="130" t="s">
        <v>152</v>
      </c>
      <c r="E44" s="130" t="s">
        <v>904</v>
      </c>
      <c r="F44" s="130"/>
      <c r="G44" s="135"/>
      <c r="H44" s="124"/>
      <c r="I44" s="124" t="s">
        <v>958</v>
      </c>
      <c r="J44" s="124" t="s">
        <v>1212</v>
      </c>
      <c r="K44" s="368">
        <v>4528</v>
      </c>
      <c r="L44" s="368">
        <v>0</v>
      </c>
      <c r="M44" s="368">
        <v>0</v>
      </c>
      <c r="N44" s="368">
        <v>4528</v>
      </c>
      <c r="P44" s="130">
        <v>39</v>
      </c>
      <c r="Q44" s="135" t="s">
        <v>1187</v>
      </c>
      <c r="R44" s="371">
        <f t="shared" si="8"/>
        <v>0</v>
      </c>
      <c r="S44" s="400">
        <v>4528</v>
      </c>
      <c r="T44" s="369">
        <v>0</v>
      </c>
      <c r="U44" s="369">
        <v>0</v>
      </c>
      <c r="V44" s="394">
        <v>4528</v>
      </c>
      <c r="W44" s="392">
        <v>2409</v>
      </c>
      <c r="X44" s="369">
        <v>2119</v>
      </c>
      <c r="Y44" s="369">
        <v>0</v>
      </c>
      <c r="Z44" s="372">
        <v>4528</v>
      </c>
      <c r="AA44" s="400">
        <v>2409</v>
      </c>
      <c r="AB44" s="369">
        <v>2119</v>
      </c>
      <c r="AC44" s="369"/>
      <c r="AD44" s="394">
        <v>4528</v>
      </c>
    </row>
    <row r="45" spans="2:30">
      <c r="B45" s="129">
        <f t="shared" si="2"/>
        <v>40</v>
      </c>
      <c r="C45" s="130" t="s">
        <v>153</v>
      </c>
      <c r="D45" s="130" t="s">
        <v>154</v>
      </c>
      <c r="E45" s="130" t="s">
        <v>911</v>
      </c>
      <c r="F45" s="130" t="s">
        <v>155</v>
      </c>
      <c r="G45" s="135" t="s">
        <v>194</v>
      </c>
      <c r="H45" s="124"/>
      <c r="I45" s="124" t="s">
        <v>972</v>
      </c>
      <c r="K45" s="368">
        <v>4365</v>
      </c>
      <c r="L45" s="368">
        <v>1086</v>
      </c>
      <c r="M45" s="368">
        <v>0</v>
      </c>
      <c r="N45" s="368">
        <v>5451</v>
      </c>
      <c r="P45" s="130">
        <v>40</v>
      </c>
      <c r="Q45" s="135" t="s">
        <v>1188</v>
      </c>
      <c r="R45" s="371">
        <f>J49</f>
        <v>0</v>
      </c>
      <c r="S45" s="400">
        <v>4365</v>
      </c>
      <c r="T45" s="369">
        <v>1086</v>
      </c>
      <c r="U45" s="369">
        <v>0</v>
      </c>
      <c r="V45" s="394">
        <v>5451</v>
      </c>
      <c r="W45" s="392">
        <v>7794</v>
      </c>
      <c r="X45" s="369">
        <v>0</v>
      </c>
      <c r="Y45" s="369">
        <v>0</v>
      </c>
      <c r="Z45" s="372">
        <v>7794</v>
      </c>
      <c r="AA45" s="400">
        <v>7794</v>
      </c>
      <c r="AB45" s="369">
        <v>0</v>
      </c>
      <c r="AC45" s="369"/>
      <c r="AD45" s="394">
        <v>7794</v>
      </c>
    </row>
    <row r="46" spans="2:30">
      <c r="B46" s="129">
        <f t="shared" si="2"/>
        <v>41</v>
      </c>
      <c r="C46" s="130" t="s">
        <v>156</v>
      </c>
      <c r="D46" s="130" t="s">
        <v>157</v>
      </c>
      <c r="E46" s="130" t="s">
        <v>917</v>
      </c>
      <c r="F46" s="130" t="s">
        <v>158</v>
      </c>
      <c r="G46" s="135"/>
      <c r="H46" s="124"/>
      <c r="I46" s="124" t="s">
        <v>992</v>
      </c>
      <c r="K46" s="368">
        <v>13218</v>
      </c>
      <c r="L46" s="368">
        <v>13754</v>
      </c>
      <c r="M46" s="368">
        <v>0</v>
      </c>
      <c r="N46" s="368">
        <v>26972</v>
      </c>
      <c r="P46" s="130">
        <v>41</v>
      </c>
      <c r="Q46" s="135" t="s">
        <v>1189</v>
      </c>
      <c r="R46" s="371">
        <f>J50</f>
        <v>0</v>
      </c>
      <c r="S46" s="400">
        <v>13218</v>
      </c>
      <c r="T46" s="369">
        <v>13754</v>
      </c>
      <c r="U46" s="369">
        <v>0</v>
      </c>
      <c r="V46" s="394">
        <v>26972</v>
      </c>
      <c r="W46" s="392">
        <v>28330</v>
      </c>
      <c r="X46" s="369">
        <v>12798</v>
      </c>
      <c r="Y46" s="369">
        <v>0</v>
      </c>
      <c r="Z46" s="372">
        <v>41128</v>
      </c>
      <c r="AA46" s="400">
        <v>28330</v>
      </c>
      <c r="AB46" s="369">
        <v>12798</v>
      </c>
      <c r="AC46" s="369"/>
      <c r="AD46" s="394">
        <v>41128</v>
      </c>
    </row>
    <row r="47" spans="2:30">
      <c r="B47" s="129">
        <f t="shared" si="2"/>
        <v>42</v>
      </c>
      <c r="C47" s="130" t="s">
        <v>159</v>
      </c>
      <c r="D47" s="130" t="s">
        <v>160</v>
      </c>
      <c r="E47" s="130" t="s">
        <v>927</v>
      </c>
      <c r="F47" s="130" t="s">
        <v>161</v>
      </c>
      <c r="G47" s="135"/>
      <c r="H47" s="124"/>
      <c r="I47" s="387" t="s">
        <v>452</v>
      </c>
      <c r="J47" s="387"/>
      <c r="K47" s="388">
        <v>0</v>
      </c>
      <c r="L47" s="388">
        <v>0</v>
      </c>
      <c r="M47" s="388">
        <v>0</v>
      </c>
      <c r="N47" s="388">
        <v>0</v>
      </c>
      <c r="P47" s="130">
        <v>42</v>
      </c>
      <c r="Q47" s="136" t="s">
        <v>1161</v>
      </c>
      <c r="R47" s="389">
        <f>J19</f>
        <v>0</v>
      </c>
      <c r="S47" s="401">
        <v>0</v>
      </c>
      <c r="T47" s="370">
        <v>0</v>
      </c>
      <c r="U47" s="370">
        <v>0</v>
      </c>
      <c r="V47" s="402">
        <v>0</v>
      </c>
      <c r="W47" s="393">
        <v>0</v>
      </c>
      <c r="X47" s="370">
        <v>0</v>
      </c>
      <c r="Y47" s="370">
        <v>0</v>
      </c>
      <c r="Z47" s="407">
        <v>0</v>
      </c>
      <c r="AA47" s="401">
        <v>0</v>
      </c>
      <c r="AB47" s="370">
        <v>0</v>
      </c>
      <c r="AC47" s="370"/>
      <c r="AD47" s="402">
        <v>0</v>
      </c>
    </row>
    <row r="48" spans="2:30">
      <c r="B48" s="129">
        <f t="shared" si="2"/>
        <v>43</v>
      </c>
      <c r="C48" s="131" t="s">
        <v>1105</v>
      </c>
      <c r="D48" s="131" t="s">
        <v>1106</v>
      </c>
      <c r="E48" s="131"/>
      <c r="F48" s="131"/>
      <c r="G48" s="136"/>
      <c r="H48" s="124"/>
      <c r="I48" s="387" t="s">
        <v>840</v>
      </c>
      <c r="J48" s="387"/>
      <c r="K48" s="388">
        <v>0</v>
      </c>
      <c r="L48" s="388">
        <v>0</v>
      </c>
      <c r="M48" s="388">
        <v>0</v>
      </c>
      <c r="N48" s="388">
        <v>0</v>
      </c>
      <c r="P48" s="130">
        <v>43</v>
      </c>
      <c r="Q48" s="136" t="s">
        <v>1177</v>
      </c>
      <c r="R48" s="389">
        <f>J37</f>
        <v>0</v>
      </c>
      <c r="S48" s="401">
        <v>0</v>
      </c>
      <c r="T48" s="370">
        <v>0</v>
      </c>
      <c r="U48" s="370">
        <v>0</v>
      </c>
      <c r="V48" s="402">
        <v>0</v>
      </c>
      <c r="W48" s="393">
        <v>0</v>
      </c>
      <c r="X48" s="370">
        <v>0</v>
      </c>
      <c r="Y48" s="370">
        <v>0</v>
      </c>
      <c r="Z48" s="407">
        <v>0</v>
      </c>
      <c r="AA48" s="401">
        <v>0</v>
      </c>
      <c r="AB48" s="370">
        <v>0</v>
      </c>
      <c r="AC48" s="370"/>
      <c r="AD48" s="402">
        <v>0</v>
      </c>
    </row>
    <row r="49" spans="2:30" ht="15.75" thickBot="1">
      <c r="B49" s="129">
        <f>B48+1</f>
        <v>44</v>
      </c>
      <c r="C49" s="130" t="s">
        <v>162</v>
      </c>
      <c r="D49" s="130" t="s">
        <v>163</v>
      </c>
      <c r="E49" s="130" t="s">
        <v>932</v>
      </c>
      <c r="F49" s="130" t="s">
        <v>164</v>
      </c>
      <c r="G49" s="135"/>
      <c r="H49" s="124"/>
      <c r="I49" s="460" t="s">
        <v>612</v>
      </c>
      <c r="J49" s="460"/>
      <c r="K49" s="461">
        <v>0</v>
      </c>
      <c r="L49" s="461">
        <v>0</v>
      </c>
      <c r="M49" s="461">
        <v>0</v>
      </c>
      <c r="N49" s="461">
        <v>0</v>
      </c>
      <c r="P49" s="130">
        <v>44</v>
      </c>
      <c r="Q49" s="432"/>
      <c r="R49" s="433"/>
      <c r="S49" s="434"/>
      <c r="T49" s="435"/>
      <c r="U49" s="435"/>
      <c r="V49" s="436"/>
      <c r="W49" s="437"/>
      <c r="X49" s="435"/>
      <c r="Y49" s="435"/>
      <c r="Z49" s="438"/>
      <c r="AA49" s="434"/>
      <c r="AB49" s="435"/>
      <c r="AC49" s="435"/>
      <c r="AD49" s="436"/>
    </row>
    <row r="50" spans="2:30" ht="16.5" thickTop="1" thickBot="1">
      <c r="B50" s="129">
        <f t="shared" si="2"/>
        <v>45</v>
      </c>
      <c r="C50" s="130" t="s">
        <v>166</v>
      </c>
      <c r="D50" s="130" t="s">
        <v>167</v>
      </c>
      <c r="E50" s="130" t="s">
        <v>959</v>
      </c>
      <c r="F50" s="130" t="s">
        <v>168</v>
      </c>
      <c r="G50" s="135"/>
      <c r="H50" s="124"/>
      <c r="I50" s="460" t="s">
        <v>866</v>
      </c>
      <c r="J50" s="460"/>
      <c r="K50" s="461">
        <v>0</v>
      </c>
      <c r="L50" s="461">
        <v>0</v>
      </c>
      <c r="M50" s="461">
        <v>0</v>
      </c>
      <c r="N50" s="461">
        <v>0</v>
      </c>
      <c r="P50" s="130">
        <v>45</v>
      </c>
      <c r="Q50" s="439">
        <f>COUNTA(Q6:Q49)</f>
        <v>43</v>
      </c>
      <c r="R50" s="440"/>
      <c r="S50" s="441"/>
      <c r="T50" s="442"/>
      <c r="U50" s="442"/>
      <c r="V50" s="443"/>
      <c r="W50" s="444" t="s">
        <v>1192</v>
      </c>
      <c r="X50" s="442" t="s">
        <v>1193</v>
      </c>
      <c r="Y50" s="442" t="s">
        <v>1194</v>
      </c>
      <c r="Z50" s="445"/>
      <c r="AA50" s="441" t="s">
        <v>1190</v>
      </c>
      <c r="AB50" s="442" t="s">
        <v>1191</v>
      </c>
      <c r="AC50" s="442"/>
      <c r="AD50" s="443"/>
    </row>
    <row r="51" spans="2:30" ht="15.75" thickTop="1">
      <c r="B51" s="129">
        <f t="shared" si="2"/>
        <v>46</v>
      </c>
      <c r="C51" s="130" t="s">
        <v>169</v>
      </c>
      <c r="D51" s="130" t="s">
        <v>170</v>
      </c>
      <c r="E51" s="130" t="s">
        <v>973</v>
      </c>
      <c r="F51" s="130" t="s">
        <v>171</v>
      </c>
      <c r="G51" s="135"/>
      <c r="H51" s="124"/>
      <c r="P51" s="130">
        <v>46</v>
      </c>
      <c r="Q51" s="134"/>
      <c r="R51" s="413"/>
      <c r="S51" s="414"/>
      <c r="T51" s="415"/>
      <c r="U51" s="415"/>
      <c r="V51" s="416"/>
      <c r="W51" s="417"/>
      <c r="X51" s="415"/>
      <c r="Y51" s="415"/>
      <c r="Z51" s="418"/>
      <c r="AA51" s="414"/>
      <c r="AB51" s="415"/>
      <c r="AC51" s="415"/>
      <c r="AD51" s="416"/>
    </row>
    <row r="52" spans="2:30">
      <c r="B52" s="129">
        <f t="shared" si="2"/>
        <v>47</v>
      </c>
      <c r="C52" s="130" t="s">
        <v>172</v>
      </c>
      <c r="D52" s="130" t="s">
        <v>173</v>
      </c>
      <c r="E52" s="130"/>
      <c r="F52" s="130" t="s">
        <v>165</v>
      </c>
      <c r="G52" s="135" t="s">
        <v>1107</v>
      </c>
      <c r="H52" s="124"/>
      <c r="P52" s="130">
        <v>47</v>
      </c>
      <c r="Q52" s="135"/>
      <c r="R52" s="371"/>
      <c r="S52" s="400"/>
      <c r="T52" s="369"/>
      <c r="U52" s="369"/>
      <c r="V52" s="394"/>
      <c r="W52" s="392"/>
      <c r="X52" s="369"/>
      <c r="Y52" s="369"/>
      <c r="Z52" s="372"/>
      <c r="AA52" s="400"/>
      <c r="AB52" s="369"/>
      <c r="AC52" s="369"/>
      <c r="AD52" s="394"/>
    </row>
    <row r="53" spans="2:30">
      <c r="B53" s="129">
        <f t="shared" si="2"/>
        <v>48</v>
      </c>
      <c r="C53" s="130" t="s">
        <v>174</v>
      </c>
      <c r="D53" s="130" t="s">
        <v>174</v>
      </c>
      <c r="E53" s="130"/>
      <c r="F53" s="130" t="s">
        <v>174</v>
      </c>
      <c r="G53" s="135" t="s">
        <v>174</v>
      </c>
      <c r="H53" s="124"/>
      <c r="P53" s="130"/>
      <c r="Q53" s="135"/>
      <c r="R53" s="371"/>
      <c r="S53" s="403"/>
      <c r="T53" s="372"/>
      <c r="U53" s="372"/>
      <c r="V53" s="394"/>
      <c r="W53" s="546" t="s">
        <v>1332</v>
      </c>
      <c r="X53" s="546"/>
      <c r="Y53" s="547"/>
      <c r="Z53" s="372">
        <v>284830</v>
      </c>
      <c r="AA53" s="545" t="s">
        <v>1331</v>
      </c>
      <c r="AB53" s="546"/>
      <c r="AC53" s="547"/>
      <c r="AD53" s="394">
        <v>260244</v>
      </c>
    </row>
    <row r="54" spans="2:30">
      <c r="B54" s="129">
        <f t="shared" si="2"/>
        <v>49</v>
      </c>
      <c r="C54" s="130" t="s">
        <v>174</v>
      </c>
      <c r="D54" s="130" t="s">
        <v>174</v>
      </c>
      <c r="E54" s="130"/>
      <c r="F54" s="130" t="s">
        <v>174</v>
      </c>
      <c r="G54" s="135" t="s">
        <v>174</v>
      </c>
      <c r="H54" s="124"/>
      <c r="P54" s="132"/>
      <c r="R54" s="373"/>
      <c r="AD54" s="37"/>
    </row>
    <row r="55" spans="2:30">
      <c r="B55" s="129">
        <f t="shared" si="2"/>
        <v>50</v>
      </c>
      <c r="C55" s="130" t="s">
        <v>174</v>
      </c>
      <c r="D55" s="130" t="s">
        <v>174</v>
      </c>
      <c r="E55" s="130"/>
      <c r="F55" s="130" t="s">
        <v>174</v>
      </c>
      <c r="G55" s="135" t="s">
        <v>174</v>
      </c>
      <c r="H55" s="124"/>
      <c r="P55" s="132"/>
      <c r="R55" s="373"/>
      <c r="AD55" s="37"/>
    </row>
    <row r="56" spans="2:30">
      <c r="B56" s="129">
        <f t="shared" si="2"/>
        <v>51</v>
      </c>
      <c r="C56" s="130" t="s">
        <v>174</v>
      </c>
      <c r="D56" s="130" t="s">
        <v>174</v>
      </c>
      <c r="E56" s="130"/>
      <c r="F56" s="130" t="s">
        <v>174</v>
      </c>
      <c r="G56" s="135" t="s">
        <v>174</v>
      </c>
      <c r="H56" s="124"/>
      <c r="P56" s="132"/>
      <c r="R56" s="373"/>
      <c r="AD56" s="37"/>
    </row>
    <row r="57" spans="2:30">
      <c r="B57" s="129">
        <f t="shared" si="2"/>
        <v>52</v>
      </c>
      <c r="C57" s="130" t="s">
        <v>174</v>
      </c>
      <c r="D57" s="130" t="s">
        <v>174</v>
      </c>
      <c r="E57" s="130"/>
      <c r="F57" s="130" t="s">
        <v>174</v>
      </c>
      <c r="G57" s="135" t="s">
        <v>174</v>
      </c>
      <c r="H57" s="124"/>
    </row>
    <row r="58" spans="2:30">
      <c r="B58" s="129">
        <f t="shared" si="2"/>
        <v>53</v>
      </c>
      <c r="C58" s="130" t="s">
        <v>174</v>
      </c>
      <c r="D58" s="130" t="s">
        <v>174</v>
      </c>
      <c r="E58" s="130"/>
      <c r="F58" s="130" t="s">
        <v>174</v>
      </c>
      <c r="G58" s="135" t="s">
        <v>174</v>
      </c>
      <c r="H58" s="124"/>
    </row>
    <row r="59" spans="2:30" ht="18.75" customHeight="1">
      <c r="B59" s="129">
        <f t="shared" si="2"/>
        <v>54</v>
      </c>
      <c r="C59" s="130" t="s">
        <v>174</v>
      </c>
      <c r="D59" s="130" t="s">
        <v>174</v>
      </c>
      <c r="E59" s="130"/>
      <c r="F59" s="130" t="s">
        <v>174</v>
      </c>
      <c r="G59" s="135" t="s">
        <v>174</v>
      </c>
      <c r="H59" s="124"/>
    </row>
    <row r="60" spans="2:30">
      <c r="B60" s="129">
        <f t="shared" si="2"/>
        <v>55</v>
      </c>
      <c r="C60" s="130" t="s">
        <v>174</v>
      </c>
      <c r="D60" s="130" t="s">
        <v>174</v>
      </c>
      <c r="E60" s="130"/>
      <c r="F60" s="130" t="s">
        <v>174</v>
      </c>
      <c r="G60" s="135" t="s">
        <v>174</v>
      </c>
      <c r="H60" s="124"/>
    </row>
    <row r="61" spans="2:30">
      <c r="B61" s="129">
        <f t="shared" si="2"/>
        <v>56</v>
      </c>
      <c r="C61" s="130" t="s">
        <v>174</v>
      </c>
      <c r="D61" s="130" t="s">
        <v>174</v>
      </c>
      <c r="E61" s="130"/>
      <c r="F61" s="130" t="s">
        <v>174</v>
      </c>
      <c r="G61" s="135" t="s">
        <v>174</v>
      </c>
      <c r="H61" s="124"/>
    </row>
    <row r="62" spans="2:30">
      <c r="B62" s="122"/>
      <c r="C62" s="124"/>
      <c r="D62" s="124"/>
      <c r="E62" s="124"/>
      <c r="F62" s="124"/>
      <c r="G62" s="132"/>
      <c r="H62" s="124"/>
    </row>
    <row r="63" spans="2:30">
      <c r="H63" s="124"/>
    </row>
    <row r="64" spans="2:30">
      <c r="H64" s="124"/>
    </row>
  </sheetData>
  <mergeCells count="9">
    <mergeCell ref="AA1:AC1"/>
    <mergeCell ref="AA2:AB2"/>
    <mergeCell ref="AA53:AC53"/>
    <mergeCell ref="I4:N4"/>
    <mergeCell ref="W53:Y53"/>
    <mergeCell ref="S2:T2"/>
    <mergeCell ref="W1:Y1"/>
    <mergeCell ref="S1:U1"/>
    <mergeCell ref="W2:X2"/>
  </mergeCells>
  <phoneticPr fontId="1"/>
  <pageMargins left="0.23622047244094491" right="0.23622047244094491" top="0.74803149606299213" bottom="0.74803149606299213" header="0.31496062992125984" footer="0.31496062992125984"/>
  <pageSetup paperSize="9" scale="8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40445-0499-46BF-A195-7F96CA45E852}">
  <sheetPr codeName="Sheet20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752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748</v>
      </c>
      <c r="G3" s="22" t="s">
        <v>749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696</v>
      </c>
      <c r="N7" s="117">
        <f>O7+T7+(IF(W7=1,U7,0))</f>
        <v>696</v>
      </c>
      <c r="O7" s="42">
        <f>SUM(O8:O22)</f>
        <v>696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179</v>
      </c>
      <c r="AA7" s="5" t="s">
        <v>181</v>
      </c>
      <c r="AB7" s="20">
        <f>MAX(E8:E22)</f>
        <v>2</v>
      </c>
      <c r="AC7" s="90">
        <f t="shared" ref="AC7:AK7" si="1">M7</f>
        <v>696</v>
      </c>
      <c r="AD7" s="90">
        <f t="shared" si="1"/>
        <v>696</v>
      </c>
      <c r="AE7" s="90">
        <f t="shared" si="1"/>
        <v>696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179</v>
      </c>
      <c r="D8" s="5" t="s">
        <v>181</v>
      </c>
      <c r="E8" s="5">
        <v>1</v>
      </c>
      <c r="F8" s="17" t="s">
        <v>3</v>
      </c>
      <c r="G8" s="17" t="s">
        <v>717</v>
      </c>
      <c r="H8" s="70" t="s">
        <v>750</v>
      </c>
      <c r="I8" s="18">
        <v>515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2">IF(J8=0,I8,0)</f>
        <v>515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179</v>
      </c>
      <c r="D9" s="5" t="s">
        <v>181</v>
      </c>
      <c r="E9" s="20">
        <v>2</v>
      </c>
      <c r="F9" s="17" t="s">
        <v>3</v>
      </c>
      <c r="G9" s="17" t="s">
        <v>717</v>
      </c>
      <c r="H9" s="70" t="s">
        <v>751</v>
      </c>
      <c r="I9" s="18">
        <v>181</v>
      </c>
      <c r="J9" s="5">
        <f t="shared" ref="J9:J22" si="4">IF(K9="耕作",0,IF(K9="休耕",1,IF(K9="転用",2,IF(K9="売却",3,IF(K9="貸出",4,IF(K9="借入",5,IF(K9="-",6,IF(K9="その他",7))))))))</f>
        <v>0</v>
      </c>
      <c r="K9" s="20" t="s">
        <v>52</v>
      </c>
      <c r="L9" s="95" t="s">
        <v>38</v>
      </c>
      <c r="M9" s="39"/>
      <c r="N9" s="39"/>
      <c r="O9" s="43">
        <f t="shared" si="2"/>
        <v>181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188</v>
      </c>
      <c r="D10" s="5" t="s">
        <v>188</v>
      </c>
      <c r="E10" s="14" t="s">
        <v>188</v>
      </c>
      <c r="F10" s="17" t="s">
        <v>188</v>
      </c>
      <c r="G10" s="17" t="s">
        <v>188</v>
      </c>
      <c r="H10" s="28"/>
      <c r="I10" s="18"/>
      <c r="J10" s="5">
        <f t="shared" si="4"/>
        <v>6</v>
      </c>
      <c r="K10" s="20" t="s">
        <v>188</v>
      </c>
      <c r="L10" s="95" t="s">
        <v>38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28"/>
      <c r="I11" s="18"/>
      <c r="J11" s="5">
        <f t="shared" si="4"/>
        <v>6</v>
      </c>
      <c r="K11" s="20" t="s">
        <v>188</v>
      </c>
      <c r="L11" s="21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28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28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28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38</v>
      </c>
      <c r="F29" s="17" t="s">
        <v>188</v>
      </c>
      <c r="G29" s="17" t="s">
        <v>188</v>
      </c>
      <c r="H29" s="17"/>
      <c r="I29" s="18"/>
      <c r="J29" s="5">
        <f t="shared" ref="J29:J42" si="31">IF(K29="耕作",0,IF(K29="休耕",1,IF(K29="転用",2,IF(K29="売却",3,IF(K29="貸出",4,IF(K29="借入",5,IF(K29="-",6,IF(K29="その他",7))))))))</f>
        <v>6</v>
      </c>
      <c r="K29" s="20" t="s">
        <v>188</v>
      </c>
      <c r="L29" s="95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95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4391676D-CF2E-4348-B69C-7779DA1DA346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6B18F06B-DFC1-4D42-962D-9A30EE231E19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1A1AE6AA-6FEC-4646-8E86-AC8B89718A4E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61905D94-D6E9-4C3C-9F1A-3EA8CCD58076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683669EA-7234-4310-8498-731CA0106EEC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CCDCD-8F2E-4446-8DEA-EB256D28C556}">
  <sheetPr codeName="Sheet21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746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728</v>
      </c>
      <c r="G3" s="22" t="s">
        <v>729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7730</v>
      </c>
      <c r="N7" s="117">
        <f>O7+T7+(IF(W7=1,U7,0))</f>
        <v>7730</v>
      </c>
      <c r="O7" s="42">
        <f>SUM(O8:O22)</f>
        <v>6346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1384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12</v>
      </c>
      <c r="AC7" s="90">
        <f t="shared" ref="AC7:AK7" si="1">M7</f>
        <v>7730</v>
      </c>
      <c r="AD7" s="90">
        <f t="shared" si="1"/>
        <v>7730</v>
      </c>
      <c r="AE7" s="90">
        <f t="shared" si="1"/>
        <v>6346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1384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319</v>
      </c>
      <c r="H8" s="70">
        <v>161</v>
      </c>
      <c r="I8" s="18">
        <v>598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2">IF(J8=0,I8,0)</f>
        <v>598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8</v>
      </c>
      <c r="AC8" s="90">
        <f t="shared" ref="AC8:AK8" si="3">M27</f>
        <v>2996</v>
      </c>
      <c r="AD8" s="90">
        <f t="shared" si="3"/>
        <v>2996</v>
      </c>
      <c r="AE8" s="90">
        <f t="shared" si="3"/>
        <v>2996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319</v>
      </c>
      <c r="H9" s="70" t="s">
        <v>730</v>
      </c>
      <c r="I9" s="18">
        <v>1299</v>
      </c>
      <c r="J9" s="5">
        <f t="shared" ref="J9:J22" si="4">IF(K9="耕作",0,IF(K9="休耕",1,IF(K9="転用",2,IF(K9="売却",3,IF(K9="貸出",4,IF(K9="借入",5,IF(K9="-",6,IF(K9="その他",7))))))))</f>
        <v>0</v>
      </c>
      <c r="K9" s="20" t="s">
        <v>52</v>
      </c>
      <c r="L9" s="95" t="s">
        <v>38</v>
      </c>
      <c r="M9" s="39"/>
      <c r="N9" s="39"/>
      <c r="O9" s="43">
        <f t="shared" si="2"/>
        <v>1299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190</v>
      </c>
      <c r="AA9" s="5" t="s">
        <v>181</v>
      </c>
      <c r="AB9" s="20">
        <f>MAX(E48:E62)</f>
        <v>1</v>
      </c>
      <c r="AC9" s="90">
        <f t="shared" ref="AC9:AK9" si="11">M47</f>
        <v>581</v>
      </c>
      <c r="AD9" s="90">
        <f t="shared" si="11"/>
        <v>581</v>
      </c>
      <c r="AE9" s="90">
        <f t="shared" si="11"/>
        <v>581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319</v>
      </c>
      <c r="H10" s="70" t="s">
        <v>731</v>
      </c>
      <c r="I10" s="18">
        <v>700</v>
      </c>
      <c r="J10" s="5">
        <f t="shared" si="4"/>
        <v>0</v>
      </c>
      <c r="K10" s="20" t="s">
        <v>52</v>
      </c>
      <c r="L10" s="95" t="s">
        <v>38</v>
      </c>
      <c r="M10" s="39"/>
      <c r="N10" s="39"/>
      <c r="O10" s="43">
        <f t="shared" si="2"/>
        <v>700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319</v>
      </c>
      <c r="H11" s="70" t="s">
        <v>732</v>
      </c>
      <c r="I11" s="18">
        <v>464</v>
      </c>
      <c r="J11" s="5">
        <f t="shared" si="4"/>
        <v>0</v>
      </c>
      <c r="K11" s="20" t="s">
        <v>52</v>
      </c>
      <c r="L11" s="21" t="s">
        <v>38</v>
      </c>
      <c r="M11" s="40"/>
      <c r="N11" s="40"/>
      <c r="O11" s="43">
        <f t="shared" si="2"/>
        <v>464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356</v>
      </c>
      <c r="H12" s="70" t="s">
        <v>733</v>
      </c>
      <c r="I12" s="18">
        <v>1355</v>
      </c>
      <c r="J12" s="5">
        <f t="shared" si="4"/>
        <v>0</v>
      </c>
      <c r="K12" s="20" t="s">
        <v>52</v>
      </c>
      <c r="L12" s="21" t="s">
        <v>38</v>
      </c>
      <c r="M12" s="41"/>
      <c r="N12" s="41"/>
      <c r="O12" s="43">
        <f>IF(J12=0,I12,0)</f>
        <v>1355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356</v>
      </c>
      <c r="H13" s="70" t="s">
        <v>734</v>
      </c>
      <c r="I13" s="18">
        <v>1203</v>
      </c>
      <c r="J13" s="5">
        <f t="shared" si="4"/>
        <v>0</v>
      </c>
      <c r="K13" s="20" t="s">
        <v>52</v>
      </c>
      <c r="L13" s="21" t="s">
        <v>38</v>
      </c>
      <c r="M13" s="41"/>
      <c r="N13" s="41"/>
      <c r="O13" s="43">
        <f t="shared" ref="O13" si="17">IF(J13=0,I13,0)</f>
        <v>1203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356</v>
      </c>
      <c r="H14" s="70" t="s">
        <v>734</v>
      </c>
      <c r="I14" s="18">
        <v>262</v>
      </c>
      <c r="J14" s="5">
        <f t="shared" si="4"/>
        <v>0</v>
      </c>
      <c r="K14" s="20" t="s">
        <v>52</v>
      </c>
      <c r="L14" s="21" t="s">
        <v>38</v>
      </c>
      <c r="M14" s="41"/>
      <c r="N14" s="41"/>
      <c r="O14" s="43">
        <f t="shared" si="2"/>
        <v>262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356</v>
      </c>
      <c r="H15" s="70" t="s">
        <v>735</v>
      </c>
      <c r="I15" s="18">
        <v>465</v>
      </c>
      <c r="J15" s="5">
        <f t="shared" si="4"/>
        <v>0</v>
      </c>
      <c r="K15" s="20" t="s">
        <v>52</v>
      </c>
      <c r="L15" s="21" t="s">
        <v>38</v>
      </c>
      <c r="M15" s="41"/>
      <c r="N15" s="41"/>
      <c r="O15" s="43">
        <f t="shared" si="2"/>
        <v>465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404</v>
      </c>
      <c r="H16" s="70" t="s">
        <v>736</v>
      </c>
      <c r="I16" s="18">
        <v>459</v>
      </c>
      <c r="J16" s="5">
        <f t="shared" si="4"/>
        <v>5</v>
      </c>
      <c r="K16" s="20" t="s">
        <v>193</v>
      </c>
      <c r="L16" s="69" t="s">
        <v>738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459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404</v>
      </c>
      <c r="H17" s="70" t="s">
        <v>736</v>
      </c>
      <c r="I17" s="18">
        <v>228</v>
      </c>
      <c r="J17" s="5">
        <f t="shared" si="4"/>
        <v>5</v>
      </c>
      <c r="K17" s="20" t="s">
        <v>193</v>
      </c>
      <c r="L17" s="69" t="s">
        <v>738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228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404</v>
      </c>
      <c r="H18" s="70" t="s">
        <v>737</v>
      </c>
      <c r="I18" s="18">
        <v>562</v>
      </c>
      <c r="J18" s="5">
        <f t="shared" si="4"/>
        <v>5</v>
      </c>
      <c r="K18" s="20" t="s">
        <v>193</v>
      </c>
      <c r="L18" s="69" t="s">
        <v>738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562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404</v>
      </c>
      <c r="H19" s="70" t="s">
        <v>737</v>
      </c>
      <c r="I19" s="18">
        <v>135</v>
      </c>
      <c r="J19" s="5">
        <f t="shared" si="4"/>
        <v>5</v>
      </c>
      <c r="K19" s="20" t="s">
        <v>193</v>
      </c>
      <c r="L19" s="69" t="s">
        <v>738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135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2996</v>
      </c>
      <c r="N27" s="117">
        <f>O27+T27+(IF(W27=1,U27,0))</f>
        <v>2996</v>
      </c>
      <c r="O27" s="45">
        <f>SUM(O28:O42)</f>
        <v>2996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356</v>
      </c>
      <c r="H28" s="17">
        <v>474</v>
      </c>
      <c r="I28" s="18">
        <v>538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21" t="s">
        <v>38</v>
      </c>
      <c r="M28" s="39"/>
      <c r="N28" s="39"/>
      <c r="O28" s="43">
        <f t="shared" ref="O28:O42" si="25">IF(J28=0,I28,0)</f>
        <v>538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404</v>
      </c>
      <c r="H29" s="17">
        <v>451</v>
      </c>
      <c r="I29" s="18">
        <v>304</v>
      </c>
      <c r="J29" s="5">
        <f t="shared" ref="J29:J42" si="31">IF(K29="耕作",0,IF(K29="休耕",1,IF(K29="転用",2,IF(K29="売却",3,IF(K29="貸出",4,IF(K29="借入",5,IF(K29="-",6,IF(K29="その他",7))))))))</f>
        <v>0</v>
      </c>
      <c r="K29" s="20" t="s">
        <v>52</v>
      </c>
      <c r="L29" s="95" t="s">
        <v>38</v>
      </c>
      <c r="M29" s="40"/>
      <c r="N29" s="40"/>
      <c r="O29" s="43">
        <f t="shared" si="25"/>
        <v>304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588</v>
      </c>
      <c r="H30" s="68" t="s">
        <v>739</v>
      </c>
      <c r="I30" s="18">
        <v>846</v>
      </c>
      <c r="J30" s="5">
        <f t="shared" si="31"/>
        <v>0</v>
      </c>
      <c r="K30" s="20" t="s">
        <v>52</v>
      </c>
      <c r="L30" s="95" t="s">
        <v>38</v>
      </c>
      <c r="M30" s="39"/>
      <c r="N30" s="39"/>
      <c r="O30" s="43">
        <f t="shared" si="25"/>
        <v>846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179</v>
      </c>
      <c r="D31" s="5" t="s">
        <v>181</v>
      </c>
      <c r="E31" s="14">
        <v>4</v>
      </c>
      <c r="F31" s="17" t="s">
        <v>3</v>
      </c>
      <c r="G31" s="17" t="s">
        <v>588</v>
      </c>
      <c r="H31" s="68" t="s">
        <v>740</v>
      </c>
      <c r="I31" s="18">
        <v>83</v>
      </c>
      <c r="J31" s="5">
        <f t="shared" si="31"/>
        <v>0</v>
      </c>
      <c r="K31" s="20" t="s">
        <v>52</v>
      </c>
      <c r="L31" s="21" t="s">
        <v>38</v>
      </c>
      <c r="M31" s="39"/>
      <c r="N31" s="39"/>
      <c r="O31" s="43">
        <f t="shared" si="25"/>
        <v>83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179</v>
      </c>
      <c r="D32" s="5" t="s">
        <v>181</v>
      </c>
      <c r="E32" s="14">
        <v>5</v>
      </c>
      <c r="F32" s="17" t="s">
        <v>3</v>
      </c>
      <c r="G32" s="17" t="s">
        <v>588</v>
      </c>
      <c r="H32" s="68" t="s">
        <v>741</v>
      </c>
      <c r="I32" s="18">
        <v>171</v>
      </c>
      <c r="J32" s="5">
        <f t="shared" si="31"/>
        <v>0</v>
      </c>
      <c r="K32" s="20" t="s">
        <v>52</v>
      </c>
      <c r="L32" s="21" t="s">
        <v>38</v>
      </c>
      <c r="M32" s="41"/>
      <c r="N32" s="41"/>
      <c r="O32" s="43">
        <f t="shared" si="25"/>
        <v>171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179</v>
      </c>
      <c r="D33" s="5" t="s">
        <v>181</v>
      </c>
      <c r="E33" s="14">
        <v>6</v>
      </c>
      <c r="F33" s="17" t="s">
        <v>3</v>
      </c>
      <c r="G33" s="17" t="s">
        <v>588</v>
      </c>
      <c r="H33" s="68" t="s">
        <v>742</v>
      </c>
      <c r="I33" s="18">
        <v>756</v>
      </c>
      <c r="J33" s="5">
        <f t="shared" si="31"/>
        <v>0</v>
      </c>
      <c r="K33" s="20" t="s">
        <v>52</v>
      </c>
      <c r="L33" s="21" t="s">
        <v>38</v>
      </c>
      <c r="M33" s="41"/>
      <c r="N33" s="41"/>
      <c r="O33" s="43">
        <f t="shared" si="25"/>
        <v>756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customHeight="1">
      <c r="B34" s="51">
        <f t="shared" si="33"/>
        <v>7</v>
      </c>
      <c r="C34" s="50" t="s">
        <v>179</v>
      </c>
      <c r="D34" s="5" t="s">
        <v>181</v>
      </c>
      <c r="E34" s="14">
        <v>7</v>
      </c>
      <c r="F34" s="17" t="s">
        <v>3</v>
      </c>
      <c r="G34" s="17" t="s">
        <v>588</v>
      </c>
      <c r="H34" s="68" t="s">
        <v>743</v>
      </c>
      <c r="I34" s="18">
        <v>280</v>
      </c>
      <c r="J34" s="5">
        <f t="shared" si="31"/>
        <v>0</v>
      </c>
      <c r="K34" s="20" t="s">
        <v>52</v>
      </c>
      <c r="L34" s="21" t="s">
        <v>38</v>
      </c>
      <c r="M34" s="41"/>
      <c r="N34" s="41"/>
      <c r="O34" s="43">
        <f t="shared" si="25"/>
        <v>280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customHeight="1">
      <c r="B35" s="51">
        <f t="shared" si="33"/>
        <v>8</v>
      </c>
      <c r="C35" s="50" t="s">
        <v>179</v>
      </c>
      <c r="D35" s="5" t="s">
        <v>181</v>
      </c>
      <c r="E35" s="14">
        <v>8</v>
      </c>
      <c r="F35" s="17" t="s">
        <v>3</v>
      </c>
      <c r="G35" s="17" t="s">
        <v>588</v>
      </c>
      <c r="H35" s="68" t="s">
        <v>744</v>
      </c>
      <c r="I35" s="18">
        <v>18</v>
      </c>
      <c r="J35" s="5">
        <f t="shared" si="31"/>
        <v>0</v>
      </c>
      <c r="K35" s="20" t="s">
        <v>52</v>
      </c>
      <c r="L35" s="21" t="s">
        <v>38</v>
      </c>
      <c r="M35" s="41"/>
      <c r="N35" s="41"/>
      <c r="O35" s="43">
        <f t="shared" si="25"/>
        <v>18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ref="J36" si="35">IF(K36="耕作",0,IF(K36="休耕",1,IF(K36="転用",2,IF(K36="売却",3,IF(K36="貸出",4,IF(K36="借入",5,IF(K36="-",6,IF(K36="その他",7))))))))</f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581</v>
      </c>
      <c r="N47" s="117">
        <f>O47+T47+(IF(W47=1,U47,0))</f>
        <v>581</v>
      </c>
      <c r="O47" s="46">
        <f>SUM(O48:O62)</f>
        <v>581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6">SUM(S48:S62)</f>
        <v>0</v>
      </c>
      <c r="T47" s="46">
        <f t="shared" si="36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190</v>
      </c>
      <c r="D48" s="5" t="s">
        <v>181</v>
      </c>
      <c r="E48" s="14">
        <v>1</v>
      </c>
      <c r="F48" s="17" t="s">
        <v>3</v>
      </c>
      <c r="G48" s="17" t="s">
        <v>745</v>
      </c>
      <c r="H48" s="17">
        <v>1053</v>
      </c>
      <c r="I48" s="18">
        <v>581</v>
      </c>
      <c r="J48" s="5">
        <f t="shared" ref="J48" si="37">IF(K48="耕作",0,IF(K48="休耕",1,IF(K48="転用",2,IF(K48="売却",3,IF(K48="貸出",4,IF(K48="借入",5,IF(K48="-",6,IF(K48="その他",7))))))))</f>
        <v>0</v>
      </c>
      <c r="K48" s="20" t="s">
        <v>52</v>
      </c>
      <c r="L48" s="69" t="s">
        <v>362</v>
      </c>
      <c r="M48" s="39"/>
      <c r="N48" s="39"/>
      <c r="O48" s="43">
        <f t="shared" ref="O48:O62" si="38">IF(J48=0,I48,0)</f>
        <v>581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4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6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4"/>
        <v>6</v>
      </c>
      <c r="K50" s="20" t="s">
        <v>188</v>
      </c>
      <c r="L50" s="95" t="s">
        <v>38</v>
      </c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hidden="1" customHeight="1">
      <c r="B51" s="53">
        <f t="shared" si="46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4"/>
        <v>6</v>
      </c>
      <c r="K51" s="20" t="s">
        <v>188</v>
      </c>
      <c r="L51" s="21" t="s">
        <v>38</v>
      </c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hidden="1" customHeight="1">
      <c r="B52" s="53">
        <f t="shared" si="46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4"/>
        <v>6</v>
      </c>
      <c r="K52" s="20" t="s">
        <v>188</v>
      </c>
      <c r="L52" s="21" t="s">
        <v>38</v>
      </c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4"/>
        <v>6</v>
      </c>
      <c r="K53" s="20" t="s">
        <v>188</v>
      </c>
      <c r="L53" s="21" t="s">
        <v>38</v>
      </c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4"/>
        <v>6</v>
      </c>
      <c r="K54" s="20" t="s">
        <v>188</v>
      </c>
      <c r="L54" s="21" t="s">
        <v>38</v>
      </c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4"/>
        <v>6</v>
      </c>
      <c r="K55" s="20" t="s">
        <v>188</v>
      </c>
      <c r="L55" s="21" t="s">
        <v>38</v>
      </c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4"/>
        <v>6</v>
      </c>
      <c r="K56" s="20" t="s">
        <v>188</v>
      </c>
      <c r="L56" s="21" t="s">
        <v>38</v>
      </c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4"/>
        <v>6</v>
      </c>
      <c r="K57" s="20" t="s">
        <v>188</v>
      </c>
      <c r="L57" s="21" t="s">
        <v>38</v>
      </c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4"/>
        <v>6</v>
      </c>
      <c r="K58" s="20" t="s">
        <v>188</v>
      </c>
      <c r="L58" s="21" t="s">
        <v>38</v>
      </c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4"/>
        <v>6</v>
      </c>
      <c r="K59" s="20" t="s">
        <v>188</v>
      </c>
      <c r="L59" s="21" t="s">
        <v>38</v>
      </c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4"/>
        <v>6</v>
      </c>
      <c r="K60" s="20" t="s">
        <v>188</v>
      </c>
      <c r="L60" s="21" t="s">
        <v>38</v>
      </c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4"/>
        <v>6</v>
      </c>
      <c r="K61" s="20" t="s">
        <v>188</v>
      </c>
      <c r="L61" s="21" t="s">
        <v>38</v>
      </c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4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95" t="s">
        <v>38</v>
      </c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21" t="s">
        <v>38</v>
      </c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21" t="s">
        <v>38</v>
      </c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21" t="s">
        <v>38</v>
      </c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21" t="s">
        <v>38</v>
      </c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21" t="s">
        <v>38</v>
      </c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21" t="s">
        <v>38</v>
      </c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21" t="s">
        <v>38</v>
      </c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21" t="s">
        <v>38</v>
      </c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21" t="s">
        <v>38</v>
      </c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21" t="s">
        <v>38</v>
      </c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21" t="s">
        <v>38</v>
      </c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21" t="s">
        <v>38</v>
      </c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95" t="s">
        <v>38</v>
      </c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21" t="s">
        <v>38</v>
      </c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21" t="s">
        <v>38</v>
      </c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21" t="s">
        <v>38</v>
      </c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21" t="s">
        <v>38</v>
      </c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21" t="s">
        <v>38</v>
      </c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21" t="s">
        <v>38</v>
      </c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21" t="s">
        <v>38</v>
      </c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21" t="s">
        <v>38</v>
      </c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21" t="s">
        <v>38</v>
      </c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21" t="s">
        <v>38</v>
      </c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21" t="s">
        <v>38</v>
      </c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21" t="s">
        <v>38</v>
      </c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95" t="s">
        <v>38</v>
      </c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21" t="s">
        <v>38</v>
      </c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21" t="s">
        <v>38</v>
      </c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21" t="s">
        <v>38</v>
      </c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21" t="s">
        <v>38</v>
      </c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21" t="s">
        <v>38</v>
      </c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21" t="s">
        <v>38</v>
      </c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21" t="s">
        <v>38</v>
      </c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21" t="s">
        <v>38</v>
      </c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21" t="s">
        <v>38</v>
      </c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21" t="s">
        <v>38</v>
      </c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21" t="s">
        <v>38</v>
      </c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21" t="s">
        <v>38</v>
      </c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95" t="s">
        <v>38</v>
      </c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21" t="s">
        <v>38</v>
      </c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21" t="s">
        <v>38</v>
      </c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21" t="s">
        <v>38</v>
      </c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21" t="s">
        <v>38</v>
      </c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21" t="s">
        <v>38</v>
      </c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21" t="s">
        <v>38</v>
      </c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21" t="s">
        <v>38</v>
      </c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21" t="s">
        <v>38</v>
      </c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21" t="s">
        <v>38</v>
      </c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21" t="s">
        <v>38</v>
      </c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21" t="s">
        <v>38</v>
      </c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21" t="s">
        <v>38</v>
      </c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95" t="s">
        <v>38</v>
      </c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21" t="s">
        <v>38</v>
      </c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21" t="s">
        <v>38</v>
      </c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21" t="s">
        <v>38</v>
      </c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21" t="s">
        <v>38</v>
      </c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21" t="s">
        <v>38</v>
      </c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21" t="s">
        <v>38</v>
      </c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21" t="s">
        <v>38</v>
      </c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21" t="s">
        <v>38</v>
      </c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21" t="s">
        <v>38</v>
      </c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21" t="s">
        <v>38</v>
      </c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21" t="s">
        <v>38</v>
      </c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21" t="s">
        <v>38</v>
      </c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95" t="s">
        <v>38</v>
      </c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21" t="s">
        <v>38</v>
      </c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21" t="s">
        <v>38</v>
      </c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21" t="s">
        <v>38</v>
      </c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21" t="s">
        <v>38</v>
      </c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21" t="s">
        <v>38</v>
      </c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21" t="s">
        <v>38</v>
      </c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21" t="s">
        <v>38</v>
      </c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21" t="s">
        <v>38</v>
      </c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21" t="s">
        <v>38</v>
      </c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21" t="s">
        <v>38</v>
      </c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21" t="s">
        <v>38</v>
      </c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21" t="s">
        <v>38</v>
      </c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FAB381C4-10BD-4CE0-99F8-555632C38D03}">
          <x14:formula1>
            <xm:f>EB!$F$3:$F$6</xm:f>
          </x14:formula1>
          <xm:sqref>C68:C82 C48:C62 C8:C22 C148:C162 C128:C142 C108:C122 C88:C102 C168:C182 Z7:Z15 C28:C42</xm:sqref>
        </x14:dataValidation>
        <x14:dataValidation type="list" allowBlank="1" showInputMessage="1" showErrorMessage="1" xr:uid="{13B9BE6B-220B-491D-964A-EAEEE243A089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8AD33E89-EAA3-4F92-BBBD-461F78DC3492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E5FC08D3-DFDA-4A2B-BE07-D9B50BD1582B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FE8BAD3D-5A8C-456B-90B1-C46B949614A4}">
          <x14:formula1>
            <xm:f>EB!$J$3:$J$49</xm:f>
          </x14:formula1>
          <xm:sqref>G68:G82 G48:G62 G148:G162 G128:G142 G108:G122 G88:G102 G168:G182 G8:G22 G28:G42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2B28E-4F90-4CFA-9E1D-60D591E4EACD}">
  <sheetPr codeName="Sheet22">
    <outlinePr summaryBelow="0" summaryRight="0"/>
  </sheetPr>
  <dimension ref="B1:AL199"/>
  <sheetViews>
    <sheetView zoomScale="90" zoomScaleNormal="90" workbookViewId="0">
      <pane xSplit="5" ySplit="7" topLeftCell="F47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1" t="s">
        <v>727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726</v>
      </c>
      <c r="G3" s="22" t="s">
        <v>1235</v>
      </c>
      <c r="H3" s="23">
        <v>46120</v>
      </c>
      <c r="I3" s="7">
        <f>H3</f>
        <v>46120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11186</v>
      </c>
      <c r="N7" s="117">
        <f>O7+T7+(IF(W7=1,U7,0))</f>
        <v>11186</v>
      </c>
      <c r="O7" s="42">
        <f>SUM(O8:O37)</f>
        <v>2390</v>
      </c>
      <c r="P7" s="42">
        <f>SUM(P8:P37)</f>
        <v>0</v>
      </c>
      <c r="Q7" s="42">
        <f>SUM(Q8:Q37)</f>
        <v>0</v>
      </c>
      <c r="R7" s="42">
        <f>SUM(R8:R37)</f>
        <v>0</v>
      </c>
      <c r="S7" s="42">
        <f t="shared" ref="S7:T7" si="0">SUM(S8:S37)</f>
        <v>0</v>
      </c>
      <c r="T7" s="42">
        <f t="shared" si="0"/>
        <v>8796</v>
      </c>
      <c r="U7" s="42">
        <f>SUM(U8:U37)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MAX(E8:E37)</f>
        <v>22</v>
      </c>
      <c r="AC7" s="90">
        <f t="shared" ref="AC7:AK7" si="1">M7</f>
        <v>11186</v>
      </c>
      <c r="AD7" s="90">
        <f t="shared" si="1"/>
        <v>11186</v>
      </c>
      <c r="AE7" s="90">
        <f t="shared" si="1"/>
        <v>2390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8796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423</v>
      </c>
      <c r="H8" s="68" t="s">
        <v>1236</v>
      </c>
      <c r="I8" s="331">
        <v>2119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339" t="s">
        <v>1252</v>
      </c>
      <c r="M8" s="20"/>
      <c r="N8" s="20"/>
      <c r="O8" s="43">
        <f t="shared" ref="O8:O21" si="2">IF(J8=0,I8,0)</f>
        <v>2119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182</v>
      </c>
      <c r="AB8" s="20">
        <f>MAX(E43:E57)</f>
        <v>7</v>
      </c>
      <c r="AC8" s="90">
        <f t="shared" ref="AC8:AK8" si="3">M42</f>
        <v>5285</v>
      </c>
      <c r="AD8" s="90">
        <f t="shared" si="3"/>
        <v>5285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5285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5">
        <v>2</v>
      </c>
      <c r="F9" s="17" t="s">
        <v>3</v>
      </c>
      <c r="G9" s="17" t="s">
        <v>423</v>
      </c>
      <c r="H9" s="68" t="s">
        <v>1237</v>
      </c>
      <c r="I9" s="331">
        <v>271</v>
      </c>
      <c r="J9" s="5">
        <f t="shared" ref="J9:J37" si="4">IF(K9="耕作",0,IF(K9="休耕",1,IF(K9="転用",2,IF(K9="売却",3,IF(K9="貸出",4,IF(K9="借入",5,IF(K9="-",6,IF(K9="その他",7))))))))</f>
        <v>0</v>
      </c>
      <c r="K9" s="20" t="s">
        <v>52</v>
      </c>
      <c r="L9" s="338" t="s">
        <v>38</v>
      </c>
      <c r="M9" s="39"/>
      <c r="N9" s="39"/>
      <c r="O9" s="43">
        <f t="shared" si="2"/>
        <v>271</v>
      </c>
      <c r="P9" s="43">
        <f t="shared" ref="P9:P37" si="5">IF(J9=1,I9,0)</f>
        <v>0</v>
      </c>
      <c r="Q9" s="43">
        <f t="shared" ref="Q9:Q37" si="6">IF(J9=2,I9,0)</f>
        <v>0</v>
      </c>
      <c r="R9" s="43">
        <f t="shared" ref="R9:R37" si="7">IF(J9=3,I9,0)</f>
        <v>0</v>
      </c>
      <c r="S9" s="43">
        <f t="shared" ref="S9:S37" si="8">IF(J9=4,I9,0)</f>
        <v>0</v>
      </c>
      <c r="T9" s="43">
        <f t="shared" ref="T9:T37" si="9">IF(J9=5,I9,0)</f>
        <v>0</v>
      </c>
      <c r="U9" s="43">
        <f t="shared" ref="U9:U37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179</v>
      </c>
      <c r="AA9" s="5" t="s">
        <v>181</v>
      </c>
      <c r="AB9" s="20">
        <f>MAX(E63:E77)</f>
        <v>7</v>
      </c>
      <c r="AC9" s="90">
        <f t="shared" ref="AC9:AK9" si="11">M62</f>
        <v>11320</v>
      </c>
      <c r="AD9" s="90">
        <f t="shared" si="11"/>
        <v>11320</v>
      </c>
      <c r="AE9" s="90">
        <f t="shared" si="11"/>
        <v>6290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5030</v>
      </c>
      <c r="AK9" s="90">
        <f t="shared" si="11"/>
        <v>0</v>
      </c>
      <c r="AL9" s="10"/>
    </row>
    <row r="10" spans="2:38" ht="12.75" customHeight="1">
      <c r="B10" s="52">
        <f t="shared" ref="B10:B21" si="12">1+B9</f>
        <v>3</v>
      </c>
      <c r="C10" s="5" t="s">
        <v>178</v>
      </c>
      <c r="D10" s="5" t="s">
        <v>181</v>
      </c>
      <c r="E10" s="5">
        <v>3</v>
      </c>
      <c r="F10" s="17" t="s">
        <v>3</v>
      </c>
      <c r="G10" s="17" t="s">
        <v>469</v>
      </c>
      <c r="H10" s="17">
        <v>617</v>
      </c>
      <c r="I10" s="329">
        <v>958</v>
      </c>
      <c r="J10" s="5">
        <f t="shared" si="4"/>
        <v>5</v>
      </c>
      <c r="K10" s="20" t="s">
        <v>193</v>
      </c>
      <c r="L10" s="340" t="s">
        <v>1254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958</v>
      </c>
      <c r="U10" s="43">
        <f t="shared" si="10"/>
        <v>0</v>
      </c>
      <c r="V10" s="52">
        <f t="shared" ref="V10:V20" si="13">1+V9</f>
        <v>3</v>
      </c>
      <c r="W10" s="78"/>
      <c r="X10" s="55" t="s">
        <v>208</v>
      </c>
      <c r="Y10" s="55">
        <v>0</v>
      </c>
      <c r="Z10" s="5" t="s">
        <v>179</v>
      </c>
      <c r="AA10" s="5" t="s">
        <v>181</v>
      </c>
      <c r="AB10" s="20">
        <f>MAX(E83:E97)</f>
        <v>4</v>
      </c>
      <c r="AC10" s="90">
        <f t="shared" ref="AC10:AK10" si="14">M82</f>
        <v>2769</v>
      </c>
      <c r="AD10" s="90">
        <f t="shared" si="14"/>
        <v>2769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2769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5">
        <v>4</v>
      </c>
      <c r="F11" s="17" t="s">
        <v>3</v>
      </c>
      <c r="G11" s="17" t="s">
        <v>469</v>
      </c>
      <c r="H11" s="68" t="s">
        <v>1238</v>
      </c>
      <c r="I11" s="329">
        <v>347</v>
      </c>
      <c r="J11" s="5">
        <f t="shared" si="4"/>
        <v>5</v>
      </c>
      <c r="K11" s="20" t="s">
        <v>193</v>
      </c>
      <c r="L11" s="337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347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MAX(E103:E117)</f>
        <v>0</v>
      </c>
      <c r="AC11" s="90">
        <f t="shared" ref="AC11:AK11" si="15">M102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5">
        <v>5</v>
      </c>
      <c r="F12" s="17" t="s">
        <v>3</v>
      </c>
      <c r="G12" s="17" t="s">
        <v>469</v>
      </c>
      <c r="H12" s="68" t="s">
        <v>1239</v>
      </c>
      <c r="I12" s="331">
        <v>575</v>
      </c>
      <c r="J12" s="5">
        <f t="shared" si="4"/>
        <v>5</v>
      </c>
      <c r="K12" s="20" t="s">
        <v>193</v>
      </c>
      <c r="L12" s="338" t="s">
        <v>1253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575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MAX(E123:E137)</f>
        <v>0</v>
      </c>
      <c r="AC12" s="90">
        <f t="shared" ref="AC12:AK12" si="16">M122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5">
        <v>6</v>
      </c>
      <c r="F13" s="17" t="s">
        <v>3</v>
      </c>
      <c r="G13" s="17" t="s">
        <v>469</v>
      </c>
      <c r="H13" s="68" t="s">
        <v>1240</v>
      </c>
      <c r="I13" s="331">
        <v>49</v>
      </c>
      <c r="J13" s="5">
        <f t="shared" si="4"/>
        <v>5</v>
      </c>
      <c r="K13" s="20" t="s">
        <v>193</v>
      </c>
      <c r="L13" s="338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49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MAX(E143:E157)</f>
        <v>0</v>
      </c>
      <c r="AC13" s="90">
        <f t="shared" ref="AC13:AK13" si="21">M142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5">
        <v>7</v>
      </c>
      <c r="F14" s="17" t="s">
        <v>3</v>
      </c>
      <c r="G14" s="17" t="s">
        <v>271</v>
      </c>
      <c r="H14" s="68" t="s">
        <v>1241</v>
      </c>
      <c r="I14" s="329">
        <v>1223</v>
      </c>
      <c r="J14" s="5">
        <f t="shared" si="4"/>
        <v>5</v>
      </c>
      <c r="K14" s="20" t="s">
        <v>193</v>
      </c>
      <c r="L14" s="337" t="s">
        <v>1255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1223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MAX(E163:E177)</f>
        <v>0</v>
      </c>
      <c r="AC14" s="90">
        <f t="shared" ref="AC14:AK14" si="22">M162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5">
        <v>8</v>
      </c>
      <c r="F15" s="17" t="s">
        <v>3</v>
      </c>
      <c r="G15" s="17" t="s">
        <v>271</v>
      </c>
      <c r="H15" s="68" t="s">
        <v>1242</v>
      </c>
      <c r="I15" s="329">
        <v>376</v>
      </c>
      <c r="J15" s="5">
        <f t="shared" si="4"/>
        <v>5</v>
      </c>
      <c r="K15" s="20" t="s">
        <v>193</v>
      </c>
      <c r="L15" s="337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376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MAX(E183:E197)</f>
        <v>0</v>
      </c>
      <c r="AC15" s="90">
        <f t="shared" ref="AC15:AK15" si="23">M182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5">
        <v>9</v>
      </c>
      <c r="F16" s="17" t="s">
        <v>3</v>
      </c>
      <c r="G16" s="17" t="s">
        <v>271</v>
      </c>
      <c r="H16" s="68" t="s">
        <v>1243</v>
      </c>
      <c r="I16" s="329">
        <v>740</v>
      </c>
      <c r="J16" s="5">
        <f t="shared" si="4"/>
        <v>5</v>
      </c>
      <c r="K16" s="20" t="s">
        <v>193</v>
      </c>
      <c r="L16" s="337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740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5">
        <v>10</v>
      </c>
      <c r="F17" s="17" t="s">
        <v>3</v>
      </c>
      <c r="G17" s="17" t="s">
        <v>271</v>
      </c>
      <c r="H17" s="68" t="s">
        <v>1244</v>
      </c>
      <c r="I17" s="329">
        <v>195</v>
      </c>
      <c r="J17" s="5">
        <f t="shared" si="4"/>
        <v>5</v>
      </c>
      <c r="K17" s="20" t="s">
        <v>193</v>
      </c>
      <c r="L17" s="337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195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5">
        <v>11</v>
      </c>
      <c r="F18" s="17" t="s">
        <v>3</v>
      </c>
      <c r="G18" s="17" t="s">
        <v>271</v>
      </c>
      <c r="H18" s="68" t="s">
        <v>1245</v>
      </c>
      <c r="I18" s="329">
        <v>1302</v>
      </c>
      <c r="J18" s="5">
        <f t="shared" si="4"/>
        <v>5</v>
      </c>
      <c r="K18" s="20" t="s">
        <v>193</v>
      </c>
      <c r="L18" s="337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1302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5">
        <v>12</v>
      </c>
      <c r="F19" s="17" t="s">
        <v>3</v>
      </c>
      <c r="G19" s="17" t="s">
        <v>320</v>
      </c>
      <c r="H19" s="68" t="s">
        <v>1246</v>
      </c>
      <c r="I19" s="331">
        <v>433</v>
      </c>
      <c r="J19" s="5">
        <f t="shared" si="4"/>
        <v>5</v>
      </c>
      <c r="K19" s="20" t="s">
        <v>193</v>
      </c>
      <c r="L19" s="338" t="s">
        <v>1256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433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178</v>
      </c>
      <c r="D20" s="5" t="s">
        <v>181</v>
      </c>
      <c r="E20" s="5">
        <v>13</v>
      </c>
      <c r="F20" s="17" t="s">
        <v>3</v>
      </c>
      <c r="G20" s="17" t="s">
        <v>320</v>
      </c>
      <c r="H20" s="68" t="s">
        <v>1247</v>
      </c>
      <c r="I20" s="331">
        <v>872</v>
      </c>
      <c r="J20" s="5">
        <f t="shared" si="4"/>
        <v>5</v>
      </c>
      <c r="K20" s="20" t="s">
        <v>193</v>
      </c>
      <c r="L20" s="338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872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178</v>
      </c>
      <c r="D21" s="5" t="s">
        <v>181</v>
      </c>
      <c r="E21" s="5">
        <v>14</v>
      </c>
      <c r="F21" s="17" t="s">
        <v>3</v>
      </c>
      <c r="G21" s="17" t="s">
        <v>320</v>
      </c>
      <c r="H21" s="68" t="s">
        <v>1248</v>
      </c>
      <c r="I21" s="331">
        <v>608</v>
      </c>
      <c r="J21" s="5">
        <f t="shared" si="4"/>
        <v>5</v>
      </c>
      <c r="K21" s="20" t="s">
        <v>193</v>
      </c>
      <c r="L21" s="338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608</v>
      </c>
      <c r="U21" s="43">
        <f t="shared" si="10"/>
        <v>0</v>
      </c>
      <c r="V21" s="52"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v>15</v>
      </c>
      <c r="C22" s="5" t="s">
        <v>178</v>
      </c>
      <c r="D22" s="5" t="s">
        <v>181</v>
      </c>
      <c r="E22" s="5">
        <v>15</v>
      </c>
      <c r="F22" s="17" t="s">
        <v>3</v>
      </c>
      <c r="G22" s="17" t="s">
        <v>320</v>
      </c>
      <c r="H22" s="68" t="s">
        <v>1249</v>
      </c>
      <c r="I22" s="331">
        <v>100</v>
      </c>
      <c r="J22" s="5">
        <f t="shared" ref="J22:J36" si="24">IF(K22="耕作",0,IF(K22="休耕",1,IF(K22="転用",2,IF(K22="売却",3,IF(K22="貸出",4,IF(K22="借入",5,IF(K22="-",6,IF(K22="その他",7))))))))</f>
        <v>5</v>
      </c>
      <c r="K22" s="20" t="s">
        <v>193</v>
      </c>
      <c r="L22" s="338" t="s">
        <v>38</v>
      </c>
      <c r="M22" s="41"/>
      <c r="N22" s="41"/>
      <c r="O22" s="43">
        <f t="shared" ref="O22:O36" si="25">IF(J22=0,I22,0)</f>
        <v>0</v>
      </c>
      <c r="P22" s="43">
        <f t="shared" ref="P22:P36" si="26">IF(J22=1,I22,0)</f>
        <v>0</v>
      </c>
      <c r="Q22" s="43">
        <f t="shared" ref="Q22:Q36" si="27">IF(J22=2,I22,0)</f>
        <v>0</v>
      </c>
      <c r="R22" s="43">
        <f t="shared" ref="R22:R36" si="28">IF(J22=3,I22,0)</f>
        <v>0</v>
      </c>
      <c r="S22" s="43">
        <f t="shared" ref="S22:S36" si="29">IF(J22=4,I22,0)</f>
        <v>0</v>
      </c>
      <c r="T22" s="43">
        <f t="shared" ref="T22:T36" si="30">IF(J22=5,I22,0)</f>
        <v>100</v>
      </c>
      <c r="U22" s="43">
        <f t="shared" ref="U22:U36" si="31">IF(J22=7,I22,0)</f>
        <v>0</v>
      </c>
      <c r="V22" s="52"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B23" s="52">
        <v>16</v>
      </c>
      <c r="C23" s="5" t="s">
        <v>178</v>
      </c>
      <c r="D23" s="5" t="s">
        <v>181</v>
      </c>
      <c r="E23" s="5">
        <v>16</v>
      </c>
      <c r="F23" s="17" t="s">
        <v>3</v>
      </c>
      <c r="G23" s="17" t="s">
        <v>335</v>
      </c>
      <c r="H23" s="17">
        <v>572</v>
      </c>
      <c r="I23" s="329">
        <v>436</v>
      </c>
      <c r="J23" s="5">
        <f t="shared" si="24"/>
        <v>5</v>
      </c>
      <c r="K23" s="20" t="s">
        <v>193</v>
      </c>
      <c r="L23" s="337" t="s">
        <v>1257</v>
      </c>
      <c r="M23" s="41"/>
      <c r="N23" s="41"/>
      <c r="O23" s="43">
        <f t="shared" si="25"/>
        <v>0</v>
      </c>
      <c r="P23" s="43">
        <f t="shared" si="26"/>
        <v>0</v>
      </c>
      <c r="Q23" s="43">
        <f t="shared" si="27"/>
        <v>0</v>
      </c>
      <c r="R23" s="43">
        <f t="shared" si="28"/>
        <v>0</v>
      </c>
      <c r="S23" s="43">
        <f t="shared" si="29"/>
        <v>0</v>
      </c>
      <c r="T23" s="43">
        <f t="shared" si="30"/>
        <v>436</v>
      </c>
      <c r="U23" s="43">
        <f t="shared" si="31"/>
        <v>0</v>
      </c>
      <c r="V23" s="52">
        <v>16</v>
      </c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B24" s="52">
        <v>17</v>
      </c>
      <c r="C24" s="5" t="s">
        <v>178</v>
      </c>
      <c r="D24" s="5" t="s">
        <v>181</v>
      </c>
      <c r="E24" s="5">
        <v>17</v>
      </c>
      <c r="F24" s="17" t="s">
        <v>3</v>
      </c>
      <c r="G24" s="17" t="s">
        <v>335</v>
      </c>
      <c r="H24" s="68" t="s">
        <v>1250</v>
      </c>
      <c r="I24" s="329">
        <v>10</v>
      </c>
      <c r="J24" s="5">
        <f t="shared" si="24"/>
        <v>5</v>
      </c>
      <c r="K24" s="20" t="s">
        <v>193</v>
      </c>
      <c r="L24" s="337" t="s">
        <v>38</v>
      </c>
      <c r="M24" s="41"/>
      <c r="N24" s="41"/>
      <c r="O24" s="43">
        <f t="shared" si="25"/>
        <v>0</v>
      </c>
      <c r="P24" s="43">
        <f t="shared" si="26"/>
        <v>0</v>
      </c>
      <c r="Q24" s="43">
        <f t="shared" si="27"/>
        <v>0</v>
      </c>
      <c r="R24" s="43">
        <f t="shared" si="28"/>
        <v>0</v>
      </c>
      <c r="S24" s="43">
        <f t="shared" si="29"/>
        <v>0</v>
      </c>
      <c r="T24" s="43">
        <f t="shared" si="30"/>
        <v>10</v>
      </c>
      <c r="U24" s="43">
        <f t="shared" si="31"/>
        <v>0</v>
      </c>
      <c r="V24" s="52">
        <v>17</v>
      </c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52">
        <v>18</v>
      </c>
      <c r="C25" s="5" t="s">
        <v>178</v>
      </c>
      <c r="D25" s="5" t="s">
        <v>181</v>
      </c>
      <c r="E25" s="5">
        <v>18</v>
      </c>
      <c r="F25" s="17" t="s">
        <v>3</v>
      </c>
      <c r="G25" s="17" t="s">
        <v>335</v>
      </c>
      <c r="H25" s="68" t="s">
        <v>1251</v>
      </c>
      <c r="I25" s="329">
        <v>16</v>
      </c>
      <c r="J25" s="5">
        <f t="shared" si="24"/>
        <v>5</v>
      </c>
      <c r="K25" s="20" t="s">
        <v>193</v>
      </c>
      <c r="L25" s="337" t="s">
        <v>38</v>
      </c>
      <c r="M25" s="41"/>
      <c r="N25" s="41"/>
      <c r="O25" s="43">
        <f t="shared" si="25"/>
        <v>0</v>
      </c>
      <c r="P25" s="43">
        <f t="shared" si="26"/>
        <v>0</v>
      </c>
      <c r="Q25" s="43">
        <f t="shared" si="27"/>
        <v>0</v>
      </c>
      <c r="R25" s="43">
        <f t="shared" si="28"/>
        <v>0</v>
      </c>
      <c r="S25" s="43">
        <f t="shared" si="29"/>
        <v>0</v>
      </c>
      <c r="T25" s="43">
        <f t="shared" si="30"/>
        <v>16</v>
      </c>
      <c r="U25" s="43">
        <f t="shared" si="31"/>
        <v>0</v>
      </c>
      <c r="V25" s="52">
        <v>18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52">
        <v>19</v>
      </c>
      <c r="C26" s="5" t="s">
        <v>178</v>
      </c>
      <c r="D26" s="5" t="s">
        <v>181</v>
      </c>
      <c r="E26" s="5">
        <v>19</v>
      </c>
      <c r="F26" s="17" t="s">
        <v>3</v>
      </c>
      <c r="G26" s="17" t="s">
        <v>335</v>
      </c>
      <c r="H26" s="17">
        <v>574</v>
      </c>
      <c r="I26" s="329">
        <v>122</v>
      </c>
      <c r="J26" s="5">
        <f t="shared" si="24"/>
        <v>5</v>
      </c>
      <c r="K26" s="20" t="s">
        <v>193</v>
      </c>
      <c r="L26" s="337" t="s">
        <v>38</v>
      </c>
      <c r="M26" s="41"/>
      <c r="N26" s="41"/>
      <c r="O26" s="43">
        <f t="shared" si="25"/>
        <v>0</v>
      </c>
      <c r="P26" s="43">
        <f t="shared" si="26"/>
        <v>0</v>
      </c>
      <c r="Q26" s="43">
        <f t="shared" si="27"/>
        <v>0</v>
      </c>
      <c r="R26" s="43">
        <f t="shared" si="28"/>
        <v>0</v>
      </c>
      <c r="S26" s="43">
        <f t="shared" si="29"/>
        <v>0</v>
      </c>
      <c r="T26" s="43">
        <f t="shared" si="30"/>
        <v>122</v>
      </c>
      <c r="U26" s="43">
        <f t="shared" si="31"/>
        <v>0</v>
      </c>
      <c r="V26" s="52">
        <v>19</v>
      </c>
      <c r="W26" s="83"/>
      <c r="AC26" s="78" t="s">
        <v>1082</v>
      </c>
      <c r="AL26" s="10"/>
    </row>
    <row r="27" spans="2:38" ht="12.75" customHeight="1">
      <c r="B27" s="52">
        <v>20</v>
      </c>
      <c r="C27" s="5" t="s">
        <v>178</v>
      </c>
      <c r="D27" s="5" t="s">
        <v>181</v>
      </c>
      <c r="E27" s="5">
        <v>20</v>
      </c>
      <c r="F27" s="17" t="s">
        <v>3</v>
      </c>
      <c r="G27" s="17" t="s">
        <v>335</v>
      </c>
      <c r="H27" s="17">
        <v>575</v>
      </c>
      <c r="I27" s="329">
        <v>90</v>
      </c>
      <c r="J27" s="5">
        <f t="shared" si="24"/>
        <v>5</v>
      </c>
      <c r="K27" s="20" t="s">
        <v>193</v>
      </c>
      <c r="L27" s="337" t="s">
        <v>38</v>
      </c>
      <c r="M27" s="41"/>
      <c r="N27" s="41"/>
      <c r="O27" s="43">
        <f t="shared" si="25"/>
        <v>0</v>
      </c>
      <c r="P27" s="43">
        <f t="shared" si="26"/>
        <v>0</v>
      </c>
      <c r="Q27" s="43">
        <f t="shared" si="27"/>
        <v>0</v>
      </c>
      <c r="R27" s="43">
        <f t="shared" si="28"/>
        <v>0</v>
      </c>
      <c r="S27" s="43">
        <f t="shared" si="29"/>
        <v>0</v>
      </c>
      <c r="T27" s="43">
        <f t="shared" si="30"/>
        <v>90</v>
      </c>
      <c r="U27" s="43">
        <f t="shared" si="31"/>
        <v>0</v>
      </c>
      <c r="V27" s="52">
        <v>20</v>
      </c>
      <c r="W27" s="83"/>
      <c r="AL27" s="10"/>
    </row>
    <row r="28" spans="2:38" ht="12.75" customHeight="1">
      <c r="B28" s="52">
        <v>21</v>
      </c>
      <c r="C28" s="5" t="s">
        <v>178</v>
      </c>
      <c r="D28" s="5" t="s">
        <v>181</v>
      </c>
      <c r="E28" s="5">
        <v>21</v>
      </c>
      <c r="F28" s="17" t="s">
        <v>3</v>
      </c>
      <c r="G28" s="17" t="s">
        <v>335</v>
      </c>
      <c r="H28" s="17">
        <v>576</v>
      </c>
      <c r="I28" s="329">
        <v>91</v>
      </c>
      <c r="J28" s="5">
        <f t="shared" si="24"/>
        <v>5</v>
      </c>
      <c r="K28" s="20" t="s">
        <v>193</v>
      </c>
      <c r="L28" s="337" t="s">
        <v>38</v>
      </c>
      <c r="M28" s="41"/>
      <c r="N28" s="41"/>
      <c r="O28" s="43">
        <f t="shared" si="25"/>
        <v>0</v>
      </c>
      <c r="P28" s="43">
        <f t="shared" si="26"/>
        <v>0</v>
      </c>
      <c r="Q28" s="43">
        <f t="shared" si="27"/>
        <v>0</v>
      </c>
      <c r="R28" s="43">
        <f t="shared" si="28"/>
        <v>0</v>
      </c>
      <c r="S28" s="43">
        <f t="shared" si="29"/>
        <v>0</v>
      </c>
      <c r="T28" s="43">
        <f t="shared" si="30"/>
        <v>91</v>
      </c>
      <c r="U28" s="43">
        <f t="shared" si="31"/>
        <v>0</v>
      </c>
      <c r="V28" s="52">
        <v>21</v>
      </c>
      <c r="W28" s="83"/>
      <c r="AC28" s="113" t="s">
        <v>1089</v>
      </c>
      <c r="AL28" s="10"/>
    </row>
    <row r="29" spans="2:38" ht="12.75" customHeight="1">
      <c r="B29" s="52">
        <v>22</v>
      </c>
      <c r="C29" s="5" t="s">
        <v>178</v>
      </c>
      <c r="D29" s="5" t="s">
        <v>181</v>
      </c>
      <c r="E29" s="5">
        <v>22</v>
      </c>
      <c r="F29" s="17" t="s">
        <v>3</v>
      </c>
      <c r="G29" s="17" t="s">
        <v>335</v>
      </c>
      <c r="H29" s="17">
        <v>577</v>
      </c>
      <c r="I29" s="329">
        <v>253</v>
      </c>
      <c r="J29" s="5">
        <f t="shared" si="24"/>
        <v>5</v>
      </c>
      <c r="K29" s="20" t="s">
        <v>193</v>
      </c>
      <c r="L29" s="337" t="s">
        <v>38</v>
      </c>
      <c r="M29" s="41"/>
      <c r="N29" s="41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253</v>
      </c>
      <c r="U29" s="43">
        <f t="shared" si="31"/>
        <v>0</v>
      </c>
      <c r="V29" s="52">
        <v>22</v>
      </c>
      <c r="W29" s="83"/>
      <c r="X29" s="8"/>
      <c r="Y29" s="8"/>
      <c r="AC29" s="78" t="s">
        <v>1090</v>
      </c>
      <c r="AL29" s="10"/>
    </row>
    <row r="30" spans="2:38" ht="12.75" customHeight="1">
      <c r="B30" s="52">
        <v>23</v>
      </c>
      <c r="C30" s="5" t="s">
        <v>188</v>
      </c>
      <c r="D30" s="5" t="s">
        <v>188</v>
      </c>
      <c r="E30" s="5" t="s">
        <v>188</v>
      </c>
      <c r="F30" s="17" t="s">
        <v>188</v>
      </c>
      <c r="G30" s="17" t="s">
        <v>188</v>
      </c>
      <c r="H30" s="17"/>
      <c r="I30" s="18"/>
      <c r="J30" s="5">
        <f t="shared" si="24"/>
        <v>6</v>
      </c>
      <c r="K30" s="20" t="s">
        <v>188</v>
      </c>
      <c r="L30" s="21" t="s">
        <v>38</v>
      </c>
      <c r="M30" s="41"/>
      <c r="N30" s="41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1"/>
        <v>0</v>
      </c>
      <c r="V30" s="52">
        <v>23</v>
      </c>
      <c r="W30" s="83"/>
      <c r="X30" s="8"/>
      <c r="Y30" s="8"/>
      <c r="AC30" s="114" t="s">
        <v>1091</v>
      </c>
      <c r="AL30" s="10"/>
    </row>
    <row r="31" spans="2:38" ht="12.75" customHeight="1">
      <c r="B31" s="52">
        <v>24</v>
      </c>
      <c r="C31" s="5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24"/>
        <v>6</v>
      </c>
      <c r="K31" s="20" t="s">
        <v>188</v>
      </c>
      <c r="L31" s="21" t="s">
        <v>38</v>
      </c>
      <c r="M31" s="41"/>
      <c r="N31" s="41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1"/>
        <v>0</v>
      </c>
      <c r="V31" s="52">
        <v>24</v>
      </c>
      <c r="W31" s="83"/>
      <c r="X31" s="8"/>
      <c r="Y31" s="8"/>
      <c r="AL31" s="10"/>
    </row>
    <row r="32" spans="2:38" ht="12.75" hidden="1" customHeight="1">
      <c r="B32" s="52">
        <v>25</v>
      </c>
      <c r="C32" s="5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24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1"/>
        <v>0</v>
      </c>
      <c r="V32" s="52">
        <v>25</v>
      </c>
      <c r="W32" s="83"/>
      <c r="X32" s="8"/>
      <c r="Y32" s="8"/>
      <c r="AL32" s="10"/>
    </row>
    <row r="33" spans="2:38" ht="12.75" hidden="1" customHeight="1">
      <c r="B33" s="52">
        <v>26</v>
      </c>
      <c r="C33" s="5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24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1"/>
        <v>0</v>
      </c>
      <c r="V33" s="52">
        <v>26</v>
      </c>
      <c r="W33" s="83"/>
      <c r="AL33" s="10"/>
    </row>
    <row r="34" spans="2:38" ht="12.75" hidden="1" customHeight="1">
      <c r="B34" s="52">
        <v>27</v>
      </c>
      <c r="C34" s="5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24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1"/>
        <v>0</v>
      </c>
      <c r="V34" s="52">
        <v>27</v>
      </c>
      <c r="W34" s="83"/>
      <c r="AL34" s="10"/>
    </row>
    <row r="35" spans="2:38" ht="12.75" hidden="1" customHeight="1">
      <c r="B35" s="52">
        <v>28</v>
      </c>
      <c r="C35" s="5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24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1"/>
        <v>0</v>
      </c>
      <c r="V35" s="52">
        <v>28</v>
      </c>
      <c r="W35" s="83"/>
      <c r="AL35" s="10"/>
    </row>
    <row r="36" spans="2:38" ht="12.75" hidden="1" customHeight="1">
      <c r="B36" s="52">
        <v>29</v>
      </c>
      <c r="C36" s="5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24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1"/>
        <v>0</v>
      </c>
      <c r="V36" s="52">
        <v>29</v>
      </c>
      <c r="W36" s="83"/>
      <c r="AL36" s="10"/>
    </row>
    <row r="37" spans="2:38" ht="12.75" hidden="1" customHeight="1">
      <c r="B37" s="52">
        <v>30</v>
      </c>
      <c r="C37" s="5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4"/>
        <v>6</v>
      </c>
      <c r="K37" s="20" t="s">
        <v>188</v>
      </c>
      <c r="L37" s="21" t="s">
        <v>38</v>
      </c>
      <c r="M37" s="41"/>
      <c r="N37" s="41"/>
      <c r="O37" s="43">
        <f>IF(J37=0,I37,0)</f>
        <v>0</v>
      </c>
      <c r="P37" s="43">
        <f t="shared" si="5"/>
        <v>0</v>
      </c>
      <c r="Q37" s="43">
        <f t="shared" si="6"/>
        <v>0</v>
      </c>
      <c r="R37" s="43">
        <f t="shared" si="7"/>
        <v>0</v>
      </c>
      <c r="S37" s="43">
        <f t="shared" si="8"/>
        <v>0</v>
      </c>
      <c r="T37" s="43">
        <f t="shared" si="9"/>
        <v>0</v>
      </c>
      <c r="U37" s="43">
        <f t="shared" si="10"/>
        <v>0</v>
      </c>
      <c r="V37" s="52">
        <v>30</v>
      </c>
      <c r="W37" s="83"/>
      <c r="AL37" s="10"/>
    </row>
    <row r="38" spans="2:38" ht="12.75" customHeight="1">
      <c r="E38" s="11"/>
      <c r="F38" s="9"/>
      <c r="G38" s="9" t="s">
        <v>6</v>
      </c>
      <c r="I38" s="13"/>
      <c r="J38" s="13"/>
      <c r="K38" s="13"/>
      <c r="L38" s="10"/>
      <c r="O38" s="11"/>
      <c r="P38" s="11"/>
      <c r="Q38" s="11"/>
      <c r="R38" s="11"/>
      <c r="S38" s="11"/>
      <c r="T38" s="11"/>
      <c r="U38" s="11"/>
      <c r="V38" s="1"/>
      <c r="W38" s="83"/>
      <c r="AL38" s="10"/>
    </row>
    <row r="39" spans="2:38" ht="12.75" customHeight="1">
      <c r="E39" s="11"/>
      <c r="F39" s="9"/>
      <c r="G39" s="9" t="s">
        <v>6</v>
      </c>
      <c r="H39" s="9" t="s">
        <v>6</v>
      </c>
      <c r="I39" s="13"/>
      <c r="J39" s="13"/>
      <c r="K39" s="13"/>
      <c r="L39" s="10"/>
      <c r="O39" s="11"/>
      <c r="P39" s="11"/>
      <c r="Q39" s="11"/>
      <c r="R39" s="11"/>
      <c r="S39" s="11"/>
      <c r="T39" s="11"/>
      <c r="U39" s="11"/>
      <c r="V39" s="1"/>
      <c r="W39" s="83"/>
      <c r="AL39" s="10"/>
    </row>
    <row r="40" spans="2:38" ht="12.75" customHeight="1">
      <c r="B40" s="774" t="s">
        <v>206</v>
      </c>
      <c r="C40" s="780" t="s">
        <v>201</v>
      </c>
      <c r="D40" s="783" t="s">
        <v>202</v>
      </c>
      <c r="E40" s="783" t="s">
        <v>36</v>
      </c>
      <c r="F40" s="786" t="s">
        <v>32</v>
      </c>
      <c r="G40" s="786"/>
      <c r="H40" s="786"/>
      <c r="I40" s="24" t="s">
        <v>33</v>
      </c>
      <c r="J40" s="787" t="s">
        <v>298</v>
      </c>
      <c r="K40" s="788"/>
      <c r="L40" s="771" t="s">
        <v>34</v>
      </c>
      <c r="M40" s="79" t="s">
        <v>48</v>
      </c>
      <c r="N40" s="79" t="s">
        <v>253</v>
      </c>
      <c r="O40" s="31" t="s">
        <v>220</v>
      </c>
      <c r="P40" s="31" t="s">
        <v>49</v>
      </c>
      <c r="Q40" s="31" t="s">
        <v>50</v>
      </c>
      <c r="R40" s="31" t="s">
        <v>53</v>
      </c>
      <c r="S40" s="31" t="s">
        <v>221</v>
      </c>
      <c r="T40" s="31" t="s">
        <v>218</v>
      </c>
      <c r="U40" s="31" t="s">
        <v>219</v>
      </c>
      <c r="V40" s="774" t="s">
        <v>206</v>
      </c>
      <c r="W40" s="83"/>
      <c r="AL40" s="10"/>
    </row>
    <row r="41" spans="2:38" ht="12.75" customHeight="1">
      <c r="B41" s="775"/>
      <c r="C41" s="781"/>
      <c r="D41" s="784"/>
      <c r="E41" s="784"/>
      <c r="F41" s="776" t="s">
        <v>0</v>
      </c>
      <c r="G41" s="776" t="s">
        <v>1</v>
      </c>
      <c r="H41" s="776" t="s">
        <v>2</v>
      </c>
      <c r="I41" s="778" t="s">
        <v>35</v>
      </c>
      <c r="J41" s="789"/>
      <c r="K41" s="790"/>
      <c r="L41" s="772"/>
      <c r="M41" s="80" t="s">
        <v>46</v>
      </c>
      <c r="N41" s="81" t="s">
        <v>254</v>
      </c>
      <c r="O41" s="31" t="s">
        <v>52</v>
      </c>
      <c r="P41" s="31" t="s">
        <v>51</v>
      </c>
      <c r="Q41" s="31" t="s">
        <v>358</v>
      </c>
      <c r="R41" s="31" t="s">
        <v>55</v>
      </c>
      <c r="S41" s="31" t="s">
        <v>192</v>
      </c>
      <c r="T41" s="31" t="s">
        <v>193</v>
      </c>
      <c r="U41" s="31" t="s">
        <v>56</v>
      </c>
      <c r="V41" s="775"/>
      <c r="W41" s="85" t="s">
        <v>259</v>
      </c>
      <c r="AL41" s="10"/>
    </row>
    <row r="42" spans="2:38" ht="12.75" customHeight="1">
      <c r="B42" s="775"/>
      <c r="C42" s="782"/>
      <c r="D42" s="785"/>
      <c r="E42" s="785"/>
      <c r="F42" s="777"/>
      <c r="G42" s="777"/>
      <c r="H42" s="777"/>
      <c r="I42" s="779"/>
      <c r="J42" s="791"/>
      <c r="K42" s="792"/>
      <c r="L42" s="773"/>
      <c r="M42" s="116">
        <f>SUM(O42:U42)-Q42-R42</f>
        <v>5285</v>
      </c>
      <c r="N42" s="117">
        <f>O42+T42+(IF(W42=1,U42,0))</f>
        <v>5285</v>
      </c>
      <c r="O42" s="45">
        <f>SUM(O43:O57)</f>
        <v>0</v>
      </c>
      <c r="P42" s="45">
        <f>SUM(P43:P57)</f>
        <v>0</v>
      </c>
      <c r="Q42" s="45">
        <f>SUM(Q43:Q57)</f>
        <v>0</v>
      </c>
      <c r="R42" s="45">
        <f>SUM(R43:R57)</f>
        <v>0</v>
      </c>
      <c r="S42" s="45">
        <f t="shared" ref="S42:T42" si="32">SUM(S43:S57)</f>
        <v>0</v>
      </c>
      <c r="T42" s="45">
        <f t="shared" si="32"/>
        <v>5285</v>
      </c>
      <c r="U42" s="45">
        <f>SUM(U43:U57)</f>
        <v>0</v>
      </c>
      <c r="V42" s="775"/>
      <c r="W42" s="83">
        <f>$Y$8</f>
        <v>0</v>
      </c>
      <c r="AL42" s="10"/>
    </row>
    <row r="43" spans="2:38" ht="12.75" customHeight="1">
      <c r="B43" s="51">
        <v>1</v>
      </c>
      <c r="C43" s="5" t="s">
        <v>178</v>
      </c>
      <c r="D43" s="5" t="s">
        <v>182</v>
      </c>
      <c r="E43" s="5">
        <v>1</v>
      </c>
      <c r="F43" s="17" t="s">
        <v>21</v>
      </c>
      <c r="G43" s="17" t="s">
        <v>1258</v>
      </c>
      <c r="H43" s="68" t="s">
        <v>1305</v>
      </c>
      <c r="I43" s="331">
        <v>1177</v>
      </c>
      <c r="J43" s="5">
        <f>IF(K43="耕作",0,IF(K43="休耕",1,IF(K43="転用",2,IF(K43="売却",3,IF(K43="貸出",4,IF(K43="借入",5,IF(K43="-",6,IF(K43="その他",7))))))))</f>
        <v>5</v>
      </c>
      <c r="K43" s="20" t="s">
        <v>193</v>
      </c>
      <c r="L43" s="334" t="s">
        <v>1306</v>
      </c>
      <c r="M43" s="39"/>
      <c r="N43" s="39"/>
      <c r="O43" s="43">
        <f t="shared" ref="O43:O57" si="33">IF(J43=0,I43,0)</f>
        <v>0</v>
      </c>
      <c r="P43" s="43">
        <f t="shared" ref="P43:P57" si="34">IF(J43=1,I43,0)</f>
        <v>0</v>
      </c>
      <c r="Q43" s="43">
        <f t="shared" ref="Q43:Q57" si="35">IF(J43=2,I43,0)</f>
        <v>0</v>
      </c>
      <c r="R43" s="43">
        <f t="shared" ref="R43:R57" si="36">IF(J43=3,I43,0)</f>
        <v>0</v>
      </c>
      <c r="S43" s="43">
        <f t="shared" ref="S43:S57" si="37">IF(J43=4,I43,0)</f>
        <v>0</v>
      </c>
      <c r="T43" s="43">
        <f t="shared" ref="T43:T57" si="38">IF(J43=5,I43,0)</f>
        <v>1177</v>
      </c>
      <c r="U43" s="43">
        <f>IF(J43=7,I43,0)</f>
        <v>0</v>
      </c>
      <c r="V43" s="51">
        <v>1</v>
      </c>
      <c r="W43" s="83"/>
      <c r="AL43" s="10"/>
    </row>
    <row r="44" spans="2:38" ht="12.75" customHeight="1">
      <c r="B44" s="51">
        <f>1+B43</f>
        <v>2</v>
      </c>
      <c r="C44" s="50" t="s">
        <v>178</v>
      </c>
      <c r="D44" s="5" t="s">
        <v>182</v>
      </c>
      <c r="E44" s="14">
        <v>2</v>
      </c>
      <c r="F44" s="17" t="s">
        <v>21</v>
      </c>
      <c r="G44" s="17" t="s">
        <v>22</v>
      </c>
      <c r="H44" s="68" t="s">
        <v>1307</v>
      </c>
      <c r="I44" s="331">
        <v>1026</v>
      </c>
      <c r="J44" s="5">
        <f t="shared" ref="J44:J57" si="39">IF(K44="耕作",0,IF(K44="休耕",1,IF(K44="転用",2,IF(K44="売却",3,IF(K44="貸出",4,IF(K44="借入",5,IF(K44="-",6,IF(K44="その他",7))))))))</f>
        <v>5</v>
      </c>
      <c r="K44" s="20" t="s">
        <v>193</v>
      </c>
      <c r="L44" s="332" t="s">
        <v>38</v>
      </c>
      <c r="M44" s="40"/>
      <c r="N44" s="40"/>
      <c r="O44" s="43">
        <f t="shared" si="33"/>
        <v>0</v>
      </c>
      <c r="P44" s="43">
        <f t="shared" si="34"/>
        <v>0</v>
      </c>
      <c r="Q44" s="43">
        <f t="shared" si="35"/>
        <v>0</v>
      </c>
      <c r="R44" s="43">
        <f t="shared" si="36"/>
        <v>0</v>
      </c>
      <c r="S44" s="43">
        <f t="shared" si="37"/>
        <v>0</v>
      </c>
      <c r="T44" s="43">
        <f t="shared" si="38"/>
        <v>1026</v>
      </c>
      <c r="U44" s="43">
        <f t="shared" ref="U44:U57" si="40">IF(J44=7,I44,0)</f>
        <v>0</v>
      </c>
      <c r="V44" s="51">
        <f>1+V43</f>
        <v>2</v>
      </c>
      <c r="W44" s="78"/>
      <c r="Z44" s="1"/>
      <c r="AL44" s="10"/>
    </row>
    <row r="45" spans="2:38" ht="12.75" customHeight="1">
      <c r="B45" s="51">
        <f t="shared" ref="B45:B57" si="41">1+B44</f>
        <v>3</v>
      </c>
      <c r="C45" s="50" t="s">
        <v>178</v>
      </c>
      <c r="D45" s="5" t="s">
        <v>182</v>
      </c>
      <c r="E45" s="14">
        <v>3</v>
      </c>
      <c r="F45" s="17" t="s">
        <v>333</v>
      </c>
      <c r="G45" s="17" t="s">
        <v>334</v>
      </c>
      <c r="H45" s="17">
        <v>173</v>
      </c>
      <c r="I45" s="331">
        <v>968</v>
      </c>
      <c r="J45" s="5">
        <f t="shared" si="39"/>
        <v>5</v>
      </c>
      <c r="K45" s="20" t="s">
        <v>193</v>
      </c>
      <c r="L45" s="332" t="s">
        <v>38</v>
      </c>
      <c r="M45" s="39"/>
      <c r="N45" s="39"/>
      <c r="O45" s="43">
        <f t="shared" si="33"/>
        <v>0</v>
      </c>
      <c r="P45" s="43">
        <f t="shared" si="34"/>
        <v>0</v>
      </c>
      <c r="Q45" s="43">
        <f t="shared" si="35"/>
        <v>0</v>
      </c>
      <c r="R45" s="43">
        <f t="shared" si="36"/>
        <v>0</v>
      </c>
      <c r="S45" s="43">
        <f t="shared" si="37"/>
        <v>0</v>
      </c>
      <c r="T45" s="43">
        <f t="shared" si="38"/>
        <v>968</v>
      </c>
      <c r="U45" s="43">
        <f t="shared" si="40"/>
        <v>0</v>
      </c>
      <c r="V45" s="51">
        <f t="shared" ref="V45:V57" si="42">1+V44</f>
        <v>3</v>
      </c>
      <c r="W45" s="78"/>
      <c r="Z45" s="1"/>
      <c r="AL45" s="10"/>
    </row>
    <row r="46" spans="2:38" ht="12.75" customHeight="1">
      <c r="B46" s="51">
        <f t="shared" si="41"/>
        <v>4</v>
      </c>
      <c r="C46" s="50" t="s">
        <v>178</v>
      </c>
      <c r="D46" s="5" t="s">
        <v>182</v>
      </c>
      <c r="E46" s="14">
        <v>4</v>
      </c>
      <c r="F46" s="17" t="s">
        <v>333</v>
      </c>
      <c r="G46" s="17" t="s">
        <v>1258</v>
      </c>
      <c r="H46" s="17">
        <v>1838</v>
      </c>
      <c r="I46" s="331">
        <v>105</v>
      </c>
      <c r="J46" s="5">
        <f t="shared" si="39"/>
        <v>5</v>
      </c>
      <c r="K46" s="20" t="s">
        <v>193</v>
      </c>
      <c r="L46" s="333" t="s">
        <v>38</v>
      </c>
      <c r="M46" s="39"/>
      <c r="N46" s="39"/>
      <c r="O46" s="43">
        <f t="shared" si="33"/>
        <v>0</v>
      </c>
      <c r="P46" s="43">
        <f t="shared" si="34"/>
        <v>0</v>
      </c>
      <c r="Q46" s="43">
        <f t="shared" si="35"/>
        <v>0</v>
      </c>
      <c r="R46" s="43">
        <f t="shared" si="36"/>
        <v>0</v>
      </c>
      <c r="S46" s="43">
        <f t="shared" si="37"/>
        <v>0</v>
      </c>
      <c r="T46" s="43">
        <f t="shared" si="38"/>
        <v>105</v>
      </c>
      <c r="U46" s="43">
        <f t="shared" si="40"/>
        <v>0</v>
      </c>
      <c r="V46" s="51">
        <f t="shared" si="42"/>
        <v>4</v>
      </c>
      <c r="W46" s="78"/>
      <c r="Z46" s="1"/>
      <c r="AL46" s="10"/>
    </row>
    <row r="47" spans="2:38" ht="12.75" customHeight="1">
      <c r="B47" s="51">
        <f t="shared" si="41"/>
        <v>5</v>
      </c>
      <c r="C47" s="50" t="s">
        <v>178</v>
      </c>
      <c r="D47" s="5" t="s">
        <v>182</v>
      </c>
      <c r="E47" s="14">
        <v>5</v>
      </c>
      <c r="F47" s="17" t="s">
        <v>333</v>
      </c>
      <c r="G47" s="17" t="s">
        <v>1258</v>
      </c>
      <c r="H47" s="17">
        <v>1839</v>
      </c>
      <c r="I47" s="331">
        <v>644</v>
      </c>
      <c r="J47" s="5">
        <f t="shared" si="39"/>
        <v>5</v>
      </c>
      <c r="K47" s="20" t="s">
        <v>193</v>
      </c>
      <c r="L47" s="333" t="s">
        <v>38</v>
      </c>
      <c r="M47" s="41"/>
      <c r="N47" s="41"/>
      <c r="O47" s="43">
        <f t="shared" si="33"/>
        <v>0</v>
      </c>
      <c r="P47" s="43">
        <f t="shared" si="34"/>
        <v>0</v>
      </c>
      <c r="Q47" s="43">
        <f t="shared" si="35"/>
        <v>0</v>
      </c>
      <c r="R47" s="43">
        <f t="shared" si="36"/>
        <v>0</v>
      </c>
      <c r="S47" s="43">
        <f t="shared" si="37"/>
        <v>0</v>
      </c>
      <c r="T47" s="43">
        <f t="shared" si="38"/>
        <v>644</v>
      </c>
      <c r="U47" s="43">
        <f t="shared" si="40"/>
        <v>0</v>
      </c>
      <c r="V47" s="51">
        <f t="shared" si="42"/>
        <v>5</v>
      </c>
      <c r="W47" s="78"/>
      <c r="Z47" s="1"/>
      <c r="AL47" s="10"/>
    </row>
    <row r="48" spans="2:38" ht="12.75" customHeight="1">
      <c r="B48" s="51">
        <f t="shared" si="41"/>
        <v>6</v>
      </c>
      <c r="C48" s="50" t="s">
        <v>178</v>
      </c>
      <c r="D48" s="5" t="s">
        <v>182</v>
      </c>
      <c r="E48" s="14">
        <v>6</v>
      </c>
      <c r="F48" s="17" t="s">
        <v>333</v>
      </c>
      <c r="G48" s="17" t="s">
        <v>1258</v>
      </c>
      <c r="H48" s="17">
        <v>1840</v>
      </c>
      <c r="I48" s="331">
        <v>526</v>
      </c>
      <c r="J48" s="5">
        <f t="shared" si="39"/>
        <v>5</v>
      </c>
      <c r="K48" s="20" t="s">
        <v>193</v>
      </c>
      <c r="L48" s="333" t="s">
        <v>38</v>
      </c>
      <c r="M48" s="41"/>
      <c r="N48" s="41"/>
      <c r="O48" s="43">
        <f t="shared" si="33"/>
        <v>0</v>
      </c>
      <c r="P48" s="43">
        <f t="shared" si="34"/>
        <v>0</v>
      </c>
      <c r="Q48" s="43">
        <f t="shared" si="35"/>
        <v>0</v>
      </c>
      <c r="R48" s="43">
        <f t="shared" si="36"/>
        <v>0</v>
      </c>
      <c r="S48" s="43">
        <f t="shared" si="37"/>
        <v>0</v>
      </c>
      <c r="T48" s="43">
        <f t="shared" si="38"/>
        <v>526</v>
      </c>
      <c r="U48" s="43">
        <f t="shared" si="40"/>
        <v>0</v>
      </c>
      <c r="V48" s="51">
        <f t="shared" si="42"/>
        <v>6</v>
      </c>
      <c r="W48" s="83"/>
      <c r="Z48" s="1"/>
      <c r="AL48" s="10"/>
    </row>
    <row r="49" spans="2:38" ht="12.75" customHeight="1">
      <c r="B49" s="51">
        <f t="shared" si="41"/>
        <v>7</v>
      </c>
      <c r="C49" s="50" t="s">
        <v>178</v>
      </c>
      <c r="D49" s="5" t="s">
        <v>182</v>
      </c>
      <c r="E49" s="14">
        <v>7</v>
      </c>
      <c r="F49" s="17" t="s">
        <v>333</v>
      </c>
      <c r="G49" s="17" t="s">
        <v>1258</v>
      </c>
      <c r="H49" s="17">
        <v>1841</v>
      </c>
      <c r="I49" s="331">
        <v>839</v>
      </c>
      <c r="J49" s="5">
        <f t="shared" si="39"/>
        <v>5</v>
      </c>
      <c r="K49" s="20" t="s">
        <v>193</v>
      </c>
      <c r="L49" s="333" t="s">
        <v>38</v>
      </c>
      <c r="M49" s="41"/>
      <c r="N49" s="41"/>
      <c r="O49" s="43">
        <f t="shared" si="33"/>
        <v>0</v>
      </c>
      <c r="P49" s="43">
        <f t="shared" si="34"/>
        <v>0</v>
      </c>
      <c r="Q49" s="43">
        <f t="shared" si="35"/>
        <v>0</v>
      </c>
      <c r="R49" s="43">
        <f t="shared" si="36"/>
        <v>0</v>
      </c>
      <c r="S49" s="43">
        <f t="shared" si="37"/>
        <v>0</v>
      </c>
      <c r="T49" s="43">
        <f t="shared" si="38"/>
        <v>839</v>
      </c>
      <c r="U49" s="43">
        <f t="shared" si="40"/>
        <v>0</v>
      </c>
      <c r="V49" s="51">
        <f t="shared" si="42"/>
        <v>7</v>
      </c>
      <c r="W49" s="83"/>
      <c r="X49" s="8"/>
      <c r="Y49" s="8"/>
      <c r="Z49" s="1"/>
      <c r="AL49" s="10"/>
    </row>
    <row r="50" spans="2:38" ht="12.75" customHeight="1">
      <c r="B50" s="51">
        <f t="shared" si="41"/>
        <v>8</v>
      </c>
      <c r="C50" s="50" t="s">
        <v>188</v>
      </c>
      <c r="D50" s="5" t="s">
        <v>188</v>
      </c>
      <c r="E50" s="14" t="s">
        <v>38</v>
      </c>
      <c r="F50" s="17" t="s">
        <v>188</v>
      </c>
      <c r="G50" s="17" t="s">
        <v>188</v>
      </c>
      <c r="H50" s="17"/>
      <c r="I50" s="18"/>
      <c r="J50" s="5">
        <f t="shared" si="39"/>
        <v>6</v>
      </c>
      <c r="K50" s="20" t="s">
        <v>188</v>
      </c>
      <c r="L50" s="21" t="s">
        <v>38</v>
      </c>
      <c r="M50" s="41"/>
      <c r="N50" s="41"/>
      <c r="O50" s="43">
        <f t="shared" si="33"/>
        <v>0</v>
      </c>
      <c r="P50" s="43">
        <f t="shared" si="34"/>
        <v>0</v>
      </c>
      <c r="Q50" s="43">
        <f t="shared" si="35"/>
        <v>0</v>
      </c>
      <c r="R50" s="43">
        <f t="shared" si="36"/>
        <v>0</v>
      </c>
      <c r="S50" s="43">
        <f t="shared" si="37"/>
        <v>0</v>
      </c>
      <c r="T50" s="43">
        <f t="shared" si="38"/>
        <v>0</v>
      </c>
      <c r="U50" s="43">
        <f t="shared" si="40"/>
        <v>0</v>
      </c>
      <c r="V50" s="51">
        <f t="shared" si="42"/>
        <v>8</v>
      </c>
      <c r="W50" s="83"/>
      <c r="X50" s="8"/>
      <c r="Y50" s="8"/>
      <c r="Z50" s="1"/>
      <c r="AL50" s="10"/>
    </row>
    <row r="51" spans="2:38" ht="12.75" customHeight="1">
      <c r="B51" s="51">
        <f t="shared" si="41"/>
        <v>9</v>
      </c>
      <c r="C51" s="50" t="s">
        <v>188</v>
      </c>
      <c r="D51" s="5" t="s">
        <v>188</v>
      </c>
      <c r="E51" s="14" t="s">
        <v>38</v>
      </c>
      <c r="F51" s="17" t="s">
        <v>188</v>
      </c>
      <c r="G51" s="17" t="s">
        <v>188</v>
      </c>
      <c r="H51" s="17"/>
      <c r="I51" s="18"/>
      <c r="J51" s="5">
        <f t="shared" si="39"/>
        <v>6</v>
      </c>
      <c r="K51" s="20" t="s">
        <v>188</v>
      </c>
      <c r="L51" s="21" t="s">
        <v>38</v>
      </c>
      <c r="M51" s="41"/>
      <c r="N51" s="41"/>
      <c r="O51" s="43">
        <f t="shared" si="33"/>
        <v>0</v>
      </c>
      <c r="P51" s="43">
        <f t="shared" si="34"/>
        <v>0</v>
      </c>
      <c r="Q51" s="43">
        <f t="shared" si="35"/>
        <v>0</v>
      </c>
      <c r="R51" s="43">
        <f t="shared" si="36"/>
        <v>0</v>
      </c>
      <c r="S51" s="43">
        <f t="shared" si="37"/>
        <v>0</v>
      </c>
      <c r="T51" s="43">
        <f t="shared" si="38"/>
        <v>0</v>
      </c>
      <c r="U51" s="43">
        <f t="shared" si="40"/>
        <v>0</v>
      </c>
      <c r="V51" s="51">
        <f t="shared" si="42"/>
        <v>9</v>
      </c>
      <c r="W51" s="83"/>
      <c r="X51" s="8"/>
      <c r="Y51" s="8"/>
      <c r="Z51" s="1"/>
      <c r="AL51" s="10"/>
    </row>
    <row r="52" spans="2:38" ht="12.75" hidden="1" customHeight="1">
      <c r="B52" s="51">
        <f t="shared" si="41"/>
        <v>10</v>
      </c>
      <c r="C52" s="50" t="s">
        <v>188</v>
      </c>
      <c r="D52" s="5" t="s">
        <v>188</v>
      </c>
      <c r="E52" s="14" t="s">
        <v>38</v>
      </c>
      <c r="F52" s="17" t="s">
        <v>188</v>
      </c>
      <c r="G52" s="17" t="s">
        <v>188</v>
      </c>
      <c r="H52" s="17"/>
      <c r="I52" s="18"/>
      <c r="J52" s="5">
        <f t="shared" si="39"/>
        <v>6</v>
      </c>
      <c r="K52" s="20" t="s">
        <v>188</v>
      </c>
      <c r="L52" s="21" t="s">
        <v>38</v>
      </c>
      <c r="M52" s="41"/>
      <c r="N52" s="41"/>
      <c r="O52" s="43">
        <f t="shared" si="33"/>
        <v>0</v>
      </c>
      <c r="P52" s="43">
        <f t="shared" si="34"/>
        <v>0</v>
      </c>
      <c r="Q52" s="43">
        <f t="shared" si="35"/>
        <v>0</v>
      </c>
      <c r="R52" s="43">
        <f t="shared" si="36"/>
        <v>0</v>
      </c>
      <c r="S52" s="43">
        <f t="shared" si="37"/>
        <v>0</v>
      </c>
      <c r="T52" s="43">
        <f t="shared" si="38"/>
        <v>0</v>
      </c>
      <c r="U52" s="43">
        <f t="shared" si="40"/>
        <v>0</v>
      </c>
      <c r="V52" s="51">
        <f t="shared" si="42"/>
        <v>10</v>
      </c>
      <c r="W52" s="83"/>
      <c r="X52" s="8"/>
      <c r="Y52" s="8"/>
      <c r="Z52" s="1"/>
      <c r="AL52" s="10"/>
    </row>
    <row r="53" spans="2:38" ht="12.75" hidden="1" customHeight="1">
      <c r="B53" s="51">
        <f t="shared" si="41"/>
        <v>11</v>
      </c>
      <c r="C53" s="50" t="s">
        <v>188</v>
      </c>
      <c r="D53" s="5" t="s">
        <v>188</v>
      </c>
      <c r="E53" s="14" t="s">
        <v>38</v>
      </c>
      <c r="F53" s="17" t="s">
        <v>188</v>
      </c>
      <c r="G53" s="17" t="s">
        <v>188</v>
      </c>
      <c r="H53" s="17"/>
      <c r="I53" s="18"/>
      <c r="J53" s="5">
        <f t="shared" si="39"/>
        <v>6</v>
      </c>
      <c r="K53" s="20" t="s">
        <v>188</v>
      </c>
      <c r="L53" s="21" t="s">
        <v>38</v>
      </c>
      <c r="M53" s="41"/>
      <c r="N53" s="41"/>
      <c r="O53" s="43">
        <f t="shared" si="33"/>
        <v>0</v>
      </c>
      <c r="P53" s="43">
        <f t="shared" si="34"/>
        <v>0</v>
      </c>
      <c r="Q53" s="43">
        <f t="shared" si="35"/>
        <v>0</v>
      </c>
      <c r="R53" s="43">
        <f t="shared" si="36"/>
        <v>0</v>
      </c>
      <c r="S53" s="43">
        <f t="shared" si="37"/>
        <v>0</v>
      </c>
      <c r="T53" s="43">
        <f t="shared" si="38"/>
        <v>0</v>
      </c>
      <c r="U53" s="43">
        <f t="shared" si="40"/>
        <v>0</v>
      </c>
      <c r="V53" s="51">
        <f t="shared" si="42"/>
        <v>11</v>
      </c>
      <c r="W53" s="83"/>
      <c r="Z53" s="1"/>
      <c r="AL53" s="10"/>
    </row>
    <row r="54" spans="2:38" ht="12.75" hidden="1" customHeight="1">
      <c r="B54" s="51">
        <f t="shared" si="41"/>
        <v>12</v>
      </c>
      <c r="C54" s="50" t="s">
        <v>188</v>
      </c>
      <c r="D54" s="5" t="s">
        <v>188</v>
      </c>
      <c r="E54" s="14" t="s">
        <v>38</v>
      </c>
      <c r="F54" s="17" t="s">
        <v>188</v>
      </c>
      <c r="G54" s="17" t="s">
        <v>188</v>
      </c>
      <c r="H54" s="17"/>
      <c r="I54" s="18"/>
      <c r="J54" s="5">
        <f t="shared" si="39"/>
        <v>6</v>
      </c>
      <c r="K54" s="20" t="s">
        <v>188</v>
      </c>
      <c r="L54" s="21" t="s">
        <v>38</v>
      </c>
      <c r="M54" s="41"/>
      <c r="N54" s="41"/>
      <c r="O54" s="43">
        <f t="shared" si="33"/>
        <v>0</v>
      </c>
      <c r="P54" s="43">
        <f t="shared" si="34"/>
        <v>0</v>
      </c>
      <c r="Q54" s="43">
        <f t="shared" si="35"/>
        <v>0</v>
      </c>
      <c r="R54" s="43">
        <f t="shared" si="36"/>
        <v>0</v>
      </c>
      <c r="S54" s="43">
        <f t="shared" si="37"/>
        <v>0</v>
      </c>
      <c r="T54" s="43">
        <f t="shared" si="38"/>
        <v>0</v>
      </c>
      <c r="U54" s="43">
        <f t="shared" si="40"/>
        <v>0</v>
      </c>
      <c r="V54" s="51">
        <f t="shared" si="42"/>
        <v>12</v>
      </c>
      <c r="W54" s="83"/>
      <c r="Z54" s="1"/>
      <c r="AL54" s="10"/>
    </row>
    <row r="55" spans="2:38" ht="12.75" hidden="1" customHeight="1">
      <c r="B55" s="51">
        <f t="shared" si="41"/>
        <v>13</v>
      </c>
      <c r="C55" s="50" t="s">
        <v>188</v>
      </c>
      <c r="D55" s="5" t="s">
        <v>188</v>
      </c>
      <c r="E55" s="14" t="s">
        <v>38</v>
      </c>
      <c r="F55" s="17" t="s">
        <v>188</v>
      </c>
      <c r="G55" s="17" t="s">
        <v>188</v>
      </c>
      <c r="H55" s="17"/>
      <c r="I55" s="18"/>
      <c r="J55" s="5">
        <f t="shared" si="39"/>
        <v>6</v>
      </c>
      <c r="K55" s="20" t="s">
        <v>188</v>
      </c>
      <c r="L55" s="21" t="s">
        <v>38</v>
      </c>
      <c r="M55" s="41"/>
      <c r="N55" s="41"/>
      <c r="O55" s="43">
        <f t="shared" si="33"/>
        <v>0</v>
      </c>
      <c r="P55" s="43">
        <f t="shared" si="34"/>
        <v>0</v>
      </c>
      <c r="Q55" s="43">
        <f t="shared" si="35"/>
        <v>0</v>
      </c>
      <c r="R55" s="43">
        <f t="shared" si="36"/>
        <v>0</v>
      </c>
      <c r="S55" s="43">
        <f t="shared" si="37"/>
        <v>0</v>
      </c>
      <c r="T55" s="43">
        <f t="shared" si="38"/>
        <v>0</v>
      </c>
      <c r="U55" s="43">
        <f t="shared" si="40"/>
        <v>0</v>
      </c>
      <c r="V55" s="51">
        <f t="shared" si="42"/>
        <v>13</v>
      </c>
      <c r="W55" s="83"/>
      <c r="Z55" s="1"/>
      <c r="AL55" s="10"/>
    </row>
    <row r="56" spans="2:38" ht="12.75" hidden="1" customHeight="1">
      <c r="B56" s="51">
        <f t="shared" si="41"/>
        <v>14</v>
      </c>
      <c r="C56" s="50" t="s">
        <v>188</v>
      </c>
      <c r="D56" s="5" t="s">
        <v>188</v>
      </c>
      <c r="E56" s="14" t="s">
        <v>38</v>
      </c>
      <c r="F56" s="17" t="s">
        <v>188</v>
      </c>
      <c r="G56" s="17" t="s">
        <v>188</v>
      </c>
      <c r="H56" s="17"/>
      <c r="I56" s="18"/>
      <c r="J56" s="5">
        <f t="shared" si="39"/>
        <v>6</v>
      </c>
      <c r="K56" s="20" t="s">
        <v>188</v>
      </c>
      <c r="L56" s="21" t="s">
        <v>38</v>
      </c>
      <c r="M56" s="41"/>
      <c r="N56" s="41"/>
      <c r="O56" s="43">
        <f t="shared" si="33"/>
        <v>0</v>
      </c>
      <c r="P56" s="43">
        <f t="shared" si="34"/>
        <v>0</v>
      </c>
      <c r="Q56" s="43">
        <f t="shared" si="35"/>
        <v>0</v>
      </c>
      <c r="R56" s="43">
        <f t="shared" si="36"/>
        <v>0</v>
      </c>
      <c r="S56" s="43">
        <f t="shared" si="37"/>
        <v>0</v>
      </c>
      <c r="T56" s="43">
        <f t="shared" si="38"/>
        <v>0</v>
      </c>
      <c r="U56" s="43">
        <f t="shared" si="40"/>
        <v>0</v>
      </c>
      <c r="V56" s="51">
        <f t="shared" si="42"/>
        <v>14</v>
      </c>
      <c r="W56" s="83"/>
      <c r="Z56" s="1"/>
      <c r="AL56" s="10"/>
    </row>
    <row r="57" spans="2:38" ht="12.75" hidden="1" customHeight="1">
      <c r="B57" s="51">
        <f t="shared" si="41"/>
        <v>15</v>
      </c>
      <c r="C57" s="50" t="s">
        <v>188</v>
      </c>
      <c r="D57" s="5" t="s">
        <v>188</v>
      </c>
      <c r="E57" s="14" t="s">
        <v>38</v>
      </c>
      <c r="F57" s="17" t="s">
        <v>188</v>
      </c>
      <c r="G57" s="17" t="s">
        <v>188</v>
      </c>
      <c r="H57" s="17"/>
      <c r="I57" s="18"/>
      <c r="J57" s="5">
        <f t="shared" si="39"/>
        <v>6</v>
      </c>
      <c r="K57" s="20" t="s">
        <v>188</v>
      </c>
      <c r="L57" s="21" t="s">
        <v>38</v>
      </c>
      <c r="M57" s="41"/>
      <c r="N57" s="41"/>
      <c r="O57" s="43">
        <f t="shared" si="33"/>
        <v>0</v>
      </c>
      <c r="P57" s="43">
        <f t="shared" si="34"/>
        <v>0</v>
      </c>
      <c r="Q57" s="43">
        <f t="shared" si="35"/>
        <v>0</v>
      </c>
      <c r="R57" s="43">
        <f t="shared" si="36"/>
        <v>0</v>
      </c>
      <c r="S57" s="43">
        <f t="shared" si="37"/>
        <v>0</v>
      </c>
      <c r="T57" s="43">
        <f t="shared" si="38"/>
        <v>0</v>
      </c>
      <c r="U57" s="43">
        <f t="shared" si="40"/>
        <v>0</v>
      </c>
      <c r="V57" s="51">
        <f t="shared" si="42"/>
        <v>15</v>
      </c>
      <c r="W57" s="83"/>
      <c r="Z57" s="1"/>
      <c r="AL57" s="10"/>
    </row>
    <row r="58" spans="2:38" ht="12.75" customHeight="1">
      <c r="E58" s="11"/>
      <c r="F58" s="11"/>
      <c r="G58" s="11"/>
      <c r="H58" s="11"/>
      <c r="I58" s="12"/>
      <c r="J58" s="12"/>
      <c r="K58" s="12"/>
      <c r="L58" s="10"/>
      <c r="O58" s="11"/>
      <c r="P58" s="11"/>
      <c r="Q58" s="11"/>
      <c r="R58" s="11"/>
      <c r="S58" s="11"/>
      <c r="T58" s="11"/>
      <c r="U58" s="11"/>
      <c r="V58" s="1"/>
      <c r="W58" s="83"/>
      <c r="Z58" s="1"/>
      <c r="AL58" s="10"/>
    </row>
    <row r="59" spans="2:38" ht="12.75" customHeight="1">
      <c r="E59" s="10"/>
      <c r="F59" s="11"/>
      <c r="G59" s="11"/>
      <c r="H59" s="11"/>
      <c r="I59" s="12"/>
      <c r="J59" s="10"/>
      <c r="K59" s="10"/>
      <c r="L59" s="10"/>
      <c r="O59" s="11"/>
      <c r="P59" s="11"/>
      <c r="Q59" s="11"/>
      <c r="R59" s="11"/>
      <c r="S59" s="11"/>
      <c r="T59" s="11"/>
      <c r="U59" s="11"/>
      <c r="V59" s="1"/>
      <c r="W59" s="83"/>
      <c r="Z59" s="1"/>
      <c r="AL59" s="10"/>
    </row>
    <row r="60" spans="2:38" ht="12.75" customHeight="1">
      <c r="B60" s="752" t="s">
        <v>207</v>
      </c>
      <c r="C60" s="758" t="s">
        <v>201</v>
      </c>
      <c r="D60" s="761" t="s">
        <v>202</v>
      </c>
      <c r="E60" s="761" t="s">
        <v>36</v>
      </c>
      <c r="F60" s="764" t="s">
        <v>32</v>
      </c>
      <c r="G60" s="764"/>
      <c r="H60" s="764"/>
      <c r="I60" s="25" t="s">
        <v>33</v>
      </c>
      <c r="J60" s="765" t="s">
        <v>298</v>
      </c>
      <c r="K60" s="766"/>
      <c r="L60" s="749" t="s">
        <v>34</v>
      </c>
      <c r="M60" s="79" t="s">
        <v>48</v>
      </c>
      <c r="N60" s="79" t="s">
        <v>253</v>
      </c>
      <c r="O60" s="32" t="s">
        <v>220</v>
      </c>
      <c r="P60" s="32" t="s">
        <v>49</v>
      </c>
      <c r="Q60" s="32" t="s">
        <v>50</v>
      </c>
      <c r="R60" s="32" t="s">
        <v>53</v>
      </c>
      <c r="S60" s="32" t="s">
        <v>221</v>
      </c>
      <c r="T60" s="32" t="s">
        <v>218</v>
      </c>
      <c r="U60" s="32" t="s">
        <v>219</v>
      </c>
      <c r="V60" s="752" t="s">
        <v>207</v>
      </c>
      <c r="W60" s="83"/>
      <c r="Z60" s="1"/>
    </row>
    <row r="61" spans="2:38" ht="12.75" customHeight="1">
      <c r="B61" s="753"/>
      <c r="C61" s="759"/>
      <c r="D61" s="762"/>
      <c r="E61" s="762"/>
      <c r="F61" s="754" t="s">
        <v>0</v>
      </c>
      <c r="G61" s="754" t="s">
        <v>1</v>
      </c>
      <c r="H61" s="754" t="s">
        <v>2</v>
      </c>
      <c r="I61" s="756" t="s">
        <v>35</v>
      </c>
      <c r="J61" s="767"/>
      <c r="K61" s="768"/>
      <c r="L61" s="750"/>
      <c r="M61" s="80" t="s">
        <v>46</v>
      </c>
      <c r="N61" s="81" t="s">
        <v>254</v>
      </c>
      <c r="O61" s="32" t="s">
        <v>52</v>
      </c>
      <c r="P61" s="32" t="s">
        <v>51</v>
      </c>
      <c r="Q61" s="32" t="s">
        <v>358</v>
      </c>
      <c r="R61" s="32" t="s">
        <v>55</v>
      </c>
      <c r="S61" s="32" t="s">
        <v>192</v>
      </c>
      <c r="T61" s="32" t="s">
        <v>193</v>
      </c>
      <c r="U61" s="32" t="s">
        <v>56</v>
      </c>
      <c r="V61" s="753"/>
      <c r="W61" s="86" t="s">
        <v>260</v>
      </c>
      <c r="Z61" s="1"/>
    </row>
    <row r="62" spans="2:38" ht="12.75" customHeight="1">
      <c r="B62" s="753"/>
      <c r="C62" s="760"/>
      <c r="D62" s="763"/>
      <c r="E62" s="763"/>
      <c r="F62" s="755"/>
      <c r="G62" s="755"/>
      <c r="H62" s="755"/>
      <c r="I62" s="757"/>
      <c r="J62" s="769"/>
      <c r="K62" s="770"/>
      <c r="L62" s="751"/>
      <c r="M62" s="116">
        <f>SUM(O62:U62)-Q62-R62</f>
        <v>11320</v>
      </c>
      <c r="N62" s="117">
        <f>O62+T62+(IF(W62=1,U62,0))</f>
        <v>11320</v>
      </c>
      <c r="O62" s="46">
        <f>SUM(O63:O77)</f>
        <v>6290</v>
      </c>
      <c r="P62" s="46">
        <f>SUM(P63:P77)</f>
        <v>0</v>
      </c>
      <c r="Q62" s="46">
        <f>SUM(Q63:Q77)</f>
        <v>0</v>
      </c>
      <c r="R62" s="46">
        <f>SUM(R63:R77)</f>
        <v>0</v>
      </c>
      <c r="S62" s="46">
        <f t="shared" ref="S62:T62" si="43">SUM(S63:S77)</f>
        <v>0</v>
      </c>
      <c r="T62" s="46">
        <f t="shared" si="43"/>
        <v>5030</v>
      </c>
      <c r="U62" s="46">
        <f>SUM(U63:U77)</f>
        <v>0</v>
      </c>
      <c r="V62" s="753"/>
      <c r="W62" s="83">
        <f>$Y$9</f>
        <v>0</v>
      </c>
      <c r="Z62" s="1"/>
    </row>
    <row r="63" spans="2:38" ht="12.75" customHeight="1">
      <c r="B63" s="53">
        <v>1</v>
      </c>
      <c r="C63" s="50" t="s">
        <v>179</v>
      </c>
      <c r="D63" s="5" t="s">
        <v>181</v>
      </c>
      <c r="E63" s="14">
        <v>1</v>
      </c>
      <c r="F63" s="17" t="s">
        <v>3</v>
      </c>
      <c r="G63" s="17" t="s">
        <v>319</v>
      </c>
      <c r="H63" s="68" t="s">
        <v>1316</v>
      </c>
      <c r="I63" s="323">
        <v>3347</v>
      </c>
      <c r="J63" s="5">
        <f>IF(K63="耕作",0,IF(K63="休耕",1,IF(K63="転用",2,IF(K63="売却",3,IF(K63="貸出",4,IF(K63="借入",5,IF(K63="-",6,IF(K63="その他",7))))))))</f>
        <v>0</v>
      </c>
      <c r="K63" s="20" t="s">
        <v>52</v>
      </c>
      <c r="L63" s="335" t="s">
        <v>1317</v>
      </c>
      <c r="M63" s="39"/>
      <c r="N63" s="39"/>
      <c r="O63" s="43">
        <f t="shared" ref="O63:O77" si="44">IF(J63=0,I63,0)</f>
        <v>3347</v>
      </c>
      <c r="P63" s="43">
        <f t="shared" ref="P63:P77" si="45">IF(J63=1,I63,0)</f>
        <v>0</v>
      </c>
      <c r="Q63" s="43">
        <f t="shared" ref="Q63:Q77" si="46">IF(J63=2,I63,0)</f>
        <v>0</v>
      </c>
      <c r="R63" s="43">
        <f t="shared" ref="R63:R77" si="47">IF(J63=3,I63,0)</f>
        <v>0</v>
      </c>
      <c r="S63" s="43">
        <f t="shared" ref="S63:S77" si="48">IF(J63=4,I63,0)</f>
        <v>0</v>
      </c>
      <c r="T63" s="43">
        <f t="shared" ref="T63:T77" si="49">IF(J63=5,I63,0)</f>
        <v>0</v>
      </c>
      <c r="U63" s="43">
        <f>IF(J63=7,I63,0)</f>
        <v>0</v>
      </c>
      <c r="V63" s="53">
        <v>1</v>
      </c>
      <c r="W63" s="83"/>
      <c r="Z63" s="1"/>
    </row>
    <row r="64" spans="2:38" ht="12.75" customHeight="1">
      <c r="B64" s="53">
        <f>1+B63</f>
        <v>2</v>
      </c>
      <c r="C64" s="50" t="s">
        <v>179</v>
      </c>
      <c r="D64" s="5" t="s">
        <v>181</v>
      </c>
      <c r="E64" s="14">
        <v>2</v>
      </c>
      <c r="F64" s="17" t="s">
        <v>3</v>
      </c>
      <c r="G64" s="17" t="s">
        <v>1308</v>
      </c>
      <c r="H64" s="70" t="s">
        <v>1310</v>
      </c>
      <c r="I64" s="323">
        <v>382</v>
      </c>
      <c r="J64" s="5">
        <f t="shared" ref="J64:J77" si="50">IF(K64="耕作",0,IF(K64="休耕",1,IF(K64="転用",2,IF(K64="売却",3,IF(K64="貸出",4,IF(K64="借入",5,IF(K64="-",6,IF(K64="その他",7))))))))</f>
        <v>0</v>
      </c>
      <c r="K64" s="20" t="s">
        <v>52</v>
      </c>
      <c r="L64" s="335" t="s">
        <v>38</v>
      </c>
      <c r="M64" s="39"/>
      <c r="N64" s="39"/>
      <c r="O64" s="43">
        <f t="shared" si="44"/>
        <v>382</v>
      </c>
      <c r="P64" s="43">
        <f t="shared" si="45"/>
        <v>0</v>
      </c>
      <c r="Q64" s="43">
        <f t="shared" si="46"/>
        <v>0</v>
      </c>
      <c r="R64" s="43">
        <f t="shared" si="47"/>
        <v>0</v>
      </c>
      <c r="S64" s="43">
        <f t="shared" si="48"/>
        <v>0</v>
      </c>
      <c r="T64" s="43">
        <f t="shared" si="49"/>
        <v>0</v>
      </c>
      <c r="U64" s="43">
        <f t="shared" ref="U64:U77" si="51">IF(J64=7,I64,0)</f>
        <v>0</v>
      </c>
      <c r="V64" s="53">
        <f>1+V63</f>
        <v>2</v>
      </c>
      <c r="W64" s="83"/>
      <c r="Z64" s="1"/>
    </row>
    <row r="65" spans="2:26" ht="12.75" customHeight="1">
      <c r="B65" s="53">
        <f t="shared" ref="B65:B77" si="52">1+B64</f>
        <v>3</v>
      </c>
      <c r="C65" s="50" t="s">
        <v>179</v>
      </c>
      <c r="D65" s="5" t="s">
        <v>181</v>
      </c>
      <c r="E65" s="14">
        <v>3</v>
      </c>
      <c r="F65" s="17" t="s">
        <v>3</v>
      </c>
      <c r="G65" s="17" t="s">
        <v>319</v>
      </c>
      <c r="H65" s="70" t="s">
        <v>1311</v>
      </c>
      <c r="I65" s="329">
        <v>1973</v>
      </c>
      <c r="J65" s="5">
        <f t="shared" si="50"/>
        <v>5</v>
      </c>
      <c r="K65" s="20" t="s">
        <v>193</v>
      </c>
      <c r="L65" s="336" t="s">
        <v>1319</v>
      </c>
      <c r="M65" s="39"/>
      <c r="N65" s="39"/>
      <c r="O65" s="43">
        <f t="shared" si="44"/>
        <v>0</v>
      </c>
      <c r="P65" s="43">
        <f t="shared" si="45"/>
        <v>0</v>
      </c>
      <c r="Q65" s="43">
        <f t="shared" si="46"/>
        <v>0</v>
      </c>
      <c r="R65" s="43">
        <f t="shared" si="47"/>
        <v>0</v>
      </c>
      <c r="S65" s="43">
        <f t="shared" si="48"/>
        <v>0</v>
      </c>
      <c r="T65" s="43">
        <f t="shared" si="49"/>
        <v>1973</v>
      </c>
      <c r="U65" s="43">
        <f t="shared" si="51"/>
        <v>0</v>
      </c>
      <c r="V65" s="53">
        <f t="shared" ref="V65:V77" si="53">1+V64</f>
        <v>3</v>
      </c>
      <c r="W65" s="83"/>
      <c r="Z65" s="1"/>
    </row>
    <row r="66" spans="2:26" ht="12.75" customHeight="1">
      <c r="B66" s="53">
        <f t="shared" si="52"/>
        <v>4</v>
      </c>
      <c r="C66" s="50" t="s">
        <v>179</v>
      </c>
      <c r="D66" s="5" t="s">
        <v>181</v>
      </c>
      <c r="E66" s="14">
        <v>4</v>
      </c>
      <c r="F66" s="17" t="s">
        <v>3</v>
      </c>
      <c r="G66" s="17" t="s">
        <v>319</v>
      </c>
      <c r="H66" s="70" t="s">
        <v>1312</v>
      </c>
      <c r="I66" s="329">
        <v>3057</v>
      </c>
      <c r="J66" s="5">
        <f t="shared" si="50"/>
        <v>5</v>
      </c>
      <c r="K66" s="20" t="s">
        <v>193</v>
      </c>
      <c r="L66" s="337" t="s">
        <v>38</v>
      </c>
      <c r="M66" s="39"/>
      <c r="N66" s="39"/>
      <c r="O66" s="43">
        <f t="shared" si="44"/>
        <v>0</v>
      </c>
      <c r="P66" s="43">
        <f t="shared" si="45"/>
        <v>0</v>
      </c>
      <c r="Q66" s="43">
        <f t="shared" si="46"/>
        <v>0</v>
      </c>
      <c r="R66" s="43">
        <f t="shared" si="47"/>
        <v>0</v>
      </c>
      <c r="S66" s="43">
        <f t="shared" si="48"/>
        <v>0</v>
      </c>
      <c r="T66" s="43">
        <f t="shared" si="49"/>
        <v>3057</v>
      </c>
      <c r="U66" s="43">
        <f t="shared" si="51"/>
        <v>0</v>
      </c>
      <c r="V66" s="53">
        <f t="shared" si="53"/>
        <v>4</v>
      </c>
      <c r="W66" s="83"/>
      <c r="Z66" s="1"/>
    </row>
    <row r="67" spans="2:26" ht="12.75" customHeight="1">
      <c r="B67" s="53">
        <f t="shared" si="52"/>
        <v>5</v>
      </c>
      <c r="C67" s="50" t="s">
        <v>179</v>
      </c>
      <c r="D67" s="5" t="s">
        <v>181</v>
      </c>
      <c r="E67" s="14">
        <v>5</v>
      </c>
      <c r="F67" s="17" t="s">
        <v>3</v>
      </c>
      <c r="G67" s="17" t="s">
        <v>403</v>
      </c>
      <c r="H67" s="70" t="s">
        <v>1313</v>
      </c>
      <c r="I67" s="18">
        <v>692</v>
      </c>
      <c r="J67" s="5">
        <f t="shared" si="50"/>
        <v>0</v>
      </c>
      <c r="K67" s="20" t="s">
        <v>52</v>
      </c>
      <c r="L67" s="219" t="s">
        <v>38</v>
      </c>
      <c r="M67" s="39"/>
      <c r="N67" s="39"/>
      <c r="O67" s="43">
        <f t="shared" si="44"/>
        <v>692</v>
      </c>
      <c r="P67" s="43">
        <f t="shared" si="45"/>
        <v>0</v>
      </c>
      <c r="Q67" s="43">
        <f t="shared" si="46"/>
        <v>0</v>
      </c>
      <c r="R67" s="43">
        <f t="shared" si="47"/>
        <v>0</v>
      </c>
      <c r="S67" s="43">
        <f t="shared" si="48"/>
        <v>0</v>
      </c>
      <c r="T67" s="43">
        <f t="shared" si="49"/>
        <v>0</v>
      </c>
      <c r="U67" s="43">
        <f t="shared" si="51"/>
        <v>0</v>
      </c>
      <c r="V67" s="53">
        <f t="shared" si="53"/>
        <v>5</v>
      </c>
      <c r="W67" s="83"/>
      <c r="Z67" s="1"/>
    </row>
    <row r="68" spans="2:26" ht="12.75" customHeight="1">
      <c r="B68" s="53">
        <f t="shared" si="52"/>
        <v>6</v>
      </c>
      <c r="C68" s="50" t="s">
        <v>179</v>
      </c>
      <c r="D68" s="5" t="s">
        <v>181</v>
      </c>
      <c r="E68" s="14">
        <v>6</v>
      </c>
      <c r="F68" s="17" t="s">
        <v>3</v>
      </c>
      <c r="G68" s="17" t="s">
        <v>403</v>
      </c>
      <c r="H68" s="70" t="s">
        <v>1314</v>
      </c>
      <c r="I68" s="331">
        <v>1740</v>
      </c>
      <c r="J68" s="5">
        <f t="shared" si="50"/>
        <v>0</v>
      </c>
      <c r="K68" s="20" t="s">
        <v>52</v>
      </c>
      <c r="L68" s="338" t="s">
        <v>1318</v>
      </c>
      <c r="M68" s="39"/>
      <c r="N68" s="39"/>
      <c r="O68" s="43">
        <f t="shared" si="44"/>
        <v>1740</v>
      </c>
      <c r="P68" s="43">
        <f t="shared" si="45"/>
        <v>0</v>
      </c>
      <c r="Q68" s="43">
        <f t="shared" si="46"/>
        <v>0</v>
      </c>
      <c r="R68" s="43">
        <f t="shared" si="47"/>
        <v>0</v>
      </c>
      <c r="S68" s="43">
        <f t="shared" si="48"/>
        <v>0</v>
      </c>
      <c r="T68" s="43">
        <f t="shared" si="49"/>
        <v>0</v>
      </c>
      <c r="U68" s="43">
        <f t="shared" si="51"/>
        <v>0</v>
      </c>
      <c r="V68" s="53">
        <f t="shared" si="53"/>
        <v>6</v>
      </c>
      <c r="W68" s="83"/>
      <c r="Z68" s="1"/>
    </row>
    <row r="69" spans="2:26" ht="12.75" customHeight="1">
      <c r="B69" s="53">
        <f t="shared" si="52"/>
        <v>7</v>
      </c>
      <c r="C69" s="50" t="s">
        <v>179</v>
      </c>
      <c r="D69" s="5" t="s">
        <v>181</v>
      </c>
      <c r="E69" s="14">
        <v>7</v>
      </c>
      <c r="F69" s="17" t="s">
        <v>3</v>
      </c>
      <c r="G69" s="17" t="s">
        <v>403</v>
      </c>
      <c r="H69" s="70" t="s">
        <v>1315</v>
      </c>
      <c r="I69" s="331">
        <v>129</v>
      </c>
      <c r="J69" s="5">
        <f t="shared" si="50"/>
        <v>0</v>
      </c>
      <c r="K69" s="20" t="s">
        <v>52</v>
      </c>
      <c r="L69" s="338" t="s">
        <v>38</v>
      </c>
      <c r="M69" s="39"/>
      <c r="N69" s="39"/>
      <c r="O69" s="43">
        <f t="shared" si="44"/>
        <v>129</v>
      </c>
      <c r="P69" s="43">
        <f t="shared" si="45"/>
        <v>0</v>
      </c>
      <c r="Q69" s="43">
        <f t="shared" si="46"/>
        <v>0</v>
      </c>
      <c r="R69" s="43">
        <f t="shared" si="47"/>
        <v>0</v>
      </c>
      <c r="S69" s="43">
        <f t="shared" si="48"/>
        <v>0</v>
      </c>
      <c r="T69" s="43">
        <f t="shared" si="49"/>
        <v>0</v>
      </c>
      <c r="U69" s="43">
        <f t="shared" si="51"/>
        <v>0</v>
      </c>
      <c r="V69" s="53">
        <f t="shared" si="53"/>
        <v>7</v>
      </c>
      <c r="W69" s="83"/>
      <c r="X69" s="8"/>
      <c r="Y69" s="8"/>
      <c r="Z69" s="1"/>
    </row>
    <row r="70" spans="2:26" ht="12.75" customHeight="1">
      <c r="B70" s="53">
        <f t="shared" si="52"/>
        <v>8</v>
      </c>
      <c r="C70" s="50" t="s">
        <v>188</v>
      </c>
      <c r="D70" s="5" t="s">
        <v>188</v>
      </c>
      <c r="E70" s="14" t="s">
        <v>188</v>
      </c>
      <c r="F70" s="17" t="s">
        <v>188</v>
      </c>
      <c r="G70" s="17" t="s">
        <v>188</v>
      </c>
      <c r="H70" s="28"/>
      <c r="I70" s="18"/>
      <c r="J70" s="5">
        <f t="shared" si="50"/>
        <v>6</v>
      </c>
      <c r="K70" s="20" t="s">
        <v>188</v>
      </c>
      <c r="L70" s="21" t="s">
        <v>38</v>
      </c>
      <c r="M70" s="39"/>
      <c r="N70" s="39"/>
      <c r="O70" s="43">
        <f t="shared" si="44"/>
        <v>0</v>
      </c>
      <c r="P70" s="43">
        <f t="shared" si="45"/>
        <v>0</v>
      </c>
      <c r="Q70" s="43">
        <f t="shared" si="46"/>
        <v>0</v>
      </c>
      <c r="R70" s="43">
        <f t="shared" si="47"/>
        <v>0</v>
      </c>
      <c r="S70" s="43">
        <f t="shared" si="48"/>
        <v>0</v>
      </c>
      <c r="T70" s="43">
        <f t="shared" si="49"/>
        <v>0</v>
      </c>
      <c r="U70" s="43">
        <f t="shared" si="51"/>
        <v>0</v>
      </c>
      <c r="V70" s="53">
        <f t="shared" si="53"/>
        <v>8</v>
      </c>
      <c r="W70" s="83"/>
      <c r="X70" s="8"/>
      <c r="Y70" s="8"/>
      <c r="Z70" s="1"/>
    </row>
    <row r="71" spans="2:26" ht="12.75" customHeight="1">
      <c r="B71" s="53">
        <f t="shared" si="52"/>
        <v>9</v>
      </c>
      <c r="C71" s="50" t="s">
        <v>188</v>
      </c>
      <c r="D71" s="5" t="s">
        <v>188</v>
      </c>
      <c r="E71" s="14" t="s">
        <v>188</v>
      </c>
      <c r="F71" s="17" t="s">
        <v>188</v>
      </c>
      <c r="G71" s="17" t="s">
        <v>188</v>
      </c>
      <c r="H71" s="28"/>
      <c r="I71" s="18"/>
      <c r="J71" s="5">
        <f t="shared" si="50"/>
        <v>6</v>
      </c>
      <c r="K71" s="20" t="s">
        <v>188</v>
      </c>
      <c r="L71" s="21" t="s">
        <v>38</v>
      </c>
      <c r="M71" s="39"/>
      <c r="N71" s="39"/>
      <c r="O71" s="43">
        <f t="shared" si="44"/>
        <v>0</v>
      </c>
      <c r="P71" s="43">
        <f t="shared" si="45"/>
        <v>0</v>
      </c>
      <c r="Q71" s="43">
        <f t="shared" si="46"/>
        <v>0</v>
      </c>
      <c r="R71" s="43">
        <f t="shared" si="47"/>
        <v>0</v>
      </c>
      <c r="S71" s="43">
        <f t="shared" si="48"/>
        <v>0</v>
      </c>
      <c r="T71" s="43">
        <f t="shared" si="49"/>
        <v>0</v>
      </c>
      <c r="U71" s="43">
        <f t="shared" si="51"/>
        <v>0</v>
      </c>
      <c r="V71" s="53">
        <f t="shared" si="53"/>
        <v>9</v>
      </c>
      <c r="W71" s="83"/>
      <c r="X71" s="8"/>
      <c r="Y71" s="8"/>
      <c r="Z71" s="1"/>
    </row>
    <row r="72" spans="2:26" ht="12.75" hidden="1" customHeight="1">
      <c r="B72" s="53">
        <f t="shared" si="52"/>
        <v>10</v>
      </c>
      <c r="C72" s="50" t="s">
        <v>188</v>
      </c>
      <c r="D72" s="5" t="s">
        <v>188</v>
      </c>
      <c r="E72" s="14" t="s">
        <v>188</v>
      </c>
      <c r="F72" s="17" t="s">
        <v>188</v>
      </c>
      <c r="G72" s="17" t="s">
        <v>188</v>
      </c>
      <c r="H72" s="28"/>
      <c r="I72" s="18"/>
      <c r="J72" s="5">
        <f t="shared" si="50"/>
        <v>6</v>
      </c>
      <c r="K72" s="20" t="s">
        <v>188</v>
      </c>
      <c r="L72" s="21" t="s">
        <v>38</v>
      </c>
      <c r="M72" s="39"/>
      <c r="N72" s="39"/>
      <c r="O72" s="43">
        <f t="shared" si="44"/>
        <v>0</v>
      </c>
      <c r="P72" s="43">
        <f t="shared" si="45"/>
        <v>0</v>
      </c>
      <c r="Q72" s="43">
        <f t="shared" si="46"/>
        <v>0</v>
      </c>
      <c r="R72" s="43">
        <f t="shared" si="47"/>
        <v>0</v>
      </c>
      <c r="S72" s="43">
        <f t="shared" si="48"/>
        <v>0</v>
      </c>
      <c r="T72" s="43">
        <f t="shared" si="49"/>
        <v>0</v>
      </c>
      <c r="U72" s="43">
        <f t="shared" si="51"/>
        <v>0</v>
      </c>
      <c r="V72" s="53">
        <f t="shared" si="53"/>
        <v>10</v>
      </c>
      <c r="W72" s="83"/>
      <c r="X72" s="8"/>
      <c r="Y72" s="8"/>
      <c r="Z72" s="1"/>
    </row>
    <row r="73" spans="2:26" ht="12.75" hidden="1" customHeight="1">
      <c r="B73" s="53">
        <f t="shared" si="52"/>
        <v>11</v>
      </c>
      <c r="C73" s="50" t="s">
        <v>188</v>
      </c>
      <c r="D73" s="5" t="s">
        <v>188</v>
      </c>
      <c r="E73" s="14" t="s">
        <v>188</v>
      </c>
      <c r="F73" s="17" t="s">
        <v>188</v>
      </c>
      <c r="G73" s="17" t="s">
        <v>188</v>
      </c>
      <c r="H73" s="28"/>
      <c r="I73" s="18"/>
      <c r="J73" s="5">
        <f t="shared" si="50"/>
        <v>6</v>
      </c>
      <c r="K73" s="20" t="s">
        <v>188</v>
      </c>
      <c r="L73" s="21" t="s">
        <v>38</v>
      </c>
      <c r="M73" s="39"/>
      <c r="N73" s="39"/>
      <c r="O73" s="43">
        <f t="shared" si="44"/>
        <v>0</v>
      </c>
      <c r="P73" s="43">
        <f t="shared" si="45"/>
        <v>0</v>
      </c>
      <c r="Q73" s="43">
        <f t="shared" si="46"/>
        <v>0</v>
      </c>
      <c r="R73" s="43">
        <f t="shared" si="47"/>
        <v>0</v>
      </c>
      <c r="S73" s="43">
        <f t="shared" si="48"/>
        <v>0</v>
      </c>
      <c r="T73" s="43">
        <f t="shared" si="49"/>
        <v>0</v>
      </c>
      <c r="U73" s="43">
        <f t="shared" si="51"/>
        <v>0</v>
      </c>
      <c r="V73" s="53">
        <f t="shared" si="53"/>
        <v>11</v>
      </c>
      <c r="W73" s="83"/>
      <c r="Z73" s="1"/>
    </row>
    <row r="74" spans="2:26" ht="12.75" hidden="1" customHeight="1">
      <c r="B74" s="53">
        <f t="shared" si="52"/>
        <v>12</v>
      </c>
      <c r="C74" s="50" t="s">
        <v>38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/>
      <c r="I74" s="18"/>
      <c r="J74" s="5">
        <f t="shared" si="50"/>
        <v>6</v>
      </c>
      <c r="K74" s="20" t="s">
        <v>188</v>
      </c>
      <c r="L74" s="21" t="s">
        <v>38</v>
      </c>
      <c r="M74" s="39"/>
      <c r="N74" s="39"/>
      <c r="O74" s="43">
        <f t="shared" si="44"/>
        <v>0</v>
      </c>
      <c r="P74" s="43">
        <f t="shared" si="45"/>
        <v>0</v>
      </c>
      <c r="Q74" s="43">
        <f t="shared" si="46"/>
        <v>0</v>
      </c>
      <c r="R74" s="43">
        <f t="shared" si="47"/>
        <v>0</v>
      </c>
      <c r="S74" s="43">
        <f t="shared" si="48"/>
        <v>0</v>
      </c>
      <c r="T74" s="43">
        <f t="shared" si="49"/>
        <v>0</v>
      </c>
      <c r="U74" s="43">
        <f t="shared" si="51"/>
        <v>0</v>
      </c>
      <c r="V74" s="53">
        <f t="shared" si="53"/>
        <v>12</v>
      </c>
      <c r="W74" s="83"/>
      <c r="Z74" s="1"/>
    </row>
    <row r="75" spans="2:26" ht="12.75" hidden="1" customHeight="1">
      <c r="B75" s="53">
        <f t="shared" si="52"/>
        <v>13</v>
      </c>
      <c r="C75" s="50" t="s">
        <v>38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/>
      <c r="I75" s="18"/>
      <c r="J75" s="5">
        <f t="shared" si="50"/>
        <v>6</v>
      </c>
      <c r="K75" s="20" t="s">
        <v>188</v>
      </c>
      <c r="L75" s="21" t="s">
        <v>38</v>
      </c>
      <c r="M75" s="39"/>
      <c r="N75" s="39"/>
      <c r="O75" s="43">
        <f t="shared" si="44"/>
        <v>0</v>
      </c>
      <c r="P75" s="43">
        <f t="shared" si="45"/>
        <v>0</v>
      </c>
      <c r="Q75" s="43">
        <f t="shared" si="46"/>
        <v>0</v>
      </c>
      <c r="R75" s="43">
        <f t="shared" si="47"/>
        <v>0</v>
      </c>
      <c r="S75" s="43">
        <f t="shared" si="48"/>
        <v>0</v>
      </c>
      <c r="T75" s="43">
        <f t="shared" si="49"/>
        <v>0</v>
      </c>
      <c r="U75" s="43">
        <f t="shared" si="51"/>
        <v>0</v>
      </c>
      <c r="V75" s="53">
        <f t="shared" si="53"/>
        <v>13</v>
      </c>
      <c r="W75" s="83"/>
      <c r="Z75" s="1"/>
    </row>
    <row r="76" spans="2:26" ht="12.75" hidden="1" customHeight="1">
      <c r="B76" s="53">
        <f t="shared" si="52"/>
        <v>14</v>
      </c>
      <c r="C76" s="50" t="s">
        <v>38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/>
      <c r="I76" s="18"/>
      <c r="J76" s="5">
        <f t="shared" si="50"/>
        <v>6</v>
      </c>
      <c r="K76" s="20" t="s">
        <v>188</v>
      </c>
      <c r="L76" s="21" t="s">
        <v>38</v>
      </c>
      <c r="M76" s="39"/>
      <c r="N76" s="39"/>
      <c r="O76" s="43">
        <f t="shared" si="44"/>
        <v>0</v>
      </c>
      <c r="P76" s="43">
        <f t="shared" si="45"/>
        <v>0</v>
      </c>
      <c r="Q76" s="43">
        <f t="shared" si="46"/>
        <v>0</v>
      </c>
      <c r="R76" s="43">
        <f t="shared" si="47"/>
        <v>0</v>
      </c>
      <c r="S76" s="43">
        <f t="shared" si="48"/>
        <v>0</v>
      </c>
      <c r="T76" s="43">
        <f t="shared" si="49"/>
        <v>0</v>
      </c>
      <c r="U76" s="43">
        <f t="shared" si="51"/>
        <v>0</v>
      </c>
      <c r="V76" s="53">
        <f t="shared" si="53"/>
        <v>14</v>
      </c>
      <c r="W76" s="83"/>
      <c r="Z76" s="1"/>
    </row>
    <row r="77" spans="2:26" ht="12.75" hidden="1" customHeight="1">
      <c r="B77" s="53">
        <f t="shared" si="52"/>
        <v>15</v>
      </c>
      <c r="C77" s="50" t="s">
        <v>38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/>
      <c r="I77" s="18"/>
      <c r="J77" s="5">
        <f t="shared" si="50"/>
        <v>6</v>
      </c>
      <c r="K77" s="20" t="s">
        <v>188</v>
      </c>
      <c r="L77" s="21" t="s">
        <v>38</v>
      </c>
      <c r="M77" s="41"/>
      <c r="N77" s="41"/>
      <c r="O77" s="43">
        <f t="shared" si="44"/>
        <v>0</v>
      </c>
      <c r="P77" s="43">
        <f t="shared" si="45"/>
        <v>0</v>
      </c>
      <c r="Q77" s="43">
        <f t="shared" si="46"/>
        <v>0</v>
      </c>
      <c r="R77" s="43">
        <f t="shared" si="47"/>
        <v>0</v>
      </c>
      <c r="S77" s="43">
        <f t="shared" si="48"/>
        <v>0</v>
      </c>
      <c r="T77" s="43">
        <f t="shared" si="49"/>
        <v>0</v>
      </c>
      <c r="U77" s="43">
        <f t="shared" si="51"/>
        <v>0</v>
      </c>
      <c r="V77" s="53">
        <f t="shared" si="53"/>
        <v>15</v>
      </c>
      <c r="W77" s="83"/>
      <c r="Z77" s="1"/>
    </row>
    <row r="78" spans="2:26" ht="12.75" customHeight="1">
      <c r="C78" s="10"/>
      <c r="D78" s="10"/>
      <c r="E78" s="11"/>
      <c r="F78" s="11"/>
      <c r="G78" s="11"/>
      <c r="H78" s="12"/>
      <c r="I78" s="10"/>
      <c r="J78" s="10"/>
      <c r="K78" s="10"/>
      <c r="L78" s="10"/>
      <c r="O78" s="11"/>
      <c r="P78" s="11"/>
      <c r="Q78" s="11"/>
      <c r="R78" s="11"/>
      <c r="S78" s="11"/>
      <c r="T78" s="11"/>
      <c r="U78" s="11"/>
      <c r="V78" s="1"/>
      <c r="W78" s="83"/>
      <c r="Z78" s="1"/>
    </row>
    <row r="79" spans="2:26" ht="12.75" customHeight="1">
      <c r="C79" s="1"/>
      <c r="D79" s="1"/>
      <c r="E79" s="11"/>
      <c r="F79" s="11"/>
      <c r="G79" s="11"/>
      <c r="H79" s="12"/>
      <c r="I79" s="10"/>
      <c r="J79" s="10"/>
      <c r="K79" s="10"/>
      <c r="O79" s="44"/>
      <c r="P79" s="44"/>
      <c r="Q79" s="44"/>
      <c r="R79" s="44"/>
      <c r="S79" s="44"/>
      <c r="T79" s="44"/>
      <c r="U79" s="44"/>
      <c r="V79" s="1"/>
      <c r="W79" s="83"/>
      <c r="Z79" s="1"/>
    </row>
    <row r="80" spans="2:26" ht="12.75" customHeight="1">
      <c r="B80" s="730" t="s">
        <v>208</v>
      </c>
      <c r="C80" s="736" t="s">
        <v>201</v>
      </c>
      <c r="D80" s="739" t="s">
        <v>202</v>
      </c>
      <c r="E80" s="739" t="s">
        <v>36</v>
      </c>
      <c r="F80" s="742" t="s">
        <v>32</v>
      </c>
      <c r="G80" s="742"/>
      <c r="H80" s="742"/>
      <c r="I80" s="26" t="s">
        <v>33</v>
      </c>
      <c r="J80" s="743" t="s">
        <v>298</v>
      </c>
      <c r="K80" s="744"/>
      <c r="L80" s="727" t="s">
        <v>34</v>
      </c>
      <c r="M80" s="79" t="s">
        <v>48</v>
      </c>
      <c r="N80" s="79" t="s">
        <v>253</v>
      </c>
      <c r="O80" s="33" t="s">
        <v>220</v>
      </c>
      <c r="P80" s="33" t="s">
        <v>49</v>
      </c>
      <c r="Q80" s="33" t="s">
        <v>50</v>
      </c>
      <c r="R80" s="33" t="s">
        <v>53</v>
      </c>
      <c r="S80" s="33" t="s">
        <v>221</v>
      </c>
      <c r="T80" s="33" t="s">
        <v>218</v>
      </c>
      <c r="U80" s="33" t="s">
        <v>219</v>
      </c>
      <c r="V80" s="730" t="s">
        <v>208</v>
      </c>
      <c r="W80" s="83"/>
      <c r="Z80" s="1"/>
    </row>
    <row r="81" spans="2:26" ht="12.75" customHeight="1">
      <c r="B81" s="731"/>
      <c r="C81" s="737"/>
      <c r="D81" s="740"/>
      <c r="E81" s="740"/>
      <c r="F81" s="732" t="s">
        <v>0</v>
      </c>
      <c r="G81" s="732" t="s">
        <v>1</v>
      </c>
      <c r="H81" s="732" t="s">
        <v>2</v>
      </c>
      <c r="I81" s="734" t="s">
        <v>35</v>
      </c>
      <c r="J81" s="745"/>
      <c r="K81" s="746"/>
      <c r="L81" s="728"/>
      <c r="M81" s="80" t="s">
        <v>46</v>
      </c>
      <c r="N81" s="81" t="s">
        <v>254</v>
      </c>
      <c r="O81" s="33" t="s">
        <v>52</v>
      </c>
      <c r="P81" s="33" t="s">
        <v>51</v>
      </c>
      <c r="Q81" s="33" t="s">
        <v>358</v>
      </c>
      <c r="R81" s="33" t="s">
        <v>55</v>
      </c>
      <c r="S81" s="33" t="s">
        <v>192</v>
      </c>
      <c r="T81" s="33" t="s">
        <v>193</v>
      </c>
      <c r="U81" s="33" t="s">
        <v>56</v>
      </c>
      <c r="V81" s="731"/>
      <c r="W81" s="86" t="s">
        <v>261</v>
      </c>
      <c r="Z81" s="1"/>
    </row>
    <row r="82" spans="2:26" ht="12.75" customHeight="1">
      <c r="B82" s="731"/>
      <c r="C82" s="738"/>
      <c r="D82" s="741"/>
      <c r="E82" s="741"/>
      <c r="F82" s="733"/>
      <c r="G82" s="733"/>
      <c r="H82" s="733"/>
      <c r="I82" s="735"/>
      <c r="J82" s="747"/>
      <c r="K82" s="748"/>
      <c r="L82" s="729"/>
      <c r="M82" s="116">
        <f>SUM(O82:U82)-Q82-R82</f>
        <v>2769</v>
      </c>
      <c r="N82" s="117">
        <f>O82+T82+(IF(W82=1,U82,0))</f>
        <v>2769</v>
      </c>
      <c r="O82" s="47">
        <f>SUM(O83:O97)</f>
        <v>0</v>
      </c>
      <c r="P82" s="47">
        <f>SUM(P83:P97)</f>
        <v>0</v>
      </c>
      <c r="Q82" s="47">
        <f>SUM(Q83:Q97)</f>
        <v>0</v>
      </c>
      <c r="R82" s="47">
        <f>SUM(R83:R97)</f>
        <v>0</v>
      </c>
      <c r="S82" s="47">
        <f t="shared" ref="S82:T82" si="54">SUM(S83:S97)</f>
        <v>0</v>
      </c>
      <c r="T82" s="47">
        <f t="shared" si="54"/>
        <v>2769</v>
      </c>
      <c r="U82" s="47">
        <f>SUM(U83:U97)</f>
        <v>0</v>
      </c>
      <c r="V82" s="731"/>
      <c r="W82" s="83">
        <f>$Y$10</f>
        <v>0</v>
      </c>
      <c r="Z82" s="1"/>
    </row>
    <row r="83" spans="2:26" ht="12.75" customHeight="1">
      <c r="B83" s="54">
        <v>1</v>
      </c>
      <c r="C83" s="50" t="s">
        <v>179</v>
      </c>
      <c r="D83" s="5" t="s">
        <v>181</v>
      </c>
      <c r="E83" s="14">
        <v>1</v>
      </c>
      <c r="F83" s="17" t="s">
        <v>3</v>
      </c>
      <c r="G83" s="17" t="s">
        <v>271</v>
      </c>
      <c r="H83" s="17">
        <v>532</v>
      </c>
      <c r="I83" s="18">
        <v>1778</v>
      </c>
      <c r="J83" s="5">
        <f>IF(K83="耕作",0,IF(K83="休耕",1,IF(K83="転用",2,IF(K83="売却",3,IF(K83="貸出",4,IF(K83="借入",5,IF(K83="-",6,IF(K83="その他",7))))))))</f>
        <v>5</v>
      </c>
      <c r="K83" s="20" t="s">
        <v>193</v>
      </c>
      <c r="L83" s="219" t="s">
        <v>1320</v>
      </c>
      <c r="M83" s="39"/>
      <c r="N83" s="39"/>
      <c r="O83" s="43">
        <f t="shared" ref="O83:O97" si="55">IF(J83=0,I83,0)</f>
        <v>0</v>
      </c>
      <c r="P83" s="43">
        <f>IF(J83=1,I83,0)</f>
        <v>0</v>
      </c>
      <c r="Q83" s="43">
        <f t="shared" ref="Q83:Q97" si="56">IF(J83=2,I83,0)</f>
        <v>0</v>
      </c>
      <c r="R83" s="43">
        <f t="shared" ref="R83:R97" si="57">IF(J83=3,I83,0)</f>
        <v>0</v>
      </c>
      <c r="S83" s="43">
        <f t="shared" ref="S83:S97" si="58">IF(J83=4,I83,0)</f>
        <v>0</v>
      </c>
      <c r="T83" s="43">
        <f t="shared" ref="T83:T97" si="59">IF(J83=5,I83,0)</f>
        <v>1778</v>
      </c>
      <c r="U83" s="43">
        <f>IF(J83=7,I83,0)</f>
        <v>0</v>
      </c>
      <c r="V83" s="54">
        <v>1</v>
      </c>
      <c r="W83" s="83"/>
      <c r="Z83" s="1"/>
    </row>
    <row r="84" spans="2:26" ht="12.75" customHeight="1">
      <c r="B84" s="54">
        <f>1+B83</f>
        <v>2</v>
      </c>
      <c r="C84" s="50" t="s">
        <v>179</v>
      </c>
      <c r="D84" s="5" t="s">
        <v>181</v>
      </c>
      <c r="E84" s="14">
        <v>2</v>
      </c>
      <c r="F84" s="17" t="s">
        <v>3</v>
      </c>
      <c r="G84" s="17" t="s">
        <v>335</v>
      </c>
      <c r="H84" s="17">
        <v>563</v>
      </c>
      <c r="I84" s="331">
        <v>338</v>
      </c>
      <c r="J84" s="5">
        <f t="shared" ref="J84:J97" si="60">IF(K84="耕作",0,IF(K84="休耕",1,IF(K84="転用",2,IF(K84="売却",3,IF(K84="貸出",4,IF(K84="借入",5,IF(K84="-",6,IF(K84="その他",7))))))))</f>
        <v>5</v>
      </c>
      <c r="K84" s="20" t="s">
        <v>193</v>
      </c>
      <c r="L84" s="338" t="s">
        <v>1321</v>
      </c>
      <c r="M84" s="39"/>
      <c r="N84" s="39"/>
      <c r="O84" s="43">
        <f t="shared" si="55"/>
        <v>0</v>
      </c>
      <c r="P84" s="43">
        <f t="shared" ref="P84:P97" si="61">IF(J84=1,I84,0)</f>
        <v>0</v>
      </c>
      <c r="Q84" s="43">
        <f t="shared" si="56"/>
        <v>0</v>
      </c>
      <c r="R84" s="43">
        <f t="shared" si="57"/>
        <v>0</v>
      </c>
      <c r="S84" s="43">
        <f t="shared" si="58"/>
        <v>0</v>
      </c>
      <c r="T84" s="43">
        <f t="shared" si="59"/>
        <v>338</v>
      </c>
      <c r="U84" s="43">
        <f t="shared" ref="U84:U97" si="62">IF(J84=7,I84,0)</f>
        <v>0</v>
      </c>
      <c r="V84" s="54">
        <f>1+V83</f>
        <v>2</v>
      </c>
      <c r="W84" s="83"/>
      <c r="Z84" s="1"/>
    </row>
    <row r="85" spans="2:26" ht="12.75" customHeight="1">
      <c r="B85" s="54">
        <f t="shared" ref="B85:B97" si="63">1+B84</f>
        <v>3</v>
      </c>
      <c r="C85" s="50" t="s">
        <v>179</v>
      </c>
      <c r="D85" s="5" t="s">
        <v>181</v>
      </c>
      <c r="E85" s="14">
        <v>3</v>
      </c>
      <c r="F85" s="17" t="s">
        <v>3</v>
      </c>
      <c r="G85" s="17" t="s">
        <v>335</v>
      </c>
      <c r="H85" s="17">
        <v>564</v>
      </c>
      <c r="I85" s="331">
        <v>468</v>
      </c>
      <c r="J85" s="5">
        <f t="shared" si="60"/>
        <v>5</v>
      </c>
      <c r="K85" s="20" t="s">
        <v>193</v>
      </c>
      <c r="L85" s="338" t="s">
        <v>38</v>
      </c>
      <c r="M85" s="39"/>
      <c r="N85" s="39"/>
      <c r="O85" s="43">
        <f t="shared" si="55"/>
        <v>0</v>
      </c>
      <c r="P85" s="43">
        <f t="shared" si="61"/>
        <v>0</v>
      </c>
      <c r="Q85" s="43">
        <f t="shared" si="56"/>
        <v>0</v>
      </c>
      <c r="R85" s="43">
        <f t="shared" si="57"/>
        <v>0</v>
      </c>
      <c r="S85" s="43">
        <f t="shared" si="58"/>
        <v>0</v>
      </c>
      <c r="T85" s="43">
        <f t="shared" si="59"/>
        <v>468</v>
      </c>
      <c r="U85" s="43">
        <f t="shared" si="62"/>
        <v>0</v>
      </c>
      <c r="V85" s="54">
        <f t="shared" ref="V85:V97" si="64">1+V84</f>
        <v>3</v>
      </c>
      <c r="W85" s="83"/>
      <c r="Z85" s="1"/>
    </row>
    <row r="86" spans="2:26" ht="12.75" customHeight="1">
      <c r="B86" s="54">
        <f t="shared" si="63"/>
        <v>4</v>
      </c>
      <c r="C86" s="50" t="s">
        <v>179</v>
      </c>
      <c r="D86" s="5" t="s">
        <v>181</v>
      </c>
      <c r="E86" s="14">
        <v>4</v>
      </c>
      <c r="F86" s="17" t="s">
        <v>3</v>
      </c>
      <c r="G86" s="17" t="s">
        <v>335</v>
      </c>
      <c r="H86" s="17">
        <v>565</v>
      </c>
      <c r="I86" s="331">
        <v>185</v>
      </c>
      <c r="J86" s="5">
        <f t="shared" si="60"/>
        <v>5</v>
      </c>
      <c r="K86" s="20" t="s">
        <v>193</v>
      </c>
      <c r="L86" s="338" t="s">
        <v>38</v>
      </c>
      <c r="M86" s="39"/>
      <c r="N86" s="39"/>
      <c r="O86" s="43">
        <f t="shared" si="55"/>
        <v>0</v>
      </c>
      <c r="P86" s="43">
        <f t="shared" si="61"/>
        <v>0</v>
      </c>
      <c r="Q86" s="43">
        <f t="shared" si="56"/>
        <v>0</v>
      </c>
      <c r="R86" s="43">
        <f t="shared" si="57"/>
        <v>0</v>
      </c>
      <c r="S86" s="43">
        <f t="shared" si="58"/>
        <v>0</v>
      </c>
      <c r="T86" s="43">
        <f t="shared" si="59"/>
        <v>185</v>
      </c>
      <c r="U86" s="43">
        <f t="shared" si="62"/>
        <v>0</v>
      </c>
      <c r="V86" s="54">
        <f t="shared" si="64"/>
        <v>4</v>
      </c>
      <c r="W86" s="83"/>
      <c r="Z86" s="1"/>
    </row>
    <row r="87" spans="2:26" ht="12.75" customHeight="1">
      <c r="B87" s="54">
        <f t="shared" si="63"/>
        <v>5</v>
      </c>
      <c r="C87" s="50" t="s">
        <v>38</v>
      </c>
      <c r="D87" s="5" t="s">
        <v>188</v>
      </c>
      <c r="E87" s="14" t="s">
        <v>38</v>
      </c>
      <c r="F87" s="17" t="s">
        <v>188</v>
      </c>
      <c r="G87" s="17" t="s">
        <v>188</v>
      </c>
      <c r="H87" s="17"/>
      <c r="I87" s="18"/>
      <c r="J87" s="5">
        <f t="shared" si="60"/>
        <v>6</v>
      </c>
      <c r="K87" s="20" t="s">
        <v>188</v>
      </c>
      <c r="L87" s="21" t="s">
        <v>38</v>
      </c>
      <c r="M87" s="39"/>
      <c r="N87" s="39"/>
      <c r="O87" s="43">
        <f t="shared" si="55"/>
        <v>0</v>
      </c>
      <c r="P87" s="43">
        <f t="shared" si="61"/>
        <v>0</v>
      </c>
      <c r="Q87" s="43">
        <f t="shared" si="56"/>
        <v>0</v>
      </c>
      <c r="R87" s="43">
        <f t="shared" si="57"/>
        <v>0</v>
      </c>
      <c r="S87" s="43">
        <f t="shared" si="58"/>
        <v>0</v>
      </c>
      <c r="T87" s="43">
        <f t="shared" si="59"/>
        <v>0</v>
      </c>
      <c r="U87" s="43">
        <f t="shared" si="62"/>
        <v>0</v>
      </c>
      <c r="V87" s="54">
        <f t="shared" si="64"/>
        <v>5</v>
      </c>
      <c r="W87" s="78"/>
      <c r="Z87" s="1"/>
    </row>
    <row r="88" spans="2:26" ht="12.75" customHeight="1">
      <c r="B88" s="54">
        <f t="shared" si="63"/>
        <v>6</v>
      </c>
      <c r="C88" s="50" t="s">
        <v>188</v>
      </c>
      <c r="D88" s="5" t="s">
        <v>188</v>
      </c>
      <c r="E88" s="14" t="s">
        <v>38</v>
      </c>
      <c r="F88" s="17" t="s">
        <v>188</v>
      </c>
      <c r="G88" s="17" t="s">
        <v>188</v>
      </c>
      <c r="H88" s="17" t="s">
        <v>6</v>
      </c>
      <c r="I88" s="18" t="s">
        <v>6</v>
      </c>
      <c r="J88" s="5">
        <f t="shared" si="60"/>
        <v>6</v>
      </c>
      <c r="K88" s="20" t="s">
        <v>188</v>
      </c>
      <c r="L88" s="21" t="s">
        <v>38</v>
      </c>
      <c r="M88" s="39"/>
      <c r="N88" s="39"/>
      <c r="O88" s="43">
        <f t="shared" si="55"/>
        <v>0</v>
      </c>
      <c r="P88" s="43">
        <f t="shared" si="61"/>
        <v>0</v>
      </c>
      <c r="Q88" s="43">
        <f t="shared" si="56"/>
        <v>0</v>
      </c>
      <c r="R88" s="43">
        <f t="shared" si="57"/>
        <v>0</v>
      </c>
      <c r="S88" s="43">
        <f t="shared" si="58"/>
        <v>0</v>
      </c>
      <c r="T88" s="43">
        <f t="shared" si="59"/>
        <v>0</v>
      </c>
      <c r="U88" s="43">
        <f t="shared" si="62"/>
        <v>0</v>
      </c>
      <c r="V88" s="54">
        <f t="shared" si="64"/>
        <v>6</v>
      </c>
      <c r="W88" s="83"/>
      <c r="Z88" s="1"/>
    </row>
    <row r="89" spans="2:26" ht="12.75" hidden="1" customHeight="1">
      <c r="B89" s="54">
        <f t="shared" si="63"/>
        <v>7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 t="s">
        <v>6</v>
      </c>
      <c r="I89" s="18" t="s">
        <v>6</v>
      </c>
      <c r="J89" s="5">
        <f t="shared" si="60"/>
        <v>6</v>
      </c>
      <c r="K89" s="20" t="s">
        <v>188</v>
      </c>
      <c r="L89" s="21" t="s">
        <v>38</v>
      </c>
      <c r="M89" s="39"/>
      <c r="N89" s="39"/>
      <c r="O89" s="43">
        <f t="shared" si="55"/>
        <v>0</v>
      </c>
      <c r="P89" s="43">
        <f t="shared" si="61"/>
        <v>0</v>
      </c>
      <c r="Q89" s="43">
        <f t="shared" si="56"/>
        <v>0</v>
      </c>
      <c r="R89" s="43">
        <f t="shared" si="57"/>
        <v>0</v>
      </c>
      <c r="S89" s="43">
        <f t="shared" si="58"/>
        <v>0</v>
      </c>
      <c r="T89" s="43">
        <f t="shared" si="59"/>
        <v>0</v>
      </c>
      <c r="U89" s="43">
        <f t="shared" si="62"/>
        <v>0</v>
      </c>
      <c r="V89" s="54">
        <f t="shared" si="64"/>
        <v>7</v>
      </c>
      <c r="W89" s="83"/>
      <c r="Z89" s="1"/>
    </row>
    <row r="90" spans="2:26" ht="12.75" hidden="1" customHeight="1">
      <c r="B90" s="54">
        <f t="shared" si="63"/>
        <v>8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 t="s">
        <v>6</v>
      </c>
      <c r="I90" s="18" t="s">
        <v>6</v>
      </c>
      <c r="J90" s="5">
        <f t="shared" si="60"/>
        <v>6</v>
      </c>
      <c r="K90" s="20" t="s">
        <v>188</v>
      </c>
      <c r="L90" s="21" t="s">
        <v>38</v>
      </c>
      <c r="M90" s="39"/>
      <c r="N90" s="39"/>
      <c r="O90" s="43">
        <f t="shared" si="55"/>
        <v>0</v>
      </c>
      <c r="P90" s="43">
        <f t="shared" si="61"/>
        <v>0</v>
      </c>
      <c r="Q90" s="43">
        <f t="shared" si="56"/>
        <v>0</v>
      </c>
      <c r="R90" s="43">
        <f t="shared" si="57"/>
        <v>0</v>
      </c>
      <c r="S90" s="43">
        <f t="shared" si="58"/>
        <v>0</v>
      </c>
      <c r="T90" s="43">
        <f t="shared" si="59"/>
        <v>0</v>
      </c>
      <c r="U90" s="43">
        <f t="shared" si="62"/>
        <v>0</v>
      </c>
      <c r="V90" s="54">
        <f t="shared" si="64"/>
        <v>8</v>
      </c>
      <c r="W90" s="83"/>
      <c r="Z90" s="1"/>
    </row>
    <row r="91" spans="2:26" ht="12.75" hidden="1" customHeight="1">
      <c r="B91" s="54">
        <f t="shared" si="63"/>
        <v>9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0"/>
        <v>6</v>
      </c>
      <c r="K91" s="20" t="s">
        <v>188</v>
      </c>
      <c r="L91" s="21" t="s">
        <v>38</v>
      </c>
      <c r="M91" s="39"/>
      <c r="N91" s="39"/>
      <c r="O91" s="43">
        <f t="shared" si="55"/>
        <v>0</v>
      </c>
      <c r="P91" s="43">
        <f t="shared" si="61"/>
        <v>0</v>
      </c>
      <c r="Q91" s="43">
        <f t="shared" si="56"/>
        <v>0</v>
      </c>
      <c r="R91" s="43">
        <f t="shared" si="57"/>
        <v>0</v>
      </c>
      <c r="S91" s="43">
        <f t="shared" si="58"/>
        <v>0</v>
      </c>
      <c r="T91" s="43">
        <f t="shared" si="59"/>
        <v>0</v>
      </c>
      <c r="U91" s="43">
        <f t="shared" si="62"/>
        <v>0</v>
      </c>
      <c r="V91" s="54">
        <f t="shared" si="64"/>
        <v>9</v>
      </c>
      <c r="W91" s="83"/>
      <c r="Z91" s="1"/>
    </row>
    <row r="92" spans="2:26" ht="12.75" hidden="1" customHeight="1">
      <c r="B92" s="54">
        <f t="shared" si="63"/>
        <v>10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0"/>
        <v>6</v>
      </c>
      <c r="K92" s="20" t="s">
        <v>188</v>
      </c>
      <c r="L92" s="21" t="s">
        <v>38</v>
      </c>
      <c r="M92" s="39"/>
      <c r="N92" s="39"/>
      <c r="O92" s="43">
        <f t="shared" si="55"/>
        <v>0</v>
      </c>
      <c r="P92" s="43">
        <f t="shared" si="61"/>
        <v>0</v>
      </c>
      <c r="Q92" s="43">
        <f t="shared" si="56"/>
        <v>0</v>
      </c>
      <c r="R92" s="43">
        <f t="shared" si="57"/>
        <v>0</v>
      </c>
      <c r="S92" s="43">
        <f t="shared" si="58"/>
        <v>0</v>
      </c>
      <c r="T92" s="43">
        <f t="shared" si="59"/>
        <v>0</v>
      </c>
      <c r="U92" s="43">
        <f t="shared" si="62"/>
        <v>0</v>
      </c>
      <c r="V92" s="54">
        <f t="shared" si="64"/>
        <v>10</v>
      </c>
      <c r="W92" s="83"/>
      <c r="Z92" s="1"/>
    </row>
    <row r="93" spans="2:26" ht="12.75" hidden="1" customHeight="1">
      <c r="B93" s="54">
        <f t="shared" si="63"/>
        <v>11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0"/>
        <v>6</v>
      </c>
      <c r="K93" s="20" t="s">
        <v>188</v>
      </c>
      <c r="L93" s="21" t="s">
        <v>38</v>
      </c>
      <c r="M93" s="39"/>
      <c r="N93" s="39"/>
      <c r="O93" s="43">
        <f t="shared" si="55"/>
        <v>0</v>
      </c>
      <c r="P93" s="43">
        <f t="shared" si="61"/>
        <v>0</v>
      </c>
      <c r="Q93" s="43">
        <f t="shared" si="56"/>
        <v>0</v>
      </c>
      <c r="R93" s="43">
        <f t="shared" si="57"/>
        <v>0</v>
      </c>
      <c r="S93" s="43">
        <f t="shared" si="58"/>
        <v>0</v>
      </c>
      <c r="T93" s="43">
        <f t="shared" si="59"/>
        <v>0</v>
      </c>
      <c r="U93" s="43">
        <f t="shared" si="62"/>
        <v>0</v>
      </c>
      <c r="V93" s="54">
        <f t="shared" si="64"/>
        <v>11</v>
      </c>
      <c r="W93" s="83"/>
      <c r="Z93" s="1"/>
    </row>
    <row r="94" spans="2:26" ht="12.75" hidden="1" customHeight="1">
      <c r="B94" s="54">
        <f t="shared" si="63"/>
        <v>12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0"/>
        <v>6</v>
      </c>
      <c r="K94" s="20" t="s">
        <v>188</v>
      </c>
      <c r="L94" s="21" t="s">
        <v>38</v>
      </c>
      <c r="M94" s="39"/>
      <c r="N94" s="39"/>
      <c r="O94" s="43">
        <f t="shared" si="55"/>
        <v>0</v>
      </c>
      <c r="P94" s="43">
        <f t="shared" si="61"/>
        <v>0</v>
      </c>
      <c r="Q94" s="43">
        <f t="shared" si="56"/>
        <v>0</v>
      </c>
      <c r="R94" s="43">
        <f t="shared" si="57"/>
        <v>0</v>
      </c>
      <c r="S94" s="43">
        <f t="shared" si="58"/>
        <v>0</v>
      </c>
      <c r="T94" s="43">
        <f t="shared" si="59"/>
        <v>0</v>
      </c>
      <c r="U94" s="43">
        <f t="shared" si="62"/>
        <v>0</v>
      </c>
      <c r="V94" s="54">
        <f t="shared" si="64"/>
        <v>12</v>
      </c>
      <c r="W94" s="83"/>
      <c r="Z94" s="1"/>
    </row>
    <row r="95" spans="2:26" ht="12.75" hidden="1" customHeight="1">
      <c r="B95" s="54">
        <f t="shared" si="63"/>
        <v>13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0"/>
        <v>6</v>
      </c>
      <c r="K95" s="20" t="s">
        <v>188</v>
      </c>
      <c r="L95" s="21" t="s">
        <v>38</v>
      </c>
      <c r="M95" s="39"/>
      <c r="N95" s="39"/>
      <c r="O95" s="43">
        <f t="shared" si="55"/>
        <v>0</v>
      </c>
      <c r="P95" s="43">
        <f t="shared" si="61"/>
        <v>0</v>
      </c>
      <c r="Q95" s="43">
        <f t="shared" si="56"/>
        <v>0</v>
      </c>
      <c r="R95" s="43">
        <f t="shared" si="57"/>
        <v>0</v>
      </c>
      <c r="S95" s="43">
        <f t="shared" si="58"/>
        <v>0</v>
      </c>
      <c r="T95" s="43">
        <f t="shared" si="59"/>
        <v>0</v>
      </c>
      <c r="U95" s="43">
        <f t="shared" si="62"/>
        <v>0</v>
      </c>
      <c r="V95" s="54">
        <f t="shared" si="64"/>
        <v>13</v>
      </c>
      <c r="W95" s="83"/>
      <c r="Z95" s="1"/>
    </row>
    <row r="96" spans="2:26" ht="12.75" hidden="1" customHeight="1">
      <c r="B96" s="54">
        <f t="shared" si="63"/>
        <v>14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0"/>
        <v>6</v>
      </c>
      <c r="K96" s="20" t="s">
        <v>188</v>
      </c>
      <c r="L96" s="21" t="s">
        <v>38</v>
      </c>
      <c r="M96" s="39"/>
      <c r="N96" s="39"/>
      <c r="O96" s="43">
        <f t="shared" si="55"/>
        <v>0</v>
      </c>
      <c r="P96" s="43">
        <f t="shared" si="61"/>
        <v>0</v>
      </c>
      <c r="Q96" s="43">
        <f t="shared" si="56"/>
        <v>0</v>
      </c>
      <c r="R96" s="43">
        <f t="shared" si="57"/>
        <v>0</v>
      </c>
      <c r="S96" s="43">
        <f t="shared" si="58"/>
        <v>0</v>
      </c>
      <c r="T96" s="43">
        <f t="shared" si="59"/>
        <v>0</v>
      </c>
      <c r="U96" s="43">
        <f t="shared" si="62"/>
        <v>0</v>
      </c>
      <c r="V96" s="54">
        <f t="shared" si="64"/>
        <v>14</v>
      </c>
      <c r="W96" s="83"/>
      <c r="Z96" s="1"/>
    </row>
    <row r="97" spans="2:27" ht="12.75" hidden="1" customHeight="1">
      <c r="B97" s="54">
        <f t="shared" si="63"/>
        <v>15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0"/>
        <v>6</v>
      </c>
      <c r="K97" s="20" t="s">
        <v>188</v>
      </c>
      <c r="L97" s="21" t="s">
        <v>38</v>
      </c>
      <c r="M97" s="39"/>
      <c r="N97" s="39"/>
      <c r="O97" s="43">
        <f t="shared" si="55"/>
        <v>0</v>
      </c>
      <c r="P97" s="43">
        <f t="shared" si="61"/>
        <v>0</v>
      </c>
      <c r="Q97" s="43">
        <f t="shared" si="56"/>
        <v>0</v>
      </c>
      <c r="R97" s="43">
        <f t="shared" si="57"/>
        <v>0</v>
      </c>
      <c r="S97" s="43">
        <f t="shared" si="58"/>
        <v>0</v>
      </c>
      <c r="T97" s="43">
        <f t="shared" si="59"/>
        <v>0</v>
      </c>
      <c r="U97" s="43">
        <f t="shared" si="62"/>
        <v>0</v>
      </c>
      <c r="V97" s="54">
        <f t="shared" si="64"/>
        <v>15</v>
      </c>
      <c r="W97" s="83"/>
      <c r="Z97" s="1"/>
    </row>
    <row r="98" spans="2:27" ht="12.75" hidden="1" customHeight="1">
      <c r="C98" s="1"/>
      <c r="D98" s="1"/>
      <c r="E98" s="11"/>
      <c r="F98" s="11"/>
      <c r="G98" s="11"/>
      <c r="H98" s="12"/>
      <c r="I98" s="10"/>
      <c r="J98" s="10"/>
      <c r="K98" s="10"/>
      <c r="O98" s="44"/>
      <c r="P98" s="44"/>
      <c r="Q98" s="44"/>
      <c r="R98" s="44"/>
      <c r="S98" s="44"/>
      <c r="T98" s="44"/>
      <c r="U98" s="44"/>
      <c r="V98" s="1"/>
      <c r="W98" s="83"/>
      <c r="Z98" s="12"/>
      <c r="AA98" s="10"/>
    </row>
    <row r="99" spans="2:27" ht="12.75" hidden="1" customHeight="1">
      <c r="C99" s="1"/>
      <c r="D99" s="1"/>
      <c r="E99" s="11"/>
      <c r="F99" s="11"/>
      <c r="G99" s="11"/>
      <c r="H99" s="12"/>
      <c r="I99" s="10"/>
      <c r="J99" s="10"/>
      <c r="K99" s="10"/>
      <c r="O99" s="44"/>
      <c r="P99" s="44"/>
      <c r="Q99" s="44"/>
      <c r="R99" s="44"/>
      <c r="S99" s="44"/>
      <c r="T99" s="44"/>
      <c r="U99" s="44"/>
      <c r="V99" s="1"/>
      <c r="W99" s="83"/>
      <c r="Z99" s="12"/>
      <c r="AA99" s="10"/>
    </row>
    <row r="100" spans="2:27" ht="12.75" hidden="1" customHeight="1">
      <c r="B100" s="686" t="s">
        <v>209</v>
      </c>
      <c r="C100" s="692" t="s">
        <v>201</v>
      </c>
      <c r="D100" s="695" t="s">
        <v>202</v>
      </c>
      <c r="E100" s="695" t="s">
        <v>36</v>
      </c>
      <c r="F100" s="698" t="s">
        <v>32</v>
      </c>
      <c r="G100" s="698"/>
      <c r="H100" s="698"/>
      <c r="I100" s="60" t="s">
        <v>33</v>
      </c>
      <c r="J100" s="699" t="s">
        <v>298</v>
      </c>
      <c r="K100" s="700"/>
      <c r="L100" s="683" t="s">
        <v>34</v>
      </c>
      <c r="M100" s="79" t="s">
        <v>48</v>
      </c>
      <c r="N100" s="79" t="s">
        <v>253</v>
      </c>
      <c r="O100" s="61" t="s">
        <v>220</v>
      </c>
      <c r="P100" s="61" t="s">
        <v>49</v>
      </c>
      <c r="Q100" s="61" t="s">
        <v>50</v>
      </c>
      <c r="R100" s="61" t="s">
        <v>53</v>
      </c>
      <c r="S100" s="61" t="s">
        <v>221</v>
      </c>
      <c r="T100" s="61" t="s">
        <v>218</v>
      </c>
      <c r="U100" s="61" t="s">
        <v>219</v>
      </c>
      <c r="V100" s="686" t="s">
        <v>209</v>
      </c>
      <c r="W100" s="83"/>
      <c r="Z100" s="12"/>
      <c r="AA100" s="10"/>
    </row>
    <row r="101" spans="2:27" ht="12.75" hidden="1" customHeight="1">
      <c r="B101" s="687"/>
      <c r="C101" s="693"/>
      <c r="D101" s="696"/>
      <c r="E101" s="696"/>
      <c r="F101" s="688" t="s">
        <v>0</v>
      </c>
      <c r="G101" s="688" t="s">
        <v>1</v>
      </c>
      <c r="H101" s="688" t="s">
        <v>2</v>
      </c>
      <c r="I101" s="690" t="s">
        <v>35</v>
      </c>
      <c r="J101" s="701"/>
      <c r="K101" s="702"/>
      <c r="L101" s="684"/>
      <c r="M101" s="80" t="s">
        <v>46</v>
      </c>
      <c r="N101" s="81" t="s">
        <v>254</v>
      </c>
      <c r="O101" s="61" t="s">
        <v>52</v>
      </c>
      <c r="P101" s="61" t="s">
        <v>51</v>
      </c>
      <c r="Q101" s="61" t="s">
        <v>358</v>
      </c>
      <c r="R101" s="61" t="s">
        <v>55</v>
      </c>
      <c r="S101" s="61" t="s">
        <v>192</v>
      </c>
      <c r="T101" s="61" t="s">
        <v>193</v>
      </c>
      <c r="U101" s="61" t="s">
        <v>56</v>
      </c>
      <c r="V101" s="687"/>
      <c r="W101" s="8" t="s">
        <v>262</v>
      </c>
      <c r="Z101" s="12"/>
      <c r="AA101" s="10"/>
    </row>
    <row r="102" spans="2:27" ht="12.75" hidden="1" customHeight="1">
      <c r="B102" s="687"/>
      <c r="C102" s="694"/>
      <c r="D102" s="697"/>
      <c r="E102" s="697"/>
      <c r="F102" s="689"/>
      <c r="G102" s="689"/>
      <c r="H102" s="689"/>
      <c r="I102" s="691"/>
      <c r="J102" s="703"/>
      <c r="K102" s="704"/>
      <c r="L102" s="685"/>
      <c r="M102" s="116">
        <f>SUM(O102:U102)-Q102-R102</f>
        <v>0</v>
      </c>
      <c r="N102" s="117">
        <f>O102+T102+(IF(W102=1,U102,0))</f>
        <v>0</v>
      </c>
      <c r="O102" s="62">
        <f>SUM(O103:O117)</f>
        <v>0</v>
      </c>
      <c r="P102" s="62">
        <f>SUM(P103:P117)</f>
        <v>0</v>
      </c>
      <c r="Q102" s="62">
        <f>SUM(Q103:Q117)</f>
        <v>0</v>
      </c>
      <c r="R102" s="62">
        <f>SUM(R103:R117)</f>
        <v>0</v>
      </c>
      <c r="S102" s="62">
        <f t="shared" ref="S102:T102" si="65">SUM(S103:S117)</f>
        <v>0</v>
      </c>
      <c r="T102" s="62">
        <f t="shared" si="65"/>
        <v>0</v>
      </c>
      <c r="U102" s="62">
        <f>SUM(U103:U117)</f>
        <v>0</v>
      </c>
      <c r="V102" s="687"/>
      <c r="W102" s="83">
        <f>$Y$11</f>
        <v>0</v>
      </c>
      <c r="Z102" s="12"/>
      <c r="AA102" s="10"/>
    </row>
    <row r="103" spans="2:27" ht="12.75" hidden="1" customHeight="1">
      <c r="B103" s="63">
        <v>1</v>
      </c>
      <c r="C103" s="50" t="s">
        <v>188</v>
      </c>
      <c r="D103" s="5" t="s">
        <v>188</v>
      </c>
      <c r="E103" s="5" t="s">
        <v>38</v>
      </c>
      <c r="F103" s="17" t="s">
        <v>188</v>
      </c>
      <c r="G103" s="17" t="s">
        <v>188</v>
      </c>
      <c r="H103" s="17"/>
      <c r="I103" s="27"/>
      <c r="J103" s="5">
        <f>IF(K103="耕作",0,IF(K103="休耕",1,IF(K103="転用",2,IF(K103="売却",3,IF(K103="貸出",4,IF(K103="借入",5,IF(K103="-",6,IF(K103="その他",7))))))))</f>
        <v>6</v>
      </c>
      <c r="K103" s="20" t="s">
        <v>188</v>
      </c>
      <c r="L103" s="21" t="s">
        <v>38</v>
      </c>
      <c r="M103" s="39"/>
      <c r="N103" s="39"/>
      <c r="O103" s="43">
        <f t="shared" ref="O103:O117" si="66">IF(J103=0,I103,0)</f>
        <v>0</v>
      </c>
      <c r="P103" s="43">
        <f>IF(J103=1,I103,0)</f>
        <v>0</v>
      </c>
      <c r="Q103" s="43">
        <f t="shared" ref="Q103:Q117" si="67">IF(J103=2,I103,0)</f>
        <v>0</v>
      </c>
      <c r="R103" s="43">
        <f t="shared" ref="R103:R117" si="68">IF(J103=3,I103,0)</f>
        <v>0</v>
      </c>
      <c r="S103" s="43">
        <f t="shared" ref="S103:S117" si="69">IF(J103=4,I103,0)</f>
        <v>0</v>
      </c>
      <c r="T103" s="43">
        <f t="shared" ref="T103:T117" si="70">IF(J103=5,I103,0)</f>
        <v>0</v>
      </c>
      <c r="U103" s="43">
        <f>IF(J103=7,I103,0)</f>
        <v>0</v>
      </c>
      <c r="V103" s="63">
        <v>1</v>
      </c>
      <c r="W103" s="83"/>
      <c r="Z103" s="12"/>
      <c r="AA103" s="10"/>
    </row>
    <row r="104" spans="2:27" ht="12.75" hidden="1" customHeight="1">
      <c r="B104" s="63">
        <f>1+B103</f>
        <v>2</v>
      </c>
      <c r="C104" s="50" t="s">
        <v>188</v>
      </c>
      <c r="D104" s="5" t="s">
        <v>188</v>
      </c>
      <c r="E104" s="14" t="s">
        <v>38</v>
      </c>
      <c r="F104" s="17" t="s">
        <v>188</v>
      </c>
      <c r="G104" s="17" t="s">
        <v>188</v>
      </c>
      <c r="H104" s="17"/>
      <c r="I104" s="27"/>
      <c r="J104" s="5">
        <f t="shared" ref="J104:J117" si="71">IF(K104="耕作",0,IF(K104="休耕",1,IF(K104="転用",2,IF(K104="売却",3,IF(K104="貸出",4,IF(K104="借入",5,IF(K104="-",6,IF(K104="その他",7))))))))</f>
        <v>6</v>
      </c>
      <c r="K104" s="20" t="s">
        <v>188</v>
      </c>
      <c r="L104" s="95" t="s">
        <v>38</v>
      </c>
      <c r="M104" s="39"/>
      <c r="N104" s="39"/>
      <c r="O104" s="43">
        <f t="shared" si="66"/>
        <v>0</v>
      </c>
      <c r="P104" s="43">
        <f t="shared" ref="P104:P117" si="72">IF(J104=1,I104,0)</f>
        <v>0</v>
      </c>
      <c r="Q104" s="43">
        <f t="shared" si="67"/>
        <v>0</v>
      </c>
      <c r="R104" s="43">
        <f t="shared" si="68"/>
        <v>0</v>
      </c>
      <c r="S104" s="43">
        <f t="shared" si="69"/>
        <v>0</v>
      </c>
      <c r="T104" s="43">
        <f t="shared" si="70"/>
        <v>0</v>
      </c>
      <c r="U104" s="43">
        <f t="shared" ref="U104:U117" si="73">IF(J104=7,I104,0)</f>
        <v>0</v>
      </c>
      <c r="V104" s="63">
        <f>1+V103</f>
        <v>2</v>
      </c>
      <c r="W104" s="83"/>
      <c r="Z104" s="12"/>
      <c r="AA104" s="10"/>
    </row>
    <row r="105" spans="2:27" ht="12.75" hidden="1" customHeight="1">
      <c r="B105" s="63">
        <f t="shared" ref="B105:B117" si="74">1+B104</f>
        <v>3</v>
      </c>
      <c r="C105" s="50" t="s">
        <v>188</v>
      </c>
      <c r="D105" s="5" t="s">
        <v>188</v>
      </c>
      <c r="E105" s="14" t="s">
        <v>38</v>
      </c>
      <c r="F105" s="17" t="s">
        <v>188</v>
      </c>
      <c r="G105" s="17" t="s">
        <v>188</v>
      </c>
      <c r="H105" s="17"/>
      <c r="I105" s="27"/>
      <c r="J105" s="5">
        <f t="shared" si="71"/>
        <v>6</v>
      </c>
      <c r="K105" s="20" t="s">
        <v>188</v>
      </c>
      <c r="L105" s="95" t="s">
        <v>38</v>
      </c>
      <c r="M105" s="39"/>
      <c r="N105" s="39"/>
      <c r="O105" s="43">
        <f t="shared" si="66"/>
        <v>0</v>
      </c>
      <c r="P105" s="43">
        <f t="shared" si="72"/>
        <v>0</v>
      </c>
      <c r="Q105" s="43">
        <f t="shared" si="67"/>
        <v>0</v>
      </c>
      <c r="R105" s="43">
        <f t="shared" si="68"/>
        <v>0</v>
      </c>
      <c r="S105" s="43">
        <f t="shared" si="69"/>
        <v>0</v>
      </c>
      <c r="T105" s="43">
        <f t="shared" si="70"/>
        <v>0</v>
      </c>
      <c r="U105" s="43">
        <f t="shared" si="73"/>
        <v>0</v>
      </c>
      <c r="V105" s="63">
        <f t="shared" ref="V105:V117" si="75">1+V104</f>
        <v>3</v>
      </c>
      <c r="W105" s="83"/>
      <c r="Z105" s="12"/>
      <c r="AA105" s="10"/>
    </row>
    <row r="106" spans="2:27" ht="12.75" hidden="1" customHeight="1">
      <c r="B106" s="63">
        <f t="shared" si="74"/>
        <v>4</v>
      </c>
      <c r="C106" s="50" t="s">
        <v>188</v>
      </c>
      <c r="D106" s="5" t="s">
        <v>188</v>
      </c>
      <c r="E106" s="14" t="s">
        <v>38</v>
      </c>
      <c r="F106" s="17" t="s">
        <v>188</v>
      </c>
      <c r="G106" s="17" t="s">
        <v>188</v>
      </c>
      <c r="H106" s="17" t="s">
        <v>6</v>
      </c>
      <c r="I106" s="18" t="s">
        <v>6</v>
      </c>
      <c r="J106" s="5">
        <f t="shared" si="71"/>
        <v>6</v>
      </c>
      <c r="K106" s="20" t="s">
        <v>188</v>
      </c>
      <c r="L106" s="21" t="s">
        <v>38</v>
      </c>
      <c r="M106" s="39"/>
      <c r="N106" s="39"/>
      <c r="O106" s="43">
        <f t="shared" si="66"/>
        <v>0</v>
      </c>
      <c r="P106" s="43">
        <f t="shared" si="72"/>
        <v>0</v>
      </c>
      <c r="Q106" s="43">
        <f t="shared" si="67"/>
        <v>0</v>
      </c>
      <c r="R106" s="43">
        <f t="shared" si="68"/>
        <v>0</v>
      </c>
      <c r="S106" s="43">
        <f t="shared" si="69"/>
        <v>0</v>
      </c>
      <c r="T106" s="43">
        <f t="shared" si="70"/>
        <v>0</v>
      </c>
      <c r="U106" s="43">
        <f t="shared" si="73"/>
        <v>0</v>
      </c>
      <c r="V106" s="63">
        <f t="shared" si="75"/>
        <v>4</v>
      </c>
      <c r="W106" s="83"/>
      <c r="Z106" s="12"/>
      <c r="AA106" s="10"/>
    </row>
    <row r="107" spans="2:27" hidden="1">
      <c r="B107" s="63">
        <f t="shared" si="74"/>
        <v>5</v>
      </c>
      <c r="C107" s="50" t="s">
        <v>188</v>
      </c>
      <c r="D107" s="5" t="s">
        <v>188</v>
      </c>
      <c r="E107" s="14" t="s">
        <v>38</v>
      </c>
      <c r="F107" s="17" t="s">
        <v>188</v>
      </c>
      <c r="G107" s="17" t="s">
        <v>188</v>
      </c>
      <c r="H107" s="17" t="s">
        <v>6</v>
      </c>
      <c r="I107" s="18" t="s">
        <v>6</v>
      </c>
      <c r="J107" s="5">
        <f t="shared" si="71"/>
        <v>6</v>
      </c>
      <c r="K107" s="20" t="s">
        <v>188</v>
      </c>
      <c r="L107" s="21" t="s">
        <v>38</v>
      </c>
      <c r="M107" s="39"/>
      <c r="N107" s="39"/>
      <c r="O107" s="43">
        <f t="shared" si="66"/>
        <v>0</v>
      </c>
      <c r="P107" s="43">
        <f t="shared" si="72"/>
        <v>0</v>
      </c>
      <c r="Q107" s="43">
        <f t="shared" si="67"/>
        <v>0</v>
      </c>
      <c r="R107" s="43">
        <f t="shared" si="68"/>
        <v>0</v>
      </c>
      <c r="S107" s="43">
        <f t="shared" si="69"/>
        <v>0</v>
      </c>
      <c r="T107" s="43">
        <f t="shared" si="70"/>
        <v>0</v>
      </c>
      <c r="U107" s="43">
        <f t="shared" si="73"/>
        <v>0</v>
      </c>
      <c r="V107" s="63">
        <f t="shared" si="75"/>
        <v>5</v>
      </c>
      <c r="W107" s="83"/>
      <c r="Z107" s="10"/>
      <c r="AA107" s="10"/>
    </row>
    <row r="108" spans="2:27" hidden="1">
      <c r="B108" s="63">
        <f t="shared" si="74"/>
        <v>6</v>
      </c>
      <c r="C108" s="50" t="s">
        <v>188</v>
      </c>
      <c r="D108" s="5" t="s">
        <v>188</v>
      </c>
      <c r="E108" s="14" t="s">
        <v>38</v>
      </c>
      <c r="F108" s="17" t="s">
        <v>188</v>
      </c>
      <c r="G108" s="17" t="s">
        <v>188</v>
      </c>
      <c r="H108" s="17" t="s">
        <v>6</v>
      </c>
      <c r="I108" s="18" t="s">
        <v>6</v>
      </c>
      <c r="J108" s="5">
        <f t="shared" si="71"/>
        <v>6</v>
      </c>
      <c r="K108" s="20" t="s">
        <v>188</v>
      </c>
      <c r="L108" s="21" t="s">
        <v>38</v>
      </c>
      <c r="M108" s="39"/>
      <c r="N108" s="39"/>
      <c r="O108" s="43">
        <f t="shared" si="66"/>
        <v>0</v>
      </c>
      <c r="P108" s="43">
        <f t="shared" si="72"/>
        <v>0</v>
      </c>
      <c r="Q108" s="43">
        <f t="shared" si="67"/>
        <v>0</v>
      </c>
      <c r="R108" s="43">
        <f t="shared" si="68"/>
        <v>0</v>
      </c>
      <c r="S108" s="43">
        <f t="shared" si="69"/>
        <v>0</v>
      </c>
      <c r="T108" s="43">
        <f t="shared" si="70"/>
        <v>0</v>
      </c>
      <c r="U108" s="43">
        <f t="shared" si="73"/>
        <v>0</v>
      </c>
      <c r="V108" s="63">
        <f t="shared" si="75"/>
        <v>6</v>
      </c>
      <c r="W108" s="83"/>
      <c r="Z108" s="10"/>
      <c r="AA108" s="10"/>
    </row>
    <row r="109" spans="2:27" hidden="1">
      <c r="B109" s="63">
        <f t="shared" si="74"/>
        <v>7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 t="s">
        <v>6</v>
      </c>
      <c r="I109" s="18" t="s">
        <v>6</v>
      </c>
      <c r="J109" s="5">
        <f t="shared" si="71"/>
        <v>6</v>
      </c>
      <c r="K109" s="20" t="s">
        <v>188</v>
      </c>
      <c r="L109" s="21" t="s">
        <v>38</v>
      </c>
      <c r="M109" s="39"/>
      <c r="N109" s="39"/>
      <c r="O109" s="43">
        <f t="shared" si="66"/>
        <v>0</v>
      </c>
      <c r="P109" s="43">
        <f t="shared" si="72"/>
        <v>0</v>
      </c>
      <c r="Q109" s="43">
        <f t="shared" si="67"/>
        <v>0</v>
      </c>
      <c r="R109" s="43">
        <f t="shared" si="68"/>
        <v>0</v>
      </c>
      <c r="S109" s="43">
        <f t="shared" si="69"/>
        <v>0</v>
      </c>
      <c r="T109" s="43">
        <f t="shared" si="70"/>
        <v>0</v>
      </c>
      <c r="U109" s="43">
        <f t="shared" si="73"/>
        <v>0</v>
      </c>
      <c r="V109" s="63">
        <f t="shared" si="75"/>
        <v>7</v>
      </c>
      <c r="W109" s="83"/>
      <c r="AA109" s="10"/>
    </row>
    <row r="110" spans="2:27" hidden="1">
      <c r="B110" s="63">
        <f t="shared" si="74"/>
        <v>8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 t="s">
        <v>6</v>
      </c>
      <c r="I110" s="18" t="s">
        <v>6</v>
      </c>
      <c r="J110" s="5">
        <f t="shared" si="71"/>
        <v>6</v>
      </c>
      <c r="K110" s="20" t="s">
        <v>188</v>
      </c>
      <c r="L110" s="21" t="s">
        <v>38</v>
      </c>
      <c r="M110" s="39"/>
      <c r="N110" s="39"/>
      <c r="O110" s="43">
        <f t="shared" si="66"/>
        <v>0</v>
      </c>
      <c r="P110" s="43">
        <f t="shared" si="72"/>
        <v>0</v>
      </c>
      <c r="Q110" s="43">
        <f t="shared" si="67"/>
        <v>0</v>
      </c>
      <c r="R110" s="43">
        <f t="shared" si="68"/>
        <v>0</v>
      </c>
      <c r="S110" s="43">
        <f t="shared" si="69"/>
        <v>0</v>
      </c>
      <c r="T110" s="43">
        <f t="shared" si="70"/>
        <v>0</v>
      </c>
      <c r="U110" s="43">
        <f t="shared" si="73"/>
        <v>0</v>
      </c>
      <c r="V110" s="63">
        <f t="shared" si="75"/>
        <v>8</v>
      </c>
      <c r="W110" s="83"/>
      <c r="AA110" s="10"/>
    </row>
    <row r="111" spans="2:27" hidden="1">
      <c r="B111" s="63">
        <f t="shared" si="74"/>
        <v>9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1"/>
        <v>6</v>
      </c>
      <c r="K111" s="20" t="s">
        <v>188</v>
      </c>
      <c r="L111" s="21" t="s">
        <v>38</v>
      </c>
      <c r="M111" s="39"/>
      <c r="N111" s="39"/>
      <c r="O111" s="43">
        <f t="shared" si="66"/>
        <v>0</v>
      </c>
      <c r="P111" s="43">
        <f t="shared" si="72"/>
        <v>0</v>
      </c>
      <c r="Q111" s="43">
        <f t="shared" si="67"/>
        <v>0</v>
      </c>
      <c r="R111" s="43">
        <f t="shared" si="68"/>
        <v>0</v>
      </c>
      <c r="S111" s="43">
        <f t="shared" si="69"/>
        <v>0</v>
      </c>
      <c r="T111" s="43">
        <f t="shared" si="70"/>
        <v>0</v>
      </c>
      <c r="U111" s="43">
        <f t="shared" si="73"/>
        <v>0</v>
      </c>
      <c r="V111" s="63">
        <f t="shared" si="75"/>
        <v>9</v>
      </c>
      <c r="W111" s="83"/>
      <c r="AA111" s="10"/>
    </row>
    <row r="112" spans="2:27" hidden="1">
      <c r="B112" s="63">
        <f t="shared" si="74"/>
        <v>10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1"/>
        <v>6</v>
      </c>
      <c r="K112" s="20" t="s">
        <v>188</v>
      </c>
      <c r="L112" s="21" t="s">
        <v>38</v>
      </c>
      <c r="M112" s="39"/>
      <c r="N112" s="39"/>
      <c r="O112" s="43">
        <f t="shared" si="66"/>
        <v>0</v>
      </c>
      <c r="P112" s="43">
        <f t="shared" si="72"/>
        <v>0</v>
      </c>
      <c r="Q112" s="43">
        <f t="shared" si="67"/>
        <v>0</v>
      </c>
      <c r="R112" s="43">
        <f t="shared" si="68"/>
        <v>0</v>
      </c>
      <c r="S112" s="43">
        <f t="shared" si="69"/>
        <v>0</v>
      </c>
      <c r="T112" s="43">
        <f t="shared" si="70"/>
        <v>0</v>
      </c>
      <c r="U112" s="43">
        <f t="shared" si="73"/>
        <v>0</v>
      </c>
      <c r="V112" s="63">
        <f t="shared" si="75"/>
        <v>10</v>
      </c>
      <c r="W112" s="83"/>
    </row>
    <row r="113" spans="2:38" hidden="1">
      <c r="B113" s="63">
        <f t="shared" si="74"/>
        <v>11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1"/>
        <v>6</v>
      </c>
      <c r="K113" s="20" t="s">
        <v>188</v>
      </c>
      <c r="L113" s="21" t="s">
        <v>38</v>
      </c>
      <c r="M113" s="39"/>
      <c r="N113" s="39"/>
      <c r="O113" s="43">
        <f t="shared" si="66"/>
        <v>0</v>
      </c>
      <c r="P113" s="43">
        <f t="shared" si="72"/>
        <v>0</v>
      </c>
      <c r="Q113" s="43">
        <f t="shared" si="67"/>
        <v>0</v>
      </c>
      <c r="R113" s="43">
        <f t="shared" si="68"/>
        <v>0</v>
      </c>
      <c r="S113" s="43">
        <f t="shared" si="69"/>
        <v>0</v>
      </c>
      <c r="T113" s="43">
        <f t="shared" si="70"/>
        <v>0</v>
      </c>
      <c r="U113" s="43">
        <f t="shared" si="73"/>
        <v>0</v>
      </c>
      <c r="V113" s="63">
        <f t="shared" si="75"/>
        <v>11</v>
      </c>
      <c r="W113" s="83"/>
    </row>
    <row r="114" spans="2:38" hidden="1">
      <c r="B114" s="63">
        <f t="shared" si="74"/>
        <v>12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1"/>
        <v>6</v>
      </c>
      <c r="K114" s="20" t="s">
        <v>188</v>
      </c>
      <c r="L114" s="21" t="s">
        <v>38</v>
      </c>
      <c r="M114" s="39"/>
      <c r="N114" s="39"/>
      <c r="O114" s="43">
        <f t="shared" si="66"/>
        <v>0</v>
      </c>
      <c r="P114" s="43">
        <f t="shared" si="72"/>
        <v>0</v>
      </c>
      <c r="Q114" s="43">
        <f t="shared" si="67"/>
        <v>0</v>
      </c>
      <c r="R114" s="43">
        <f t="shared" si="68"/>
        <v>0</v>
      </c>
      <c r="S114" s="43">
        <f t="shared" si="69"/>
        <v>0</v>
      </c>
      <c r="T114" s="43">
        <f t="shared" si="70"/>
        <v>0</v>
      </c>
      <c r="U114" s="43">
        <f t="shared" si="73"/>
        <v>0</v>
      </c>
      <c r="V114" s="63">
        <f t="shared" si="75"/>
        <v>12</v>
      </c>
      <c r="W114" s="83"/>
    </row>
    <row r="115" spans="2:38" hidden="1">
      <c r="B115" s="63">
        <f t="shared" si="74"/>
        <v>13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1"/>
        <v>6</v>
      </c>
      <c r="K115" s="20" t="s">
        <v>188</v>
      </c>
      <c r="L115" s="21" t="s">
        <v>38</v>
      </c>
      <c r="M115" s="39"/>
      <c r="N115" s="39"/>
      <c r="O115" s="43">
        <f t="shared" si="66"/>
        <v>0</v>
      </c>
      <c r="P115" s="43">
        <f t="shared" si="72"/>
        <v>0</v>
      </c>
      <c r="Q115" s="43">
        <f t="shared" si="67"/>
        <v>0</v>
      </c>
      <c r="R115" s="43">
        <f t="shared" si="68"/>
        <v>0</v>
      </c>
      <c r="S115" s="43">
        <f t="shared" si="69"/>
        <v>0</v>
      </c>
      <c r="T115" s="43">
        <f t="shared" si="70"/>
        <v>0</v>
      </c>
      <c r="U115" s="43">
        <f t="shared" si="73"/>
        <v>0</v>
      </c>
      <c r="V115" s="63">
        <f t="shared" si="75"/>
        <v>13</v>
      </c>
      <c r="W115" s="83"/>
    </row>
    <row r="116" spans="2:38" hidden="1">
      <c r="B116" s="63">
        <f t="shared" si="74"/>
        <v>14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1"/>
        <v>6</v>
      </c>
      <c r="K116" s="20" t="s">
        <v>188</v>
      </c>
      <c r="L116" s="21" t="s">
        <v>38</v>
      </c>
      <c r="M116" s="39"/>
      <c r="N116" s="39"/>
      <c r="O116" s="43">
        <f t="shared" si="66"/>
        <v>0</v>
      </c>
      <c r="P116" s="43">
        <f t="shared" si="72"/>
        <v>0</v>
      </c>
      <c r="Q116" s="43">
        <f t="shared" si="67"/>
        <v>0</v>
      </c>
      <c r="R116" s="43">
        <f t="shared" si="68"/>
        <v>0</v>
      </c>
      <c r="S116" s="43">
        <f t="shared" si="69"/>
        <v>0</v>
      </c>
      <c r="T116" s="43">
        <f t="shared" si="70"/>
        <v>0</v>
      </c>
      <c r="U116" s="43">
        <f t="shared" si="73"/>
        <v>0</v>
      </c>
      <c r="V116" s="63">
        <f t="shared" si="75"/>
        <v>14</v>
      </c>
      <c r="W116" s="83"/>
    </row>
    <row r="117" spans="2:38" hidden="1">
      <c r="B117" s="63">
        <f t="shared" si="74"/>
        <v>15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1"/>
        <v>6</v>
      </c>
      <c r="K117" s="20" t="s">
        <v>188</v>
      </c>
      <c r="L117" s="21" t="s">
        <v>38</v>
      </c>
      <c r="M117" s="39"/>
      <c r="N117" s="39"/>
      <c r="O117" s="43">
        <f t="shared" si="66"/>
        <v>0</v>
      </c>
      <c r="P117" s="43">
        <f t="shared" si="72"/>
        <v>0</v>
      </c>
      <c r="Q117" s="43">
        <f t="shared" si="67"/>
        <v>0</v>
      </c>
      <c r="R117" s="43">
        <f t="shared" si="68"/>
        <v>0</v>
      </c>
      <c r="S117" s="43">
        <f t="shared" si="69"/>
        <v>0</v>
      </c>
      <c r="T117" s="43">
        <f t="shared" si="70"/>
        <v>0</v>
      </c>
      <c r="U117" s="43">
        <f t="shared" si="73"/>
        <v>0</v>
      </c>
      <c r="V117" s="63">
        <f t="shared" si="75"/>
        <v>15</v>
      </c>
      <c r="W117" s="83"/>
    </row>
    <row r="118" spans="2:38" ht="21" hidden="1" customHeight="1">
      <c r="C118" s="1"/>
      <c r="D118" s="1"/>
      <c r="O118" s="44"/>
      <c r="P118" s="44"/>
      <c r="Q118" s="44"/>
      <c r="R118" s="44"/>
      <c r="S118" s="44"/>
      <c r="T118" s="44"/>
      <c r="U118" s="44"/>
      <c r="V118" s="1"/>
      <c r="W118" s="83"/>
    </row>
    <row r="119" spans="2:38" hidden="1">
      <c r="C119" s="1"/>
      <c r="D119" s="1"/>
      <c r="O119" s="44"/>
      <c r="P119" s="44"/>
      <c r="Q119" s="44"/>
      <c r="R119" s="44"/>
      <c r="S119" s="44"/>
      <c r="T119" s="44"/>
      <c r="U119" s="44"/>
      <c r="V119" s="1"/>
      <c r="W119" s="83"/>
    </row>
    <row r="120" spans="2:38" hidden="1">
      <c r="B120" s="708" t="s">
        <v>210</v>
      </c>
      <c r="C120" s="714" t="s">
        <v>201</v>
      </c>
      <c r="D120" s="717" t="s">
        <v>202</v>
      </c>
      <c r="E120" s="717" t="s">
        <v>36</v>
      </c>
      <c r="F120" s="720" t="s">
        <v>32</v>
      </c>
      <c r="G120" s="720"/>
      <c r="H120" s="720"/>
      <c r="I120" s="64" t="s">
        <v>33</v>
      </c>
      <c r="J120" s="721" t="s">
        <v>298</v>
      </c>
      <c r="K120" s="722"/>
      <c r="L120" s="705" t="s">
        <v>34</v>
      </c>
      <c r="M120" s="79" t="s">
        <v>48</v>
      </c>
      <c r="N120" s="79" t="s">
        <v>253</v>
      </c>
      <c r="O120" s="65" t="s">
        <v>220</v>
      </c>
      <c r="P120" s="65" t="s">
        <v>49</v>
      </c>
      <c r="Q120" s="65" t="s">
        <v>50</v>
      </c>
      <c r="R120" s="65" t="s">
        <v>53</v>
      </c>
      <c r="S120" s="65" t="s">
        <v>221</v>
      </c>
      <c r="T120" s="65" t="s">
        <v>218</v>
      </c>
      <c r="U120" s="65" t="s">
        <v>219</v>
      </c>
      <c r="V120" s="708" t="s">
        <v>210</v>
      </c>
      <c r="W120" s="83"/>
    </row>
    <row r="121" spans="2:38" hidden="1">
      <c r="B121" s="709"/>
      <c r="C121" s="715"/>
      <c r="D121" s="718"/>
      <c r="E121" s="718"/>
      <c r="F121" s="710" t="s">
        <v>0</v>
      </c>
      <c r="G121" s="710" t="s">
        <v>1</v>
      </c>
      <c r="H121" s="710" t="s">
        <v>2</v>
      </c>
      <c r="I121" s="712" t="s">
        <v>35</v>
      </c>
      <c r="J121" s="723"/>
      <c r="K121" s="724"/>
      <c r="L121" s="706"/>
      <c r="M121" s="80" t="s">
        <v>46</v>
      </c>
      <c r="N121" s="81" t="s">
        <v>254</v>
      </c>
      <c r="O121" s="65" t="s">
        <v>52</v>
      </c>
      <c r="P121" s="65" t="s">
        <v>51</v>
      </c>
      <c r="Q121" s="65" t="s">
        <v>358</v>
      </c>
      <c r="R121" s="65" t="s">
        <v>55</v>
      </c>
      <c r="S121" s="65" t="s">
        <v>192</v>
      </c>
      <c r="T121" s="65" t="s">
        <v>193</v>
      </c>
      <c r="U121" s="65" t="s">
        <v>56</v>
      </c>
      <c r="V121" s="709"/>
      <c r="W121" s="8" t="s">
        <v>263</v>
      </c>
    </row>
    <row r="122" spans="2:38" hidden="1">
      <c r="B122" s="709"/>
      <c r="C122" s="716"/>
      <c r="D122" s="719"/>
      <c r="E122" s="719"/>
      <c r="F122" s="711"/>
      <c r="G122" s="711"/>
      <c r="H122" s="711"/>
      <c r="I122" s="713"/>
      <c r="J122" s="725"/>
      <c r="K122" s="726"/>
      <c r="L122" s="707"/>
      <c r="M122" s="116">
        <f>SUM(O122:U122)-Q122-R122</f>
        <v>0</v>
      </c>
      <c r="N122" s="117">
        <f>O122+T122+(IF(W122=1,U122,0))</f>
        <v>0</v>
      </c>
      <c r="O122" s="66">
        <f>SUM(O123:O137)</f>
        <v>0</v>
      </c>
      <c r="P122" s="66">
        <f>SUM(P123:P137)</f>
        <v>0</v>
      </c>
      <c r="Q122" s="66">
        <f>SUM(Q123:Q137)</f>
        <v>0</v>
      </c>
      <c r="R122" s="66">
        <f>SUM(R123:R137)</f>
        <v>0</v>
      </c>
      <c r="S122" s="66">
        <f t="shared" ref="S122:T122" si="76">SUM(S123:S137)</f>
        <v>0</v>
      </c>
      <c r="T122" s="66">
        <f t="shared" si="76"/>
        <v>0</v>
      </c>
      <c r="U122" s="66">
        <f>SUM(U123:U137)</f>
        <v>0</v>
      </c>
      <c r="V122" s="709"/>
      <c r="W122" s="83">
        <f>$Y$12</f>
        <v>0</v>
      </c>
    </row>
    <row r="123" spans="2:38" hidden="1">
      <c r="B123" s="67">
        <v>1</v>
      </c>
      <c r="C123" s="50" t="s">
        <v>188</v>
      </c>
      <c r="D123" s="5" t="s">
        <v>188</v>
      </c>
      <c r="E123" s="5" t="s">
        <v>38</v>
      </c>
      <c r="F123" s="17" t="s">
        <v>188</v>
      </c>
      <c r="G123" s="17" t="s">
        <v>188</v>
      </c>
      <c r="H123" s="17"/>
      <c r="I123" s="27"/>
      <c r="J123" s="5">
        <f>IF(K123="耕作",0,IF(K123="休耕",1,IF(K123="転用",2,IF(K123="売却",3,IF(K123="貸出",4,IF(K123="借入",5,IF(K123="-",6,IF(K123="その他",7))))))))</f>
        <v>6</v>
      </c>
      <c r="K123" s="20" t="s">
        <v>188</v>
      </c>
      <c r="L123" s="21" t="s">
        <v>38</v>
      </c>
      <c r="M123" s="39"/>
      <c r="N123" s="39"/>
      <c r="O123" s="43">
        <f t="shared" ref="O123:O137" si="77">IF(J123=0,I123,0)</f>
        <v>0</v>
      </c>
      <c r="P123" s="43">
        <f>IF(J123=1,I123,0)</f>
        <v>0</v>
      </c>
      <c r="Q123" s="43">
        <f t="shared" ref="Q123:Q137" si="78">IF(J123=2,I123,0)</f>
        <v>0</v>
      </c>
      <c r="R123" s="43">
        <f t="shared" ref="R123:R137" si="79">IF(J123=3,I123,0)</f>
        <v>0</v>
      </c>
      <c r="S123" s="43">
        <f t="shared" ref="S123:S137" si="80">IF(J123=4,I123,0)</f>
        <v>0</v>
      </c>
      <c r="T123" s="43">
        <f t="shared" ref="T123:T137" si="81">IF(J123=5,I123,0)</f>
        <v>0</v>
      </c>
      <c r="U123" s="43">
        <f>IF(J123=7,I123,0)</f>
        <v>0</v>
      </c>
      <c r="V123" s="67">
        <v>1</v>
      </c>
      <c r="W123" s="83"/>
    </row>
    <row r="124" spans="2:38" hidden="1">
      <c r="B124" s="67">
        <f>1+B123</f>
        <v>2</v>
      </c>
      <c r="C124" s="50" t="s">
        <v>188</v>
      </c>
      <c r="D124" s="5" t="s">
        <v>188</v>
      </c>
      <c r="E124" s="14" t="s">
        <v>38</v>
      </c>
      <c r="F124" s="17" t="s">
        <v>188</v>
      </c>
      <c r="G124" s="17" t="s">
        <v>188</v>
      </c>
      <c r="H124" s="17"/>
      <c r="I124" s="27"/>
      <c r="J124" s="5">
        <f t="shared" ref="J124:J137" si="82">IF(K124="耕作",0,IF(K124="休耕",1,IF(K124="転用",2,IF(K124="売却",3,IF(K124="貸出",4,IF(K124="借入",5,IF(K124="-",6,IF(K124="その他",7))))))))</f>
        <v>6</v>
      </c>
      <c r="K124" s="20" t="s">
        <v>188</v>
      </c>
      <c r="L124" s="95" t="s">
        <v>38</v>
      </c>
      <c r="M124" s="39"/>
      <c r="N124" s="39"/>
      <c r="O124" s="43">
        <f t="shared" si="77"/>
        <v>0</v>
      </c>
      <c r="P124" s="43">
        <f t="shared" ref="P124:P137" si="83">IF(J124=1,I124,0)</f>
        <v>0</v>
      </c>
      <c r="Q124" s="43">
        <f t="shared" si="78"/>
        <v>0</v>
      </c>
      <c r="R124" s="43">
        <f t="shared" si="79"/>
        <v>0</v>
      </c>
      <c r="S124" s="43">
        <f t="shared" si="80"/>
        <v>0</v>
      </c>
      <c r="T124" s="43">
        <f t="shared" si="81"/>
        <v>0</v>
      </c>
      <c r="U124" s="43">
        <f t="shared" ref="U124:U137" si="84">IF(J124=7,I124,0)</f>
        <v>0</v>
      </c>
      <c r="V124" s="67">
        <f>1+V123</f>
        <v>2</v>
      </c>
      <c r="W124" s="83"/>
    </row>
    <row r="125" spans="2:38" hidden="1">
      <c r="B125" s="67">
        <f t="shared" ref="B125:B137" si="85">1+B124</f>
        <v>3</v>
      </c>
      <c r="C125" s="50" t="s">
        <v>188</v>
      </c>
      <c r="D125" s="5" t="s">
        <v>188</v>
      </c>
      <c r="E125" s="14" t="s">
        <v>38</v>
      </c>
      <c r="F125" s="17" t="s">
        <v>188</v>
      </c>
      <c r="G125" s="17" t="s">
        <v>188</v>
      </c>
      <c r="H125" s="17"/>
      <c r="I125" s="27"/>
      <c r="J125" s="5">
        <f t="shared" si="82"/>
        <v>6</v>
      </c>
      <c r="K125" s="20" t="s">
        <v>188</v>
      </c>
      <c r="L125" s="95" t="s">
        <v>38</v>
      </c>
      <c r="M125" s="39"/>
      <c r="N125" s="39"/>
      <c r="O125" s="43">
        <f t="shared" si="77"/>
        <v>0</v>
      </c>
      <c r="P125" s="43">
        <f t="shared" si="83"/>
        <v>0</v>
      </c>
      <c r="Q125" s="43">
        <f t="shared" si="78"/>
        <v>0</v>
      </c>
      <c r="R125" s="43">
        <f t="shared" si="79"/>
        <v>0</v>
      </c>
      <c r="S125" s="43">
        <f t="shared" si="80"/>
        <v>0</v>
      </c>
      <c r="T125" s="43">
        <f t="shared" si="81"/>
        <v>0</v>
      </c>
      <c r="U125" s="43">
        <f t="shared" si="84"/>
        <v>0</v>
      </c>
      <c r="V125" s="67">
        <f t="shared" ref="V125:V137" si="86">1+V124</f>
        <v>3</v>
      </c>
      <c r="W125" s="83"/>
      <c r="AL125" s="10"/>
    </row>
    <row r="126" spans="2:38" hidden="1">
      <c r="B126" s="67">
        <f t="shared" si="85"/>
        <v>4</v>
      </c>
      <c r="C126" s="50" t="s">
        <v>188</v>
      </c>
      <c r="D126" s="5" t="s">
        <v>188</v>
      </c>
      <c r="E126" s="14" t="s">
        <v>38</v>
      </c>
      <c r="F126" s="17" t="s">
        <v>188</v>
      </c>
      <c r="G126" s="17" t="s">
        <v>188</v>
      </c>
      <c r="H126" s="17" t="s">
        <v>6</v>
      </c>
      <c r="I126" s="18" t="s">
        <v>6</v>
      </c>
      <c r="J126" s="5">
        <f t="shared" si="82"/>
        <v>6</v>
      </c>
      <c r="K126" s="20" t="s">
        <v>188</v>
      </c>
      <c r="L126" s="21" t="s">
        <v>38</v>
      </c>
      <c r="M126" s="39"/>
      <c r="N126" s="39"/>
      <c r="O126" s="43">
        <f t="shared" si="77"/>
        <v>0</v>
      </c>
      <c r="P126" s="43">
        <f t="shared" si="83"/>
        <v>0</v>
      </c>
      <c r="Q126" s="43">
        <f t="shared" si="78"/>
        <v>0</v>
      </c>
      <c r="R126" s="43">
        <f t="shared" si="79"/>
        <v>0</v>
      </c>
      <c r="S126" s="43">
        <f t="shared" si="80"/>
        <v>0</v>
      </c>
      <c r="T126" s="43">
        <f t="shared" si="81"/>
        <v>0</v>
      </c>
      <c r="U126" s="43">
        <f t="shared" si="84"/>
        <v>0</v>
      </c>
      <c r="V126" s="67">
        <f t="shared" si="86"/>
        <v>4</v>
      </c>
      <c r="W126" s="83"/>
      <c r="AL126" s="10"/>
    </row>
    <row r="127" spans="2:38" hidden="1">
      <c r="B127" s="67">
        <f t="shared" si="85"/>
        <v>5</v>
      </c>
      <c r="C127" s="50" t="s">
        <v>188</v>
      </c>
      <c r="D127" s="5" t="s">
        <v>188</v>
      </c>
      <c r="E127" s="14" t="s">
        <v>38</v>
      </c>
      <c r="F127" s="17" t="s">
        <v>188</v>
      </c>
      <c r="G127" s="17" t="s">
        <v>188</v>
      </c>
      <c r="H127" s="17" t="s">
        <v>6</v>
      </c>
      <c r="I127" s="18" t="s">
        <v>6</v>
      </c>
      <c r="J127" s="5">
        <f t="shared" si="82"/>
        <v>6</v>
      </c>
      <c r="K127" s="20" t="s">
        <v>188</v>
      </c>
      <c r="L127" s="21" t="s">
        <v>38</v>
      </c>
      <c r="M127" s="39"/>
      <c r="N127" s="39"/>
      <c r="O127" s="43">
        <f t="shared" si="77"/>
        <v>0</v>
      </c>
      <c r="P127" s="43">
        <f t="shared" si="83"/>
        <v>0</v>
      </c>
      <c r="Q127" s="43">
        <f t="shared" si="78"/>
        <v>0</v>
      </c>
      <c r="R127" s="43">
        <f t="shared" si="79"/>
        <v>0</v>
      </c>
      <c r="S127" s="43">
        <f t="shared" si="80"/>
        <v>0</v>
      </c>
      <c r="T127" s="43">
        <f t="shared" si="81"/>
        <v>0</v>
      </c>
      <c r="U127" s="43">
        <f t="shared" si="84"/>
        <v>0</v>
      </c>
      <c r="V127" s="67">
        <f t="shared" si="86"/>
        <v>5</v>
      </c>
      <c r="W127" s="83"/>
      <c r="AL127" s="10"/>
    </row>
    <row r="128" spans="2:38" hidden="1">
      <c r="B128" s="67">
        <f t="shared" si="85"/>
        <v>6</v>
      </c>
      <c r="C128" s="50" t="s">
        <v>188</v>
      </c>
      <c r="D128" s="5" t="s">
        <v>188</v>
      </c>
      <c r="E128" s="14" t="s">
        <v>38</v>
      </c>
      <c r="F128" s="17" t="s">
        <v>188</v>
      </c>
      <c r="G128" s="17" t="s">
        <v>188</v>
      </c>
      <c r="H128" s="17" t="s">
        <v>6</v>
      </c>
      <c r="I128" s="18" t="s">
        <v>6</v>
      </c>
      <c r="J128" s="5">
        <f t="shared" si="82"/>
        <v>6</v>
      </c>
      <c r="K128" s="20" t="s">
        <v>188</v>
      </c>
      <c r="L128" s="21" t="s">
        <v>38</v>
      </c>
      <c r="M128" s="39"/>
      <c r="N128" s="39"/>
      <c r="O128" s="43">
        <f t="shared" si="77"/>
        <v>0</v>
      </c>
      <c r="P128" s="43">
        <f t="shared" si="83"/>
        <v>0</v>
      </c>
      <c r="Q128" s="43">
        <f t="shared" si="78"/>
        <v>0</v>
      </c>
      <c r="R128" s="43">
        <f t="shared" si="79"/>
        <v>0</v>
      </c>
      <c r="S128" s="43">
        <f t="shared" si="80"/>
        <v>0</v>
      </c>
      <c r="T128" s="43">
        <f t="shared" si="81"/>
        <v>0</v>
      </c>
      <c r="U128" s="43">
        <f t="shared" si="84"/>
        <v>0</v>
      </c>
      <c r="V128" s="67">
        <f t="shared" si="86"/>
        <v>6</v>
      </c>
      <c r="W128" s="83"/>
    </row>
    <row r="129" spans="2:23" hidden="1">
      <c r="B129" s="67">
        <f t="shared" si="85"/>
        <v>7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 t="s">
        <v>6</v>
      </c>
      <c r="I129" s="18" t="s">
        <v>6</v>
      </c>
      <c r="J129" s="5">
        <f t="shared" si="82"/>
        <v>6</v>
      </c>
      <c r="K129" s="20" t="s">
        <v>188</v>
      </c>
      <c r="L129" s="21" t="s">
        <v>38</v>
      </c>
      <c r="M129" s="39"/>
      <c r="N129" s="39"/>
      <c r="O129" s="43">
        <f t="shared" si="77"/>
        <v>0</v>
      </c>
      <c r="P129" s="43">
        <f t="shared" si="83"/>
        <v>0</v>
      </c>
      <c r="Q129" s="43">
        <f t="shared" si="78"/>
        <v>0</v>
      </c>
      <c r="R129" s="43">
        <f t="shared" si="79"/>
        <v>0</v>
      </c>
      <c r="S129" s="43">
        <f t="shared" si="80"/>
        <v>0</v>
      </c>
      <c r="T129" s="43">
        <f t="shared" si="81"/>
        <v>0</v>
      </c>
      <c r="U129" s="43">
        <f t="shared" si="84"/>
        <v>0</v>
      </c>
      <c r="V129" s="67">
        <f t="shared" si="86"/>
        <v>7</v>
      </c>
      <c r="W129" s="83"/>
    </row>
    <row r="130" spans="2:23" hidden="1">
      <c r="B130" s="67">
        <f t="shared" si="85"/>
        <v>8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 t="s">
        <v>6</v>
      </c>
      <c r="I130" s="18" t="s">
        <v>6</v>
      </c>
      <c r="J130" s="5">
        <f t="shared" si="82"/>
        <v>6</v>
      </c>
      <c r="K130" s="20" t="s">
        <v>188</v>
      </c>
      <c r="L130" s="21" t="s">
        <v>38</v>
      </c>
      <c r="M130" s="39"/>
      <c r="N130" s="39"/>
      <c r="O130" s="43">
        <f t="shared" si="77"/>
        <v>0</v>
      </c>
      <c r="P130" s="43">
        <f t="shared" si="83"/>
        <v>0</v>
      </c>
      <c r="Q130" s="43">
        <f t="shared" si="78"/>
        <v>0</v>
      </c>
      <c r="R130" s="43">
        <f t="shared" si="79"/>
        <v>0</v>
      </c>
      <c r="S130" s="43">
        <f t="shared" si="80"/>
        <v>0</v>
      </c>
      <c r="T130" s="43">
        <f t="shared" si="81"/>
        <v>0</v>
      </c>
      <c r="U130" s="43">
        <f t="shared" si="84"/>
        <v>0</v>
      </c>
      <c r="V130" s="67">
        <f t="shared" si="86"/>
        <v>8</v>
      </c>
      <c r="W130" s="83"/>
    </row>
    <row r="131" spans="2:23" hidden="1">
      <c r="B131" s="67">
        <f t="shared" si="85"/>
        <v>9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2"/>
        <v>6</v>
      </c>
      <c r="K131" s="20" t="s">
        <v>188</v>
      </c>
      <c r="L131" s="21" t="s">
        <v>38</v>
      </c>
      <c r="M131" s="39"/>
      <c r="N131" s="39"/>
      <c r="O131" s="43">
        <f t="shared" si="77"/>
        <v>0</v>
      </c>
      <c r="P131" s="43">
        <f t="shared" si="83"/>
        <v>0</v>
      </c>
      <c r="Q131" s="43">
        <f t="shared" si="78"/>
        <v>0</v>
      </c>
      <c r="R131" s="43">
        <f t="shared" si="79"/>
        <v>0</v>
      </c>
      <c r="S131" s="43">
        <f t="shared" si="80"/>
        <v>0</v>
      </c>
      <c r="T131" s="43">
        <f t="shared" si="81"/>
        <v>0</v>
      </c>
      <c r="U131" s="43">
        <f t="shared" si="84"/>
        <v>0</v>
      </c>
      <c r="V131" s="67">
        <f t="shared" si="86"/>
        <v>9</v>
      </c>
      <c r="W131" s="83"/>
    </row>
    <row r="132" spans="2:23" hidden="1">
      <c r="B132" s="67">
        <f t="shared" si="85"/>
        <v>10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2"/>
        <v>6</v>
      </c>
      <c r="K132" s="20" t="s">
        <v>188</v>
      </c>
      <c r="L132" s="21" t="s">
        <v>38</v>
      </c>
      <c r="M132" s="39"/>
      <c r="N132" s="39"/>
      <c r="O132" s="43">
        <f t="shared" si="77"/>
        <v>0</v>
      </c>
      <c r="P132" s="43">
        <f t="shared" si="83"/>
        <v>0</v>
      </c>
      <c r="Q132" s="43">
        <f t="shared" si="78"/>
        <v>0</v>
      </c>
      <c r="R132" s="43">
        <f t="shared" si="79"/>
        <v>0</v>
      </c>
      <c r="S132" s="43">
        <f t="shared" si="80"/>
        <v>0</v>
      </c>
      <c r="T132" s="43">
        <f t="shared" si="81"/>
        <v>0</v>
      </c>
      <c r="U132" s="43">
        <f t="shared" si="84"/>
        <v>0</v>
      </c>
      <c r="V132" s="67">
        <f t="shared" si="86"/>
        <v>10</v>
      </c>
      <c r="W132" s="83"/>
    </row>
    <row r="133" spans="2:23" hidden="1">
      <c r="B133" s="67">
        <f t="shared" si="85"/>
        <v>11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2"/>
        <v>6</v>
      </c>
      <c r="K133" s="20" t="s">
        <v>188</v>
      </c>
      <c r="L133" s="21" t="s">
        <v>38</v>
      </c>
      <c r="M133" s="39"/>
      <c r="N133" s="39"/>
      <c r="O133" s="43">
        <f t="shared" si="77"/>
        <v>0</v>
      </c>
      <c r="P133" s="43">
        <f t="shared" si="83"/>
        <v>0</v>
      </c>
      <c r="Q133" s="43">
        <f t="shared" si="78"/>
        <v>0</v>
      </c>
      <c r="R133" s="43">
        <f t="shared" si="79"/>
        <v>0</v>
      </c>
      <c r="S133" s="43">
        <f t="shared" si="80"/>
        <v>0</v>
      </c>
      <c r="T133" s="43">
        <f t="shared" si="81"/>
        <v>0</v>
      </c>
      <c r="U133" s="43">
        <f t="shared" si="84"/>
        <v>0</v>
      </c>
      <c r="V133" s="67">
        <f t="shared" si="86"/>
        <v>11</v>
      </c>
      <c r="W133" s="83"/>
    </row>
    <row r="134" spans="2:23" hidden="1">
      <c r="B134" s="67">
        <f t="shared" si="85"/>
        <v>12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2"/>
        <v>6</v>
      </c>
      <c r="K134" s="20" t="s">
        <v>188</v>
      </c>
      <c r="L134" s="21" t="s">
        <v>38</v>
      </c>
      <c r="M134" s="39"/>
      <c r="N134" s="39"/>
      <c r="O134" s="43">
        <f t="shared" si="77"/>
        <v>0</v>
      </c>
      <c r="P134" s="43">
        <f t="shared" si="83"/>
        <v>0</v>
      </c>
      <c r="Q134" s="43">
        <f t="shared" si="78"/>
        <v>0</v>
      </c>
      <c r="R134" s="43">
        <f t="shared" si="79"/>
        <v>0</v>
      </c>
      <c r="S134" s="43">
        <f t="shared" si="80"/>
        <v>0</v>
      </c>
      <c r="T134" s="43">
        <f t="shared" si="81"/>
        <v>0</v>
      </c>
      <c r="U134" s="43">
        <f t="shared" si="84"/>
        <v>0</v>
      </c>
      <c r="V134" s="67">
        <f t="shared" si="86"/>
        <v>12</v>
      </c>
      <c r="W134" s="83"/>
    </row>
    <row r="135" spans="2:23" hidden="1">
      <c r="B135" s="67">
        <f t="shared" si="85"/>
        <v>13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2"/>
        <v>6</v>
      </c>
      <c r="K135" s="20" t="s">
        <v>188</v>
      </c>
      <c r="L135" s="21" t="s">
        <v>38</v>
      </c>
      <c r="M135" s="39"/>
      <c r="N135" s="39"/>
      <c r="O135" s="43">
        <f t="shared" si="77"/>
        <v>0</v>
      </c>
      <c r="P135" s="43">
        <f t="shared" si="83"/>
        <v>0</v>
      </c>
      <c r="Q135" s="43">
        <f t="shared" si="78"/>
        <v>0</v>
      </c>
      <c r="R135" s="43">
        <f t="shared" si="79"/>
        <v>0</v>
      </c>
      <c r="S135" s="43">
        <f t="shared" si="80"/>
        <v>0</v>
      </c>
      <c r="T135" s="43">
        <f t="shared" si="81"/>
        <v>0</v>
      </c>
      <c r="U135" s="43">
        <f t="shared" si="84"/>
        <v>0</v>
      </c>
      <c r="V135" s="67">
        <f t="shared" si="86"/>
        <v>13</v>
      </c>
      <c r="W135" s="83"/>
    </row>
    <row r="136" spans="2:23" hidden="1">
      <c r="B136" s="67">
        <f t="shared" si="85"/>
        <v>14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2"/>
        <v>6</v>
      </c>
      <c r="K136" s="20" t="s">
        <v>188</v>
      </c>
      <c r="L136" s="21" t="s">
        <v>38</v>
      </c>
      <c r="M136" s="39"/>
      <c r="N136" s="39"/>
      <c r="O136" s="43">
        <f t="shared" si="77"/>
        <v>0</v>
      </c>
      <c r="P136" s="43">
        <f t="shared" si="83"/>
        <v>0</v>
      </c>
      <c r="Q136" s="43">
        <f t="shared" si="78"/>
        <v>0</v>
      </c>
      <c r="R136" s="43">
        <f t="shared" si="79"/>
        <v>0</v>
      </c>
      <c r="S136" s="43">
        <f t="shared" si="80"/>
        <v>0</v>
      </c>
      <c r="T136" s="43">
        <f t="shared" si="81"/>
        <v>0</v>
      </c>
      <c r="U136" s="43">
        <f t="shared" si="84"/>
        <v>0</v>
      </c>
      <c r="V136" s="67">
        <f t="shared" si="86"/>
        <v>14</v>
      </c>
      <c r="W136" s="83"/>
    </row>
    <row r="137" spans="2:23" hidden="1">
      <c r="B137" s="67">
        <f t="shared" si="85"/>
        <v>15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2"/>
        <v>6</v>
      </c>
      <c r="K137" s="20" t="s">
        <v>188</v>
      </c>
      <c r="L137" s="21" t="s">
        <v>38</v>
      </c>
      <c r="M137" s="39"/>
      <c r="N137" s="39"/>
      <c r="O137" s="43">
        <f t="shared" si="77"/>
        <v>0</v>
      </c>
      <c r="P137" s="43">
        <f t="shared" si="83"/>
        <v>0</v>
      </c>
      <c r="Q137" s="43">
        <f t="shared" si="78"/>
        <v>0</v>
      </c>
      <c r="R137" s="43">
        <f t="shared" si="79"/>
        <v>0</v>
      </c>
      <c r="S137" s="43">
        <f t="shared" si="80"/>
        <v>0</v>
      </c>
      <c r="T137" s="43">
        <f t="shared" si="81"/>
        <v>0</v>
      </c>
      <c r="U137" s="43">
        <f t="shared" si="84"/>
        <v>0</v>
      </c>
      <c r="V137" s="67">
        <f t="shared" si="86"/>
        <v>15</v>
      </c>
      <c r="W137" s="83"/>
    </row>
    <row r="138" spans="2:23" hidden="1">
      <c r="V138" s="1"/>
      <c r="W138" s="83"/>
    </row>
    <row r="139" spans="2:23" hidden="1">
      <c r="V139" s="1"/>
      <c r="W139" s="83"/>
    </row>
    <row r="140" spans="2:23" hidden="1">
      <c r="B140" s="686" t="s">
        <v>211</v>
      </c>
      <c r="C140" s="692" t="s">
        <v>201</v>
      </c>
      <c r="D140" s="695" t="s">
        <v>202</v>
      </c>
      <c r="E140" s="695" t="s">
        <v>36</v>
      </c>
      <c r="F140" s="698" t="s">
        <v>32</v>
      </c>
      <c r="G140" s="698"/>
      <c r="H140" s="698"/>
      <c r="I140" s="60" t="s">
        <v>33</v>
      </c>
      <c r="J140" s="699" t="s">
        <v>298</v>
      </c>
      <c r="K140" s="700"/>
      <c r="L140" s="683" t="s">
        <v>34</v>
      </c>
      <c r="M140" s="79" t="s">
        <v>48</v>
      </c>
      <c r="N140" s="79" t="s">
        <v>253</v>
      </c>
      <c r="O140" s="61" t="s">
        <v>220</v>
      </c>
      <c r="P140" s="61" t="s">
        <v>49</v>
      </c>
      <c r="Q140" s="61" t="s">
        <v>50</v>
      </c>
      <c r="R140" s="61" t="s">
        <v>53</v>
      </c>
      <c r="S140" s="61" t="s">
        <v>221</v>
      </c>
      <c r="T140" s="61" t="s">
        <v>218</v>
      </c>
      <c r="U140" s="61" t="s">
        <v>219</v>
      </c>
      <c r="V140" s="686" t="s">
        <v>211</v>
      </c>
      <c r="W140" s="83"/>
    </row>
    <row r="141" spans="2:23" hidden="1">
      <c r="B141" s="687"/>
      <c r="C141" s="693"/>
      <c r="D141" s="696"/>
      <c r="E141" s="696"/>
      <c r="F141" s="688" t="s">
        <v>0</v>
      </c>
      <c r="G141" s="688" t="s">
        <v>1</v>
      </c>
      <c r="H141" s="688" t="s">
        <v>2</v>
      </c>
      <c r="I141" s="690" t="s">
        <v>35</v>
      </c>
      <c r="J141" s="701"/>
      <c r="K141" s="702"/>
      <c r="L141" s="684"/>
      <c r="M141" s="80" t="s">
        <v>46</v>
      </c>
      <c r="N141" s="81" t="s">
        <v>254</v>
      </c>
      <c r="O141" s="61" t="s">
        <v>52</v>
      </c>
      <c r="P141" s="61" t="s">
        <v>51</v>
      </c>
      <c r="Q141" s="61" t="s">
        <v>358</v>
      </c>
      <c r="R141" s="61" t="s">
        <v>55</v>
      </c>
      <c r="S141" s="61" t="s">
        <v>192</v>
      </c>
      <c r="T141" s="61" t="s">
        <v>193</v>
      </c>
      <c r="U141" s="61" t="s">
        <v>56</v>
      </c>
      <c r="V141" s="687"/>
      <c r="W141" s="8" t="s">
        <v>264</v>
      </c>
    </row>
    <row r="142" spans="2:23" hidden="1">
      <c r="B142" s="687"/>
      <c r="C142" s="694"/>
      <c r="D142" s="697"/>
      <c r="E142" s="697"/>
      <c r="F142" s="689"/>
      <c r="G142" s="689"/>
      <c r="H142" s="689"/>
      <c r="I142" s="691"/>
      <c r="J142" s="703"/>
      <c r="K142" s="704"/>
      <c r="L142" s="685"/>
      <c r="M142" s="116">
        <f>SUM(O142:U142)-Q142-R142</f>
        <v>0</v>
      </c>
      <c r="N142" s="117">
        <f>O142+T142+(IF(W142=1,U142,0))</f>
        <v>0</v>
      </c>
      <c r="O142" s="62">
        <f>SUM(O143:O157)</f>
        <v>0</v>
      </c>
      <c r="P142" s="62">
        <f>SUM(P143:P157)</f>
        <v>0</v>
      </c>
      <c r="Q142" s="62">
        <f>SUM(Q143:Q157)</f>
        <v>0</v>
      </c>
      <c r="R142" s="62">
        <f>SUM(R143:R157)</f>
        <v>0</v>
      </c>
      <c r="S142" s="62">
        <f t="shared" ref="S142:T142" si="87">SUM(S143:S157)</f>
        <v>0</v>
      </c>
      <c r="T142" s="62">
        <f t="shared" si="87"/>
        <v>0</v>
      </c>
      <c r="U142" s="62">
        <f>SUM(U143:U157)</f>
        <v>0</v>
      </c>
      <c r="V142" s="687"/>
      <c r="W142" s="83">
        <f>$Y$13</f>
        <v>0</v>
      </c>
    </row>
    <row r="143" spans="2:23" hidden="1">
      <c r="B143" s="63">
        <v>1</v>
      </c>
      <c r="C143" s="50" t="s">
        <v>188</v>
      </c>
      <c r="D143" s="5" t="s">
        <v>188</v>
      </c>
      <c r="E143" s="5" t="s">
        <v>38</v>
      </c>
      <c r="F143" s="17" t="s">
        <v>188</v>
      </c>
      <c r="G143" s="17" t="s">
        <v>188</v>
      </c>
      <c r="H143" s="17"/>
      <c r="I143" s="27"/>
      <c r="J143" s="5">
        <f>IF(K143="耕作",0,IF(K143="休耕",1,IF(K143="転用",2,IF(K143="売却",3,IF(K143="貸出",4,IF(K143="借入",5,IF(K143="-",6,IF(K143="その他",7))))))))</f>
        <v>6</v>
      </c>
      <c r="K143" s="20" t="s">
        <v>188</v>
      </c>
      <c r="L143" s="21" t="s">
        <v>38</v>
      </c>
      <c r="M143" s="39"/>
      <c r="N143" s="39"/>
      <c r="O143" s="43">
        <f t="shared" ref="O143:O157" si="88">IF(J143=0,I143,0)</f>
        <v>0</v>
      </c>
      <c r="P143" s="43">
        <f>IF(J143=1,I143,0)</f>
        <v>0</v>
      </c>
      <c r="Q143" s="43">
        <f t="shared" ref="Q143:Q157" si="89">IF(J143=2,I143,0)</f>
        <v>0</v>
      </c>
      <c r="R143" s="43">
        <f t="shared" ref="R143:R157" si="90">IF(J143=3,I143,0)</f>
        <v>0</v>
      </c>
      <c r="S143" s="43">
        <f t="shared" ref="S143:S157" si="91">IF(J143=4,I143,0)</f>
        <v>0</v>
      </c>
      <c r="T143" s="43">
        <f t="shared" ref="T143:T157" si="92">IF(J143=5,I143,0)</f>
        <v>0</v>
      </c>
      <c r="U143" s="43">
        <f>IF(J143=7,I143,0)</f>
        <v>0</v>
      </c>
      <c r="V143" s="63">
        <v>1</v>
      </c>
      <c r="W143" s="83"/>
    </row>
    <row r="144" spans="2:23" hidden="1">
      <c r="B144" s="63">
        <f>1+B143</f>
        <v>2</v>
      </c>
      <c r="C144" s="50" t="s">
        <v>188</v>
      </c>
      <c r="D144" s="5" t="s">
        <v>188</v>
      </c>
      <c r="E144" s="14" t="s">
        <v>38</v>
      </c>
      <c r="F144" s="17" t="s">
        <v>188</v>
      </c>
      <c r="G144" s="17" t="s">
        <v>188</v>
      </c>
      <c r="H144" s="17"/>
      <c r="I144" s="27"/>
      <c r="J144" s="5">
        <f t="shared" ref="J144:J157" si="93">IF(K144="耕作",0,IF(K144="休耕",1,IF(K144="転用",2,IF(K144="売却",3,IF(K144="貸出",4,IF(K144="借入",5,IF(K144="-",6,IF(K144="その他",7))))))))</f>
        <v>6</v>
      </c>
      <c r="K144" s="20" t="s">
        <v>188</v>
      </c>
      <c r="L144" s="95" t="s">
        <v>38</v>
      </c>
      <c r="M144" s="39"/>
      <c r="N144" s="39"/>
      <c r="O144" s="43">
        <f t="shared" si="88"/>
        <v>0</v>
      </c>
      <c r="P144" s="43">
        <f t="shared" ref="P144:P157" si="94">IF(J144=1,I144,0)</f>
        <v>0</v>
      </c>
      <c r="Q144" s="43">
        <f t="shared" si="89"/>
        <v>0</v>
      </c>
      <c r="R144" s="43">
        <f t="shared" si="90"/>
        <v>0</v>
      </c>
      <c r="S144" s="43">
        <f t="shared" si="91"/>
        <v>0</v>
      </c>
      <c r="T144" s="43">
        <f t="shared" si="92"/>
        <v>0</v>
      </c>
      <c r="U144" s="43">
        <f t="shared" ref="U144:U157" si="95">IF(J144=7,I144,0)</f>
        <v>0</v>
      </c>
      <c r="V144" s="63">
        <f>1+V143</f>
        <v>2</v>
      </c>
      <c r="W144" s="83"/>
    </row>
    <row r="145" spans="2:23" hidden="1">
      <c r="B145" s="63">
        <f t="shared" ref="B145:B157" si="96">1+B144</f>
        <v>3</v>
      </c>
      <c r="C145" s="50" t="s">
        <v>188</v>
      </c>
      <c r="D145" s="5" t="s">
        <v>188</v>
      </c>
      <c r="E145" s="14" t="s">
        <v>38</v>
      </c>
      <c r="F145" s="17" t="s">
        <v>188</v>
      </c>
      <c r="G145" s="17" t="s">
        <v>188</v>
      </c>
      <c r="H145" s="17"/>
      <c r="I145" s="27"/>
      <c r="J145" s="5">
        <f t="shared" si="93"/>
        <v>6</v>
      </c>
      <c r="K145" s="20" t="s">
        <v>188</v>
      </c>
      <c r="L145" s="95" t="s">
        <v>38</v>
      </c>
      <c r="M145" s="39"/>
      <c r="N145" s="39"/>
      <c r="O145" s="43">
        <f t="shared" si="88"/>
        <v>0</v>
      </c>
      <c r="P145" s="43">
        <f t="shared" si="94"/>
        <v>0</v>
      </c>
      <c r="Q145" s="43">
        <f t="shared" si="89"/>
        <v>0</v>
      </c>
      <c r="R145" s="43">
        <f t="shared" si="90"/>
        <v>0</v>
      </c>
      <c r="S145" s="43">
        <f t="shared" si="91"/>
        <v>0</v>
      </c>
      <c r="T145" s="43">
        <f t="shared" si="92"/>
        <v>0</v>
      </c>
      <c r="U145" s="43">
        <f t="shared" si="95"/>
        <v>0</v>
      </c>
      <c r="V145" s="63">
        <f t="shared" ref="V145:V157" si="97">1+V144</f>
        <v>3</v>
      </c>
      <c r="W145" s="83"/>
    </row>
    <row r="146" spans="2:23" hidden="1">
      <c r="B146" s="63">
        <f t="shared" si="96"/>
        <v>4</v>
      </c>
      <c r="C146" s="50" t="s">
        <v>188</v>
      </c>
      <c r="D146" s="5" t="s">
        <v>188</v>
      </c>
      <c r="E146" s="14" t="s">
        <v>38</v>
      </c>
      <c r="F146" s="17" t="s">
        <v>188</v>
      </c>
      <c r="G146" s="17" t="s">
        <v>188</v>
      </c>
      <c r="H146" s="17" t="s">
        <v>6</v>
      </c>
      <c r="I146" s="18" t="s">
        <v>6</v>
      </c>
      <c r="J146" s="5">
        <f t="shared" si="93"/>
        <v>6</v>
      </c>
      <c r="K146" s="20" t="s">
        <v>188</v>
      </c>
      <c r="L146" s="21" t="s">
        <v>38</v>
      </c>
      <c r="M146" s="39"/>
      <c r="N146" s="39"/>
      <c r="O146" s="43">
        <f t="shared" si="88"/>
        <v>0</v>
      </c>
      <c r="P146" s="43">
        <f t="shared" si="94"/>
        <v>0</v>
      </c>
      <c r="Q146" s="43">
        <f t="shared" si="89"/>
        <v>0</v>
      </c>
      <c r="R146" s="43">
        <f t="shared" si="90"/>
        <v>0</v>
      </c>
      <c r="S146" s="43">
        <f t="shared" si="91"/>
        <v>0</v>
      </c>
      <c r="T146" s="43">
        <f t="shared" si="92"/>
        <v>0</v>
      </c>
      <c r="U146" s="43">
        <f t="shared" si="95"/>
        <v>0</v>
      </c>
      <c r="V146" s="63">
        <f t="shared" si="97"/>
        <v>4</v>
      </c>
      <c r="W146" s="83"/>
    </row>
    <row r="147" spans="2:23" hidden="1">
      <c r="B147" s="63">
        <f t="shared" si="96"/>
        <v>5</v>
      </c>
      <c r="C147" s="50" t="s">
        <v>188</v>
      </c>
      <c r="D147" s="5" t="s">
        <v>188</v>
      </c>
      <c r="E147" s="14" t="s">
        <v>38</v>
      </c>
      <c r="F147" s="17" t="s">
        <v>188</v>
      </c>
      <c r="G147" s="17" t="s">
        <v>188</v>
      </c>
      <c r="H147" s="17" t="s">
        <v>6</v>
      </c>
      <c r="I147" s="18" t="s">
        <v>6</v>
      </c>
      <c r="J147" s="5">
        <f t="shared" si="93"/>
        <v>6</v>
      </c>
      <c r="K147" s="20" t="s">
        <v>188</v>
      </c>
      <c r="L147" s="21" t="s">
        <v>38</v>
      </c>
      <c r="M147" s="39"/>
      <c r="N147" s="39"/>
      <c r="O147" s="43">
        <f t="shared" si="88"/>
        <v>0</v>
      </c>
      <c r="P147" s="43">
        <f t="shared" si="94"/>
        <v>0</v>
      </c>
      <c r="Q147" s="43">
        <f t="shared" si="89"/>
        <v>0</v>
      </c>
      <c r="R147" s="43">
        <f t="shared" si="90"/>
        <v>0</v>
      </c>
      <c r="S147" s="43">
        <f t="shared" si="91"/>
        <v>0</v>
      </c>
      <c r="T147" s="43">
        <f t="shared" si="92"/>
        <v>0</v>
      </c>
      <c r="U147" s="43">
        <f t="shared" si="95"/>
        <v>0</v>
      </c>
      <c r="V147" s="63">
        <f t="shared" si="97"/>
        <v>5</v>
      </c>
      <c r="W147" s="83"/>
    </row>
    <row r="148" spans="2:23" hidden="1">
      <c r="B148" s="63">
        <f t="shared" si="96"/>
        <v>6</v>
      </c>
      <c r="C148" s="50" t="s">
        <v>188</v>
      </c>
      <c r="D148" s="5" t="s">
        <v>188</v>
      </c>
      <c r="E148" s="14" t="s">
        <v>38</v>
      </c>
      <c r="F148" s="17" t="s">
        <v>188</v>
      </c>
      <c r="G148" s="17" t="s">
        <v>188</v>
      </c>
      <c r="H148" s="17" t="s">
        <v>6</v>
      </c>
      <c r="I148" s="18" t="s">
        <v>6</v>
      </c>
      <c r="J148" s="5">
        <f t="shared" si="93"/>
        <v>6</v>
      </c>
      <c r="K148" s="20" t="s">
        <v>188</v>
      </c>
      <c r="L148" s="21" t="s">
        <v>38</v>
      </c>
      <c r="M148" s="39"/>
      <c r="N148" s="39"/>
      <c r="O148" s="43">
        <f t="shared" si="88"/>
        <v>0</v>
      </c>
      <c r="P148" s="43">
        <f t="shared" si="94"/>
        <v>0</v>
      </c>
      <c r="Q148" s="43">
        <f t="shared" si="89"/>
        <v>0</v>
      </c>
      <c r="R148" s="43">
        <f t="shared" si="90"/>
        <v>0</v>
      </c>
      <c r="S148" s="43">
        <f t="shared" si="91"/>
        <v>0</v>
      </c>
      <c r="T148" s="43">
        <f t="shared" si="92"/>
        <v>0</v>
      </c>
      <c r="U148" s="43">
        <f t="shared" si="95"/>
        <v>0</v>
      </c>
      <c r="V148" s="63">
        <f t="shared" si="97"/>
        <v>6</v>
      </c>
      <c r="W148" s="83"/>
    </row>
    <row r="149" spans="2:23" hidden="1">
      <c r="B149" s="63">
        <f t="shared" si="96"/>
        <v>7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 t="s">
        <v>6</v>
      </c>
      <c r="I149" s="18" t="s">
        <v>6</v>
      </c>
      <c r="J149" s="5">
        <f t="shared" si="93"/>
        <v>6</v>
      </c>
      <c r="K149" s="20" t="s">
        <v>188</v>
      </c>
      <c r="L149" s="21" t="s">
        <v>38</v>
      </c>
      <c r="M149" s="39"/>
      <c r="N149" s="39"/>
      <c r="O149" s="43">
        <f t="shared" si="88"/>
        <v>0</v>
      </c>
      <c r="P149" s="43">
        <f t="shared" si="94"/>
        <v>0</v>
      </c>
      <c r="Q149" s="43">
        <f t="shared" si="89"/>
        <v>0</v>
      </c>
      <c r="R149" s="43">
        <f t="shared" si="90"/>
        <v>0</v>
      </c>
      <c r="S149" s="43">
        <f t="shared" si="91"/>
        <v>0</v>
      </c>
      <c r="T149" s="43">
        <f t="shared" si="92"/>
        <v>0</v>
      </c>
      <c r="U149" s="43">
        <f t="shared" si="95"/>
        <v>0</v>
      </c>
      <c r="V149" s="63">
        <f t="shared" si="97"/>
        <v>7</v>
      </c>
      <c r="W149" s="83"/>
    </row>
    <row r="150" spans="2:23" hidden="1">
      <c r="B150" s="63">
        <f t="shared" si="96"/>
        <v>8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 t="s">
        <v>6</v>
      </c>
      <c r="I150" s="18" t="s">
        <v>6</v>
      </c>
      <c r="J150" s="5">
        <f t="shared" si="93"/>
        <v>6</v>
      </c>
      <c r="K150" s="20" t="s">
        <v>188</v>
      </c>
      <c r="L150" s="21" t="s">
        <v>38</v>
      </c>
      <c r="M150" s="39"/>
      <c r="N150" s="39"/>
      <c r="O150" s="43">
        <f t="shared" si="88"/>
        <v>0</v>
      </c>
      <c r="P150" s="43">
        <f t="shared" si="94"/>
        <v>0</v>
      </c>
      <c r="Q150" s="43">
        <f t="shared" si="89"/>
        <v>0</v>
      </c>
      <c r="R150" s="43">
        <f t="shared" si="90"/>
        <v>0</v>
      </c>
      <c r="S150" s="43">
        <f t="shared" si="91"/>
        <v>0</v>
      </c>
      <c r="T150" s="43">
        <f t="shared" si="92"/>
        <v>0</v>
      </c>
      <c r="U150" s="43">
        <f t="shared" si="95"/>
        <v>0</v>
      </c>
      <c r="V150" s="63">
        <f t="shared" si="97"/>
        <v>8</v>
      </c>
      <c r="W150" s="83"/>
    </row>
    <row r="151" spans="2:23" hidden="1">
      <c r="B151" s="63">
        <f t="shared" si="96"/>
        <v>9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3"/>
        <v>6</v>
      </c>
      <c r="K151" s="20" t="s">
        <v>188</v>
      </c>
      <c r="L151" s="21" t="s">
        <v>38</v>
      </c>
      <c r="M151" s="39"/>
      <c r="N151" s="39"/>
      <c r="O151" s="43">
        <f t="shared" si="88"/>
        <v>0</v>
      </c>
      <c r="P151" s="43">
        <f t="shared" si="94"/>
        <v>0</v>
      </c>
      <c r="Q151" s="43">
        <f t="shared" si="89"/>
        <v>0</v>
      </c>
      <c r="R151" s="43">
        <f t="shared" si="90"/>
        <v>0</v>
      </c>
      <c r="S151" s="43">
        <f t="shared" si="91"/>
        <v>0</v>
      </c>
      <c r="T151" s="43">
        <f t="shared" si="92"/>
        <v>0</v>
      </c>
      <c r="U151" s="43">
        <f t="shared" si="95"/>
        <v>0</v>
      </c>
      <c r="V151" s="63">
        <f t="shared" si="97"/>
        <v>9</v>
      </c>
      <c r="W151" s="83"/>
    </row>
    <row r="152" spans="2:23" hidden="1">
      <c r="B152" s="63">
        <f t="shared" si="96"/>
        <v>10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3"/>
        <v>6</v>
      </c>
      <c r="K152" s="20" t="s">
        <v>188</v>
      </c>
      <c r="L152" s="21" t="s">
        <v>38</v>
      </c>
      <c r="M152" s="39"/>
      <c r="N152" s="39"/>
      <c r="O152" s="43">
        <f t="shared" si="88"/>
        <v>0</v>
      </c>
      <c r="P152" s="43">
        <f t="shared" si="94"/>
        <v>0</v>
      </c>
      <c r="Q152" s="43">
        <f t="shared" si="89"/>
        <v>0</v>
      </c>
      <c r="R152" s="43">
        <f t="shared" si="90"/>
        <v>0</v>
      </c>
      <c r="S152" s="43">
        <f t="shared" si="91"/>
        <v>0</v>
      </c>
      <c r="T152" s="43">
        <f t="shared" si="92"/>
        <v>0</v>
      </c>
      <c r="U152" s="43">
        <f t="shared" si="95"/>
        <v>0</v>
      </c>
      <c r="V152" s="63">
        <f t="shared" si="97"/>
        <v>10</v>
      </c>
      <c r="W152" s="83"/>
    </row>
    <row r="153" spans="2:23" hidden="1">
      <c r="B153" s="63">
        <f t="shared" si="96"/>
        <v>11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3"/>
        <v>6</v>
      </c>
      <c r="K153" s="20" t="s">
        <v>188</v>
      </c>
      <c r="L153" s="21" t="s">
        <v>38</v>
      </c>
      <c r="M153" s="39"/>
      <c r="N153" s="39"/>
      <c r="O153" s="43">
        <f t="shared" si="88"/>
        <v>0</v>
      </c>
      <c r="P153" s="43">
        <f t="shared" si="94"/>
        <v>0</v>
      </c>
      <c r="Q153" s="43">
        <f t="shared" si="89"/>
        <v>0</v>
      </c>
      <c r="R153" s="43">
        <f t="shared" si="90"/>
        <v>0</v>
      </c>
      <c r="S153" s="43">
        <f t="shared" si="91"/>
        <v>0</v>
      </c>
      <c r="T153" s="43">
        <f t="shared" si="92"/>
        <v>0</v>
      </c>
      <c r="U153" s="43">
        <f t="shared" si="95"/>
        <v>0</v>
      </c>
      <c r="V153" s="63">
        <f t="shared" si="97"/>
        <v>11</v>
      </c>
      <c r="W153" s="83"/>
    </row>
    <row r="154" spans="2:23" hidden="1">
      <c r="B154" s="63">
        <f t="shared" si="96"/>
        <v>12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3"/>
        <v>6</v>
      </c>
      <c r="K154" s="20" t="s">
        <v>188</v>
      </c>
      <c r="L154" s="21" t="s">
        <v>38</v>
      </c>
      <c r="M154" s="39"/>
      <c r="N154" s="39"/>
      <c r="O154" s="43">
        <f t="shared" si="88"/>
        <v>0</v>
      </c>
      <c r="P154" s="43">
        <f t="shared" si="94"/>
        <v>0</v>
      </c>
      <c r="Q154" s="43">
        <f t="shared" si="89"/>
        <v>0</v>
      </c>
      <c r="R154" s="43">
        <f t="shared" si="90"/>
        <v>0</v>
      </c>
      <c r="S154" s="43">
        <f t="shared" si="91"/>
        <v>0</v>
      </c>
      <c r="T154" s="43">
        <f t="shared" si="92"/>
        <v>0</v>
      </c>
      <c r="U154" s="43">
        <f t="shared" si="95"/>
        <v>0</v>
      </c>
      <c r="V154" s="63">
        <f t="shared" si="97"/>
        <v>12</v>
      </c>
      <c r="W154" s="83"/>
    </row>
    <row r="155" spans="2:23" hidden="1">
      <c r="B155" s="63">
        <f t="shared" si="96"/>
        <v>13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3"/>
        <v>6</v>
      </c>
      <c r="K155" s="20" t="s">
        <v>188</v>
      </c>
      <c r="L155" s="21" t="s">
        <v>38</v>
      </c>
      <c r="M155" s="39"/>
      <c r="N155" s="39"/>
      <c r="O155" s="43">
        <f t="shared" si="88"/>
        <v>0</v>
      </c>
      <c r="P155" s="43">
        <f t="shared" si="94"/>
        <v>0</v>
      </c>
      <c r="Q155" s="43">
        <f t="shared" si="89"/>
        <v>0</v>
      </c>
      <c r="R155" s="43">
        <f t="shared" si="90"/>
        <v>0</v>
      </c>
      <c r="S155" s="43">
        <f t="shared" si="91"/>
        <v>0</v>
      </c>
      <c r="T155" s="43">
        <f t="shared" si="92"/>
        <v>0</v>
      </c>
      <c r="U155" s="43">
        <f t="shared" si="95"/>
        <v>0</v>
      </c>
      <c r="V155" s="63">
        <f t="shared" si="97"/>
        <v>13</v>
      </c>
      <c r="W155" s="83"/>
    </row>
    <row r="156" spans="2:23" hidden="1">
      <c r="B156" s="63">
        <f t="shared" si="96"/>
        <v>14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3"/>
        <v>6</v>
      </c>
      <c r="K156" s="20" t="s">
        <v>188</v>
      </c>
      <c r="L156" s="21" t="s">
        <v>38</v>
      </c>
      <c r="M156" s="39"/>
      <c r="N156" s="39"/>
      <c r="O156" s="43">
        <f t="shared" si="88"/>
        <v>0</v>
      </c>
      <c r="P156" s="43">
        <f t="shared" si="94"/>
        <v>0</v>
      </c>
      <c r="Q156" s="43">
        <f t="shared" si="89"/>
        <v>0</v>
      </c>
      <c r="R156" s="43">
        <f t="shared" si="90"/>
        <v>0</v>
      </c>
      <c r="S156" s="43">
        <f t="shared" si="91"/>
        <v>0</v>
      </c>
      <c r="T156" s="43">
        <f t="shared" si="92"/>
        <v>0</v>
      </c>
      <c r="U156" s="43">
        <f t="shared" si="95"/>
        <v>0</v>
      </c>
      <c r="V156" s="63">
        <f t="shared" si="97"/>
        <v>14</v>
      </c>
      <c r="W156" s="83"/>
    </row>
    <row r="157" spans="2:23" hidden="1">
      <c r="B157" s="63">
        <f t="shared" si="96"/>
        <v>15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3"/>
        <v>6</v>
      </c>
      <c r="K157" s="20" t="s">
        <v>188</v>
      </c>
      <c r="L157" s="21" t="s">
        <v>38</v>
      </c>
      <c r="M157" s="39"/>
      <c r="N157" s="39"/>
      <c r="O157" s="43">
        <f t="shared" si="88"/>
        <v>0</v>
      </c>
      <c r="P157" s="43">
        <f t="shared" si="94"/>
        <v>0</v>
      </c>
      <c r="Q157" s="43">
        <f t="shared" si="89"/>
        <v>0</v>
      </c>
      <c r="R157" s="43">
        <f t="shared" si="90"/>
        <v>0</v>
      </c>
      <c r="S157" s="43">
        <f t="shared" si="91"/>
        <v>0</v>
      </c>
      <c r="T157" s="43">
        <f t="shared" si="92"/>
        <v>0</v>
      </c>
      <c r="U157" s="43">
        <f t="shared" si="95"/>
        <v>0</v>
      </c>
      <c r="V157" s="63">
        <f t="shared" si="97"/>
        <v>15</v>
      </c>
      <c r="W157" s="83"/>
    </row>
    <row r="158" spans="2:23" hidden="1">
      <c r="C158" s="1"/>
      <c r="D158" s="1"/>
      <c r="O158" s="44"/>
      <c r="P158" s="44"/>
      <c r="Q158" s="44"/>
      <c r="R158" s="44"/>
      <c r="S158" s="44"/>
      <c r="T158" s="44"/>
      <c r="U158" s="44"/>
      <c r="V158" s="1"/>
      <c r="W158" s="83"/>
    </row>
    <row r="159" spans="2:23" hidden="1">
      <c r="C159" s="1"/>
      <c r="D159" s="1"/>
      <c r="O159" s="44"/>
      <c r="P159" s="44"/>
      <c r="Q159" s="44"/>
      <c r="R159" s="44"/>
      <c r="S159" s="44"/>
      <c r="T159" s="44"/>
      <c r="U159" s="44"/>
      <c r="V159" s="1"/>
      <c r="W159" s="83"/>
    </row>
    <row r="160" spans="2:23" hidden="1">
      <c r="B160" s="708" t="s">
        <v>212</v>
      </c>
      <c r="C160" s="714" t="s">
        <v>201</v>
      </c>
      <c r="D160" s="717" t="s">
        <v>202</v>
      </c>
      <c r="E160" s="717" t="s">
        <v>36</v>
      </c>
      <c r="F160" s="720" t="s">
        <v>32</v>
      </c>
      <c r="G160" s="720"/>
      <c r="H160" s="720"/>
      <c r="I160" s="64" t="s">
        <v>33</v>
      </c>
      <c r="J160" s="721" t="s">
        <v>298</v>
      </c>
      <c r="K160" s="722"/>
      <c r="L160" s="705" t="s">
        <v>34</v>
      </c>
      <c r="M160" s="79" t="s">
        <v>48</v>
      </c>
      <c r="N160" s="79" t="s">
        <v>253</v>
      </c>
      <c r="O160" s="65" t="s">
        <v>220</v>
      </c>
      <c r="P160" s="65" t="s">
        <v>49</v>
      </c>
      <c r="Q160" s="65" t="s">
        <v>50</v>
      </c>
      <c r="R160" s="65" t="s">
        <v>53</v>
      </c>
      <c r="S160" s="65" t="s">
        <v>221</v>
      </c>
      <c r="T160" s="65" t="s">
        <v>218</v>
      </c>
      <c r="U160" s="65" t="s">
        <v>219</v>
      </c>
      <c r="V160" s="708" t="s">
        <v>212</v>
      </c>
      <c r="W160" s="83"/>
    </row>
    <row r="161" spans="2:23" hidden="1">
      <c r="B161" s="709"/>
      <c r="C161" s="715"/>
      <c r="D161" s="718"/>
      <c r="E161" s="718"/>
      <c r="F161" s="710" t="s">
        <v>0</v>
      </c>
      <c r="G161" s="710" t="s">
        <v>1</v>
      </c>
      <c r="H161" s="710" t="s">
        <v>2</v>
      </c>
      <c r="I161" s="712" t="s">
        <v>35</v>
      </c>
      <c r="J161" s="723"/>
      <c r="K161" s="724"/>
      <c r="L161" s="706"/>
      <c r="M161" s="80" t="s">
        <v>46</v>
      </c>
      <c r="N161" s="81" t="s">
        <v>254</v>
      </c>
      <c r="O161" s="65" t="s">
        <v>52</v>
      </c>
      <c r="P161" s="65" t="s">
        <v>51</v>
      </c>
      <c r="Q161" s="65" t="s">
        <v>358</v>
      </c>
      <c r="R161" s="65" t="s">
        <v>55</v>
      </c>
      <c r="S161" s="65" t="s">
        <v>192</v>
      </c>
      <c r="T161" s="65" t="s">
        <v>193</v>
      </c>
      <c r="U161" s="65" t="s">
        <v>56</v>
      </c>
      <c r="V161" s="709"/>
      <c r="W161" s="8" t="s">
        <v>265</v>
      </c>
    </row>
    <row r="162" spans="2:23" hidden="1">
      <c r="B162" s="709"/>
      <c r="C162" s="716"/>
      <c r="D162" s="719"/>
      <c r="E162" s="719"/>
      <c r="F162" s="711"/>
      <c r="G162" s="711"/>
      <c r="H162" s="711"/>
      <c r="I162" s="713"/>
      <c r="J162" s="725"/>
      <c r="K162" s="726"/>
      <c r="L162" s="707"/>
      <c r="M162" s="116">
        <f>SUM(O162:U162)-Q162-R162</f>
        <v>0</v>
      </c>
      <c r="N162" s="117">
        <f>O162+T162+(IF(W162=1,U162,0))</f>
        <v>0</v>
      </c>
      <c r="O162" s="66">
        <f>SUM(O163:O177)</f>
        <v>0</v>
      </c>
      <c r="P162" s="66">
        <f>SUM(P163:P177)</f>
        <v>0</v>
      </c>
      <c r="Q162" s="66">
        <f>SUM(Q163:Q177)</f>
        <v>0</v>
      </c>
      <c r="R162" s="66">
        <f>SUM(R163:R177)</f>
        <v>0</v>
      </c>
      <c r="S162" s="66">
        <f t="shared" ref="S162:T162" si="98">SUM(S163:S177)</f>
        <v>0</v>
      </c>
      <c r="T162" s="66">
        <f t="shared" si="98"/>
        <v>0</v>
      </c>
      <c r="U162" s="66">
        <f>SUM(U163:U177)</f>
        <v>0</v>
      </c>
      <c r="V162" s="709"/>
      <c r="W162" s="83">
        <f>$Y$14</f>
        <v>0</v>
      </c>
    </row>
    <row r="163" spans="2:23" hidden="1">
      <c r="B163" s="67">
        <v>1</v>
      </c>
      <c r="C163" s="50" t="s">
        <v>188</v>
      </c>
      <c r="D163" s="5" t="s">
        <v>188</v>
      </c>
      <c r="E163" s="5" t="s">
        <v>38</v>
      </c>
      <c r="F163" s="17" t="s">
        <v>188</v>
      </c>
      <c r="G163" s="17" t="s">
        <v>188</v>
      </c>
      <c r="H163" s="17"/>
      <c r="I163" s="27"/>
      <c r="J163" s="5">
        <f>IF(K163="耕作",0,IF(K163="休耕",1,IF(K163="転用",2,IF(K163="売却",3,IF(K163="貸出",4,IF(K163="借入",5,IF(K163="-",6,IF(K163="その他",7))))))))</f>
        <v>6</v>
      </c>
      <c r="K163" s="20" t="s">
        <v>188</v>
      </c>
      <c r="L163" s="21" t="s">
        <v>38</v>
      </c>
      <c r="M163" s="39"/>
      <c r="N163" s="39"/>
      <c r="O163" s="43">
        <f t="shared" ref="O163:O177" si="99">IF(J163=0,I163,0)</f>
        <v>0</v>
      </c>
      <c r="P163" s="43">
        <f>IF(J163=1,I163,0)</f>
        <v>0</v>
      </c>
      <c r="Q163" s="43">
        <f t="shared" ref="Q163:Q177" si="100">IF(J163=2,I163,0)</f>
        <v>0</v>
      </c>
      <c r="R163" s="43">
        <f t="shared" ref="R163:R177" si="101">IF(J163=3,I163,0)</f>
        <v>0</v>
      </c>
      <c r="S163" s="43">
        <f t="shared" ref="S163:S177" si="102">IF(J163=4,I163,0)</f>
        <v>0</v>
      </c>
      <c r="T163" s="43">
        <f t="shared" ref="T163:T177" si="103">IF(J163=5,I163,0)</f>
        <v>0</v>
      </c>
      <c r="U163" s="43">
        <f>IF(J163=7,I163,0)</f>
        <v>0</v>
      </c>
      <c r="V163" s="67">
        <v>1</v>
      </c>
      <c r="W163" s="83"/>
    </row>
    <row r="164" spans="2:23" hidden="1">
      <c r="B164" s="67">
        <f>1+B163</f>
        <v>2</v>
      </c>
      <c r="C164" s="50" t="s">
        <v>188</v>
      </c>
      <c r="D164" s="5" t="s">
        <v>188</v>
      </c>
      <c r="E164" s="14" t="s">
        <v>38</v>
      </c>
      <c r="F164" s="17" t="s">
        <v>188</v>
      </c>
      <c r="G164" s="17" t="s">
        <v>188</v>
      </c>
      <c r="H164" s="17"/>
      <c r="I164" s="27"/>
      <c r="J164" s="5">
        <f t="shared" ref="J164:J177" si="104">IF(K164="耕作",0,IF(K164="休耕",1,IF(K164="転用",2,IF(K164="売却",3,IF(K164="貸出",4,IF(K164="借入",5,IF(K164="-",6,IF(K164="その他",7))))))))</f>
        <v>6</v>
      </c>
      <c r="K164" s="20" t="s">
        <v>188</v>
      </c>
      <c r="L164" s="95" t="s">
        <v>38</v>
      </c>
      <c r="M164" s="39"/>
      <c r="N164" s="39"/>
      <c r="O164" s="43">
        <f t="shared" si="99"/>
        <v>0</v>
      </c>
      <c r="P164" s="43">
        <f t="shared" ref="P164:P177" si="105">IF(J164=1,I164,0)</f>
        <v>0</v>
      </c>
      <c r="Q164" s="43">
        <f t="shared" si="100"/>
        <v>0</v>
      </c>
      <c r="R164" s="43">
        <f t="shared" si="101"/>
        <v>0</v>
      </c>
      <c r="S164" s="43">
        <f t="shared" si="102"/>
        <v>0</v>
      </c>
      <c r="T164" s="43">
        <f t="shared" si="103"/>
        <v>0</v>
      </c>
      <c r="U164" s="43">
        <f t="shared" ref="U164:U177" si="106">IF(J164=7,I164,0)</f>
        <v>0</v>
      </c>
      <c r="V164" s="67">
        <f>1+V163</f>
        <v>2</v>
      </c>
      <c r="W164" s="83"/>
    </row>
    <row r="165" spans="2:23" hidden="1">
      <c r="B165" s="67">
        <f t="shared" ref="B165:B177" si="107">1+B164</f>
        <v>3</v>
      </c>
      <c r="C165" s="50" t="s">
        <v>188</v>
      </c>
      <c r="D165" s="5" t="s">
        <v>188</v>
      </c>
      <c r="E165" s="14" t="s">
        <v>38</v>
      </c>
      <c r="F165" s="17" t="s">
        <v>188</v>
      </c>
      <c r="G165" s="17" t="s">
        <v>188</v>
      </c>
      <c r="H165" s="17"/>
      <c r="I165" s="27"/>
      <c r="J165" s="5">
        <f t="shared" si="104"/>
        <v>6</v>
      </c>
      <c r="K165" s="20" t="s">
        <v>188</v>
      </c>
      <c r="L165" s="95" t="s">
        <v>38</v>
      </c>
      <c r="M165" s="39"/>
      <c r="N165" s="39"/>
      <c r="O165" s="43">
        <f t="shared" si="99"/>
        <v>0</v>
      </c>
      <c r="P165" s="43">
        <f t="shared" si="105"/>
        <v>0</v>
      </c>
      <c r="Q165" s="43">
        <f t="shared" si="100"/>
        <v>0</v>
      </c>
      <c r="R165" s="43">
        <f t="shared" si="101"/>
        <v>0</v>
      </c>
      <c r="S165" s="43">
        <f t="shared" si="102"/>
        <v>0</v>
      </c>
      <c r="T165" s="43">
        <f t="shared" si="103"/>
        <v>0</v>
      </c>
      <c r="U165" s="43">
        <f t="shared" si="106"/>
        <v>0</v>
      </c>
      <c r="V165" s="67">
        <f t="shared" ref="V165:V177" si="108">1+V164</f>
        <v>3</v>
      </c>
      <c r="W165" s="83"/>
    </row>
    <row r="166" spans="2:23" hidden="1">
      <c r="B166" s="67">
        <f t="shared" si="107"/>
        <v>4</v>
      </c>
      <c r="C166" s="50" t="s">
        <v>188</v>
      </c>
      <c r="D166" s="5" t="s">
        <v>188</v>
      </c>
      <c r="E166" s="14" t="s">
        <v>38</v>
      </c>
      <c r="F166" s="17" t="s">
        <v>188</v>
      </c>
      <c r="G166" s="17" t="s">
        <v>188</v>
      </c>
      <c r="H166" s="17" t="s">
        <v>6</v>
      </c>
      <c r="I166" s="18" t="s">
        <v>6</v>
      </c>
      <c r="J166" s="5">
        <f t="shared" si="104"/>
        <v>6</v>
      </c>
      <c r="K166" s="20" t="s">
        <v>188</v>
      </c>
      <c r="L166" s="21" t="s">
        <v>38</v>
      </c>
      <c r="M166" s="39"/>
      <c r="N166" s="39"/>
      <c r="O166" s="43">
        <f t="shared" si="99"/>
        <v>0</v>
      </c>
      <c r="P166" s="43">
        <f t="shared" si="105"/>
        <v>0</v>
      </c>
      <c r="Q166" s="43">
        <f t="shared" si="100"/>
        <v>0</v>
      </c>
      <c r="R166" s="43">
        <f t="shared" si="101"/>
        <v>0</v>
      </c>
      <c r="S166" s="43">
        <f t="shared" si="102"/>
        <v>0</v>
      </c>
      <c r="T166" s="43">
        <f t="shared" si="103"/>
        <v>0</v>
      </c>
      <c r="U166" s="43">
        <f t="shared" si="106"/>
        <v>0</v>
      </c>
      <c r="V166" s="67">
        <f t="shared" si="108"/>
        <v>4</v>
      </c>
      <c r="W166" s="83"/>
    </row>
    <row r="167" spans="2:23" hidden="1">
      <c r="B167" s="67">
        <f t="shared" si="107"/>
        <v>5</v>
      </c>
      <c r="C167" s="50" t="s">
        <v>188</v>
      </c>
      <c r="D167" s="5" t="s">
        <v>188</v>
      </c>
      <c r="E167" s="14" t="s">
        <v>38</v>
      </c>
      <c r="F167" s="17" t="s">
        <v>188</v>
      </c>
      <c r="G167" s="17" t="s">
        <v>188</v>
      </c>
      <c r="H167" s="17" t="s">
        <v>6</v>
      </c>
      <c r="I167" s="18" t="s">
        <v>6</v>
      </c>
      <c r="J167" s="5">
        <f t="shared" si="104"/>
        <v>6</v>
      </c>
      <c r="K167" s="20" t="s">
        <v>188</v>
      </c>
      <c r="L167" s="21" t="s">
        <v>38</v>
      </c>
      <c r="M167" s="39"/>
      <c r="N167" s="39"/>
      <c r="O167" s="43">
        <f t="shared" si="99"/>
        <v>0</v>
      </c>
      <c r="P167" s="43">
        <f t="shared" si="105"/>
        <v>0</v>
      </c>
      <c r="Q167" s="43">
        <f t="shared" si="100"/>
        <v>0</v>
      </c>
      <c r="R167" s="43">
        <f t="shared" si="101"/>
        <v>0</v>
      </c>
      <c r="S167" s="43">
        <f t="shared" si="102"/>
        <v>0</v>
      </c>
      <c r="T167" s="43">
        <f t="shared" si="103"/>
        <v>0</v>
      </c>
      <c r="U167" s="43">
        <f t="shared" si="106"/>
        <v>0</v>
      </c>
      <c r="V167" s="67">
        <f t="shared" si="108"/>
        <v>5</v>
      </c>
      <c r="W167" s="83"/>
    </row>
    <row r="168" spans="2:23" hidden="1">
      <c r="B168" s="67">
        <f t="shared" si="107"/>
        <v>6</v>
      </c>
      <c r="C168" s="50" t="s">
        <v>188</v>
      </c>
      <c r="D168" s="5" t="s">
        <v>188</v>
      </c>
      <c r="E168" s="14" t="s">
        <v>38</v>
      </c>
      <c r="F168" s="17" t="s">
        <v>188</v>
      </c>
      <c r="G168" s="17" t="s">
        <v>188</v>
      </c>
      <c r="H168" s="17" t="s">
        <v>6</v>
      </c>
      <c r="I168" s="18" t="s">
        <v>6</v>
      </c>
      <c r="J168" s="5">
        <f t="shared" si="104"/>
        <v>6</v>
      </c>
      <c r="K168" s="20" t="s">
        <v>188</v>
      </c>
      <c r="L168" s="21" t="s">
        <v>38</v>
      </c>
      <c r="M168" s="39"/>
      <c r="N168" s="39"/>
      <c r="O168" s="43">
        <f t="shared" si="99"/>
        <v>0</v>
      </c>
      <c r="P168" s="43">
        <f t="shared" si="105"/>
        <v>0</v>
      </c>
      <c r="Q168" s="43">
        <f t="shared" si="100"/>
        <v>0</v>
      </c>
      <c r="R168" s="43">
        <f t="shared" si="101"/>
        <v>0</v>
      </c>
      <c r="S168" s="43">
        <f t="shared" si="102"/>
        <v>0</v>
      </c>
      <c r="T168" s="43">
        <f t="shared" si="103"/>
        <v>0</v>
      </c>
      <c r="U168" s="43">
        <f t="shared" si="106"/>
        <v>0</v>
      </c>
      <c r="V168" s="67">
        <f t="shared" si="108"/>
        <v>6</v>
      </c>
      <c r="W168" s="83"/>
    </row>
    <row r="169" spans="2:23" hidden="1">
      <c r="B169" s="67">
        <f t="shared" si="107"/>
        <v>7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 t="s">
        <v>6</v>
      </c>
      <c r="I169" s="18" t="s">
        <v>6</v>
      </c>
      <c r="J169" s="5">
        <f t="shared" si="104"/>
        <v>6</v>
      </c>
      <c r="K169" s="20" t="s">
        <v>188</v>
      </c>
      <c r="L169" s="21" t="s">
        <v>38</v>
      </c>
      <c r="M169" s="39"/>
      <c r="N169" s="39"/>
      <c r="O169" s="43">
        <f t="shared" si="99"/>
        <v>0</v>
      </c>
      <c r="P169" s="43">
        <f t="shared" si="105"/>
        <v>0</v>
      </c>
      <c r="Q169" s="43">
        <f t="shared" si="100"/>
        <v>0</v>
      </c>
      <c r="R169" s="43">
        <f t="shared" si="101"/>
        <v>0</v>
      </c>
      <c r="S169" s="43">
        <f t="shared" si="102"/>
        <v>0</v>
      </c>
      <c r="T169" s="43">
        <f t="shared" si="103"/>
        <v>0</v>
      </c>
      <c r="U169" s="43">
        <f t="shared" si="106"/>
        <v>0</v>
      </c>
      <c r="V169" s="67">
        <f t="shared" si="108"/>
        <v>7</v>
      </c>
      <c r="W169" s="83"/>
    </row>
    <row r="170" spans="2:23" hidden="1">
      <c r="B170" s="67">
        <f t="shared" si="107"/>
        <v>8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 t="s">
        <v>6</v>
      </c>
      <c r="I170" s="18" t="s">
        <v>6</v>
      </c>
      <c r="J170" s="5">
        <f t="shared" si="104"/>
        <v>6</v>
      </c>
      <c r="K170" s="20" t="s">
        <v>188</v>
      </c>
      <c r="L170" s="21" t="s">
        <v>38</v>
      </c>
      <c r="M170" s="39"/>
      <c r="N170" s="39"/>
      <c r="O170" s="43">
        <f t="shared" si="99"/>
        <v>0</v>
      </c>
      <c r="P170" s="43">
        <f t="shared" si="105"/>
        <v>0</v>
      </c>
      <c r="Q170" s="43">
        <f t="shared" si="100"/>
        <v>0</v>
      </c>
      <c r="R170" s="43">
        <f t="shared" si="101"/>
        <v>0</v>
      </c>
      <c r="S170" s="43">
        <f t="shared" si="102"/>
        <v>0</v>
      </c>
      <c r="T170" s="43">
        <f t="shared" si="103"/>
        <v>0</v>
      </c>
      <c r="U170" s="43">
        <f t="shared" si="106"/>
        <v>0</v>
      </c>
      <c r="V170" s="67">
        <f t="shared" si="108"/>
        <v>8</v>
      </c>
      <c r="W170" s="83"/>
    </row>
    <row r="171" spans="2:23" hidden="1">
      <c r="B171" s="67">
        <f t="shared" si="107"/>
        <v>9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4"/>
        <v>6</v>
      </c>
      <c r="K171" s="20" t="s">
        <v>188</v>
      </c>
      <c r="L171" s="21" t="s">
        <v>38</v>
      </c>
      <c r="M171" s="39"/>
      <c r="N171" s="39"/>
      <c r="O171" s="43">
        <f t="shared" si="99"/>
        <v>0</v>
      </c>
      <c r="P171" s="43">
        <f t="shared" si="105"/>
        <v>0</v>
      </c>
      <c r="Q171" s="43">
        <f t="shared" si="100"/>
        <v>0</v>
      </c>
      <c r="R171" s="43">
        <f t="shared" si="101"/>
        <v>0</v>
      </c>
      <c r="S171" s="43">
        <f t="shared" si="102"/>
        <v>0</v>
      </c>
      <c r="T171" s="43">
        <f t="shared" si="103"/>
        <v>0</v>
      </c>
      <c r="U171" s="43">
        <f t="shared" si="106"/>
        <v>0</v>
      </c>
      <c r="V171" s="67">
        <f t="shared" si="108"/>
        <v>9</v>
      </c>
      <c r="W171" s="83"/>
    </row>
    <row r="172" spans="2:23" hidden="1">
      <c r="B172" s="67">
        <f t="shared" si="107"/>
        <v>10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4"/>
        <v>6</v>
      </c>
      <c r="K172" s="20" t="s">
        <v>188</v>
      </c>
      <c r="L172" s="21" t="s">
        <v>38</v>
      </c>
      <c r="M172" s="39"/>
      <c r="N172" s="39"/>
      <c r="O172" s="43">
        <f t="shared" si="99"/>
        <v>0</v>
      </c>
      <c r="P172" s="43">
        <f t="shared" si="105"/>
        <v>0</v>
      </c>
      <c r="Q172" s="43">
        <f t="shared" si="100"/>
        <v>0</v>
      </c>
      <c r="R172" s="43">
        <f t="shared" si="101"/>
        <v>0</v>
      </c>
      <c r="S172" s="43">
        <f t="shared" si="102"/>
        <v>0</v>
      </c>
      <c r="T172" s="43">
        <f t="shared" si="103"/>
        <v>0</v>
      </c>
      <c r="U172" s="43">
        <f t="shared" si="106"/>
        <v>0</v>
      </c>
      <c r="V172" s="67">
        <f t="shared" si="108"/>
        <v>10</v>
      </c>
      <c r="W172" s="83"/>
    </row>
    <row r="173" spans="2:23" hidden="1">
      <c r="B173" s="67">
        <f t="shared" si="107"/>
        <v>11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4"/>
        <v>6</v>
      </c>
      <c r="K173" s="20" t="s">
        <v>188</v>
      </c>
      <c r="L173" s="21" t="s">
        <v>38</v>
      </c>
      <c r="M173" s="39"/>
      <c r="N173" s="39"/>
      <c r="O173" s="43">
        <f t="shared" si="99"/>
        <v>0</v>
      </c>
      <c r="P173" s="43">
        <f t="shared" si="105"/>
        <v>0</v>
      </c>
      <c r="Q173" s="43">
        <f t="shared" si="100"/>
        <v>0</v>
      </c>
      <c r="R173" s="43">
        <f t="shared" si="101"/>
        <v>0</v>
      </c>
      <c r="S173" s="43">
        <f t="shared" si="102"/>
        <v>0</v>
      </c>
      <c r="T173" s="43">
        <f t="shared" si="103"/>
        <v>0</v>
      </c>
      <c r="U173" s="43">
        <f t="shared" si="106"/>
        <v>0</v>
      </c>
      <c r="V173" s="67">
        <f t="shared" si="108"/>
        <v>11</v>
      </c>
      <c r="W173" s="83"/>
    </row>
    <row r="174" spans="2:23" hidden="1">
      <c r="B174" s="67">
        <f t="shared" si="107"/>
        <v>12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4"/>
        <v>6</v>
      </c>
      <c r="K174" s="20" t="s">
        <v>188</v>
      </c>
      <c r="L174" s="21" t="s">
        <v>38</v>
      </c>
      <c r="M174" s="39"/>
      <c r="N174" s="39"/>
      <c r="O174" s="43">
        <f t="shared" si="99"/>
        <v>0</v>
      </c>
      <c r="P174" s="43">
        <f t="shared" si="105"/>
        <v>0</v>
      </c>
      <c r="Q174" s="43">
        <f t="shared" si="100"/>
        <v>0</v>
      </c>
      <c r="R174" s="43">
        <f t="shared" si="101"/>
        <v>0</v>
      </c>
      <c r="S174" s="43">
        <f t="shared" si="102"/>
        <v>0</v>
      </c>
      <c r="T174" s="43">
        <f t="shared" si="103"/>
        <v>0</v>
      </c>
      <c r="U174" s="43">
        <f t="shared" si="106"/>
        <v>0</v>
      </c>
      <c r="V174" s="67">
        <f t="shared" si="108"/>
        <v>12</v>
      </c>
      <c r="W174" s="83"/>
    </row>
    <row r="175" spans="2:23" hidden="1">
      <c r="B175" s="67">
        <f t="shared" si="107"/>
        <v>13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4"/>
        <v>6</v>
      </c>
      <c r="K175" s="20" t="s">
        <v>188</v>
      </c>
      <c r="L175" s="21" t="s">
        <v>38</v>
      </c>
      <c r="M175" s="39"/>
      <c r="N175" s="39"/>
      <c r="O175" s="43">
        <f t="shared" si="99"/>
        <v>0</v>
      </c>
      <c r="P175" s="43">
        <f t="shared" si="105"/>
        <v>0</v>
      </c>
      <c r="Q175" s="43">
        <f t="shared" si="100"/>
        <v>0</v>
      </c>
      <c r="R175" s="43">
        <f t="shared" si="101"/>
        <v>0</v>
      </c>
      <c r="S175" s="43">
        <f t="shared" si="102"/>
        <v>0</v>
      </c>
      <c r="T175" s="43">
        <f t="shared" si="103"/>
        <v>0</v>
      </c>
      <c r="U175" s="43">
        <f t="shared" si="106"/>
        <v>0</v>
      </c>
      <c r="V175" s="67">
        <f t="shared" si="108"/>
        <v>13</v>
      </c>
      <c r="W175" s="83"/>
    </row>
    <row r="176" spans="2:23" hidden="1">
      <c r="B176" s="67">
        <f t="shared" si="107"/>
        <v>14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4"/>
        <v>6</v>
      </c>
      <c r="K176" s="20" t="s">
        <v>188</v>
      </c>
      <c r="L176" s="21" t="s">
        <v>38</v>
      </c>
      <c r="M176" s="39"/>
      <c r="N176" s="39"/>
      <c r="O176" s="43">
        <f t="shared" si="99"/>
        <v>0</v>
      </c>
      <c r="P176" s="43">
        <f t="shared" si="105"/>
        <v>0</v>
      </c>
      <c r="Q176" s="43">
        <f t="shared" si="100"/>
        <v>0</v>
      </c>
      <c r="R176" s="43">
        <f t="shared" si="101"/>
        <v>0</v>
      </c>
      <c r="S176" s="43">
        <f t="shared" si="102"/>
        <v>0</v>
      </c>
      <c r="T176" s="43">
        <f t="shared" si="103"/>
        <v>0</v>
      </c>
      <c r="U176" s="43">
        <f t="shared" si="106"/>
        <v>0</v>
      </c>
      <c r="V176" s="67">
        <f t="shared" si="108"/>
        <v>14</v>
      </c>
      <c r="W176" s="83"/>
    </row>
    <row r="177" spans="2:23" hidden="1">
      <c r="B177" s="67">
        <f t="shared" si="107"/>
        <v>15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4"/>
        <v>6</v>
      </c>
      <c r="K177" s="20" t="s">
        <v>188</v>
      </c>
      <c r="L177" s="21" t="s">
        <v>38</v>
      </c>
      <c r="M177" s="39"/>
      <c r="N177" s="39"/>
      <c r="O177" s="43">
        <f t="shared" si="99"/>
        <v>0</v>
      </c>
      <c r="P177" s="43">
        <f t="shared" si="105"/>
        <v>0</v>
      </c>
      <c r="Q177" s="43">
        <f t="shared" si="100"/>
        <v>0</v>
      </c>
      <c r="R177" s="43">
        <f t="shared" si="101"/>
        <v>0</v>
      </c>
      <c r="S177" s="43">
        <f t="shared" si="102"/>
        <v>0</v>
      </c>
      <c r="T177" s="43">
        <f t="shared" si="103"/>
        <v>0</v>
      </c>
      <c r="U177" s="43">
        <f t="shared" si="106"/>
        <v>0</v>
      </c>
      <c r="V177" s="67">
        <f t="shared" si="108"/>
        <v>15</v>
      </c>
      <c r="W177" s="83"/>
    </row>
    <row r="178" spans="2:23" hidden="1">
      <c r="V178" s="1"/>
      <c r="W178" s="83"/>
    </row>
    <row r="179" spans="2:23" hidden="1">
      <c r="V179" s="1"/>
      <c r="W179" s="83"/>
    </row>
    <row r="180" spans="2:23" hidden="1">
      <c r="B180" s="686" t="s">
        <v>213</v>
      </c>
      <c r="C180" s="692" t="s">
        <v>201</v>
      </c>
      <c r="D180" s="695" t="s">
        <v>202</v>
      </c>
      <c r="E180" s="695" t="s">
        <v>36</v>
      </c>
      <c r="F180" s="698" t="s">
        <v>32</v>
      </c>
      <c r="G180" s="698"/>
      <c r="H180" s="698"/>
      <c r="I180" s="60" t="s">
        <v>33</v>
      </c>
      <c r="J180" s="699" t="s">
        <v>298</v>
      </c>
      <c r="K180" s="700"/>
      <c r="L180" s="683" t="s">
        <v>34</v>
      </c>
      <c r="M180" s="79" t="s">
        <v>48</v>
      </c>
      <c r="N180" s="79" t="s">
        <v>253</v>
      </c>
      <c r="O180" s="61" t="s">
        <v>220</v>
      </c>
      <c r="P180" s="61" t="s">
        <v>49</v>
      </c>
      <c r="Q180" s="61" t="s">
        <v>50</v>
      </c>
      <c r="R180" s="61" t="s">
        <v>53</v>
      </c>
      <c r="S180" s="61" t="s">
        <v>221</v>
      </c>
      <c r="T180" s="61" t="s">
        <v>218</v>
      </c>
      <c r="U180" s="61" t="s">
        <v>219</v>
      </c>
      <c r="V180" s="686" t="s">
        <v>213</v>
      </c>
      <c r="W180" s="83"/>
    </row>
    <row r="181" spans="2:23" hidden="1">
      <c r="B181" s="687"/>
      <c r="C181" s="693"/>
      <c r="D181" s="696"/>
      <c r="E181" s="696"/>
      <c r="F181" s="688" t="s">
        <v>0</v>
      </c>
      <c r="G181" s="688" t="s">
        <v>1</v>
      </c>
      <c r="H181" s="688" t="s">
        <v>2</v>
      </c>
      <c r="I181" s="690" t="s">
        <v>35</v>
      </c>
      <c r="J181" s="701"/>
      <c r="K181" s="702"/>
      <c r="L181" s="684"/>
      <c r="M181" s="80" t="s">
        <v>46</v>
      </c>
      <c r="N181" s="81" t="s">
        <v>254</v>
      </c>
      <c r="O181" s="61" t="s">
        <v>52</v>
      </c>
      <c r="P181" s="61" t="s">
        <v>51</v>
      </c>
      <c r="Q181" s="61" t="s">
        <v>358</v>
      </c>
      <c r="R181" s="61" t="s">
        <v>55</v>
      </c>
      <c r="S181" s="61" t="s">
        <v>192</v>
      </c>
      <c r="T181" s="61" t="s">
        <v>193</v>
      </c>
      <c r="U181" s="61" t="s">
        <v>56</v>
      </c>
      <c r="V181" s="687"/>
      <c r="W181" s="86" t="s">
        <v>266</v>
      </c>
    </row>
    <row r="182" spans="2:23" hidden="1">
      <c r="B182" s="687"/>
      <c r="C182" s="694"/>
      <c r="D182" s="697"/>
      <c r="E182" s="697"/>
      <c r="F182" s="689"/>
      <c r="G182" s="689"/>
      <c r="H182" s="689"/>
      <c r="I182" s="691"/>
      <c r="J182" s="703"/>
      <c r="K182" s="704"/>
      <c r="L182" s="685"/>
      <c r="M182" s="116">
        <f>SUM(O182:U182)-Q182-R182</f>
        <v>0</v>
      </c>
      <c r="N182" s="117">
        <f>O182+T182+(IF(W182=1,U182,0))</f>
        <v>0</v>
      </c>
      <c r="O182" s="62">
        <f>SUM(O183:O197)</f>
        <v>0</v>
      </c>
      <c r="P182" s="62">
        <f>SUM(P183:P197)</f>
        <v>0</v>
      </c>
      <c r="Q182" s="62">
        <f>SUM(Q183:Q197)</f>
        <v>0</v>
      </c>
      <c r="R182" s="62">
        <f>SUM(R183:R197)</f>
        <v>0</v>
      </c>
      <c r="S182" s="62">
        <f t="shared" ref="S182:T182" si="109">SUM(S183:S197)</f>
        <v>0</v>
      </c>
      <c r="T182" s="62">
        <f t="shared" si="109"/>
        <v>0</v>
      </c>
      <c r="U182" s="62">
        <f>SUM(U183:U197)</f>
        <v>0</v>
      </c>
      <c r="V182" s="687"/>
      <c r="W182" s="83">
        <f>$Y$15</f>
        <v>0</v>
      </c>
    </row>
    <row r="183" spans="2:23" hidden="1">
      <c r="B183" s="63">
        <v>1</v>
      </c>
      <c r="C183" s="50" t="s">
        <v>188</v>
      </c>
      <c r="D183" s="5" t="s">
        <v>188</v>
      </c>
      <c r="E183" s="5" t="s">
        <v>38</v>
      </c>
      <c r="F183" s="17" t="s">
        <v>188</v>
      </c>
      <c r="G183" s="17" t="s">
        <v>188</v>
      </c>
      <c r="H183" s="17"/>
      <c r="I183" s="27"/>
      <c r="J183" s="5">
        <f>IF(K183="耕作",0,IF(K183="休耕",1,IF(K183="転用",2,IF(K183="売却",3,IF(K183="貸出",4,IF(K183="借入",5,IF(K183="-",6,IF(K183="その他",7))))))))</f>
        <v>6</v>
      </c>
      <c r="K183" s="20" t="s">
        <v>188</v>
      </c>
      <c r="L183" s="21" t="s">
        <v>38</v>
      </c>
      <c r="M183" s="39"/>
      <c r="N183" s="39"/>
      <c r="O183" s="43">
        <f t="shared" ref="O183:O197" si="110">IF(J183=0,I183,0)</f>
        <v>0</v>
      </c>
      <c r="P183" s="43">
        <f>IF(J183=1,I183,0)</f>
        <v>0</v>
      </c>
      <c r="Q183" s="43">
        <f t="shared" ref="Q183:Q197" si="111">IF(J183=2,I183,0)</f>
        <v>0</v>
      </c>
      <c r="R183" s="43">
        <f t="shared" ref="R183:R197" si="112">IF(J183=3,I183,0)</f>
        <v>0</v>
      </c>
      <c r="S183" s="43">
        <f t="shared" ref="S183:S197" si="113">IF(J183=4,I183,0)</f>
        <v>0</v>
      </c>
      <c r="T183" s="43">
        <f t="shared" ref="T183:T197" si="114">IF(J183=5,I183,0)</f>
        <v>0</v>
      </c>
      <c r="U183" s="43">
        <f>IF(J183=7,I183,0)</f>
        <v>0</v>
      </c>
      <c r="V183" s="63">
        <v>1</v>
      </c>
      <c r="W183" s="83"/>
    </row>
    <row r="184" spans="2:23" hidden="1">
      <c r="B184" s="63">
        <f>1+B183</f>
        <v>2</v>
      </c>
      <c r="C184" s="50" t="s">
        <v>188</v>
      </c>
      <c r="D184" s="5" t="s">
        <v>188</v>
      </c>
      <c r="E184" s="14" t="s">
        <v>38</v>
      </c>
      <c r="F184" s="17" t="s">
        <v>188</v>
      </c>
      <c r="G184" s="17" t="s">
        <v>188</v>
      </c>
      <c r="H184" s="17"/>
      <c r="I184" s="27"/>
      <c r="J184" s="5">
        <f t="shared" ref="J184:J197" si="115">IF(K184="耕作",0,IF(K184="休耕",1,IF(K184="転用",2,IF(K184="売却",3,IF(K184="貸出",4,IF(K184="借入",5,IF(K184="-",6,IF(K184="その他",7))))))))</f>
        <v>6</v>
      </c>
      <c r="K184" s="20" t="s">
        <v>188</v>
      </c>
      <c r="L184" s="95" t="s">
        <v>38</v>
      </c>
      <c r="M184" s="39"/>
      <c r="N184" s="39"/>
      <c r="O184" s="43">
        <f t="shared" si="110"/>
        <v>0</v>
      </c>
      <c r="P184" s="43">
        <f t="shared" ref="P184:P197" si="116">IF(J184=1,I184,0)</f>
        <v>0</v>
      </c>
      <c r="Q184" s="43">
        <f t="shared" si="111"/>
        <v>0</v>
      </c>
      <c r="R184" s="43">
        <f t="shared" si="112"/>
        <v>0</v>
      </c>
      <c r="S184" s="43">
        <f t="shared" si="113"/>
        <v>0</v>
      </c>
      <c r="T184" s="43">
        <f t="shared" si="114"/>
        <v>0</v>
      </c>
      <c r="U184" s="43">
        <f t="shared" ref="U184:U197" si="117">IF(J184=7,I184,0)</f>
        <v>0</v>
      </c>
      <c r="V184" s="63">
        <f>1+V183</f>
        <v>2</v>
      </c>
      <c r="W184" s="83"/>
    </row>
    <row r="185" spans="2:23" hidden="1">
      <c r="B185" s="63">
        <f t="shared" ref="B185:B197" si="118">1+B184</f>
        <v>3</v>
      </c>
      <c r="C185" s="50" t="s">
        <v>188</v>
      </c>
      <c r="D185" s="5" t="s">
        <v>188</v>
      </c>
      <c r="E185" s="14" t="s">
        <v>38</v>
      </c>
      <c r="F185" s="17" t="s">
        <v>188</v>
      </c>
      <c r="G185" s="17" t="s">
        <v>188</v>
      </c>
      <c r="H185" s="17"/>
      <c r="I185" s="27"/>
      <c r="J185" s="5">
        <f t="shared" si="115"/>
        <v>6</v>
      </c>
      <c r="K185" s="20" t="s">
        <v>188</v>
      </c>
      <c r="L185" s="95" t="s">
        <v>38</v>
      </c>
      <c r="M185" s="39"/>
      <c r="N185" s="39"/>
      <c r="O185" s="43">
        <f t="shared" si="110"/>
        <v>0</v>
      </c>
      <c r="P185" s="43">
        <f t="shared" si="116"/>
        <v>0</v>
      </c>
      <c r="Q185" s="43">
        <f t="shared" si="111"/>
        <v>0</v>
      </c>
      <c r="R185" s="43">
        <f t="shared" si="112"/>
        <v>0</v>
      </c>
      <c r="S185" s="43">
        <f t="shared" si="113"/>
        <v>0</v>
      </c>
      <c r="T185" s="43">
        <f t="shared" si="114"/>
        <v>0</v>
      </c>
      <c r="U185" s="43">
        <f t="shared" si="117"/>
        <v>0</v>
      </c>
      <c r="V185" s="63">
        <f t="shared" ref="V185:V197" si="119">1+V184</f>
        <v>3</v>
      </c>
      <c r="W185" s="83"/>
    </row>
    <row r="186" spans="2:23" hidden="1">
      <c r="B186" s="63">
        <f t="shared" si="118"/>
        <v>4</v>
      </c>
      <c r="C186" s="50" t="s">
        <v>188</v>
      </c>
      <c r="D186" s="5" t="s">
        <v>188</v>
      </c>
      <c r="E186" s="14" t="s">
        <v>38</v>
      </c>
      <c r="F186" s="17" t="s">
        <v>188</v>
      </c>
      <c r="G186" s="17" t="s">
        <v>188</v>
      </c>
      <c r="H186" s="17" t="s">
        <v>6</v>
      </c>
      <c r="I186" s="18" t="s">
        <v>6</v>
      </c>
      <c r="J186" s="5">
        <f t="shared" si="115"/>
        <v>6</v>
      </c>
      <c r="K186" s="20" t="s">
        <v>188</v>
      </c>
      <c r="L186" s="21" t="s">
        <v>38</v>
      </c>
      <c r="M186" s="39"/>
      <c r="N186" s="39"/>
      <c r="O186" s="43">
        <f t="shared" si="110"/>
        <v>0</v>
      </c>
      <c r="P186" s="43">
        <f t="shared" si="116"/>
        <v>0</v>
      </c>
      <c r="Q186" s="43">
        <f t="shared" si="111"/>
        <v>0</v>
      </c>
      <c r="R186" s="43">
        <f t="shared" si="112"/>
        <v>0</v>
      </c>
      <c r="S186" s="43">
        <f t="shared" si="113"/>
        <v>0</v>
      </c>
      <c r="T186" s="43">
        <f t="shared" si="114"/>
        <v>0</v>
      </c>
      <c r="U186" s="43">
        <f t="shared" si="117"/>
        <v>0</v>
      </c>
      <c r="V186" s="63">
        <f t="shared" si="119"/>
        <v>4</v>
      </c>
      <c r="W186" s="83"/>
    </row>
    <row r="187" spans="2:23" hidden="1">
      <c r="B187" s="63">
        <f t="shared" si="118"/>
        <v>5</v>
      </c>
      <c r="C187" s="50" t="s">
        <v>188</v>
      </c>
      <c r="D187" s="5" t="s">
        <v>188</v>
      </c>
      <c r="E187" s="14" t="s">
        <v>38</v>
      </c>
      <c r="F187" s="17" t="s">
        <v>188</v>
      </c>
      <c r="G187" s="17" t="s">
        <v>188</v>
      </c>
      <c r="H187" s="17" t="s">
        <v>6</v>
      </c>
      <c r="I187" s="18" t="s">
        <v>6</v>
      </c>
      <c r="J187" s="5">
        <f t="shared" si="115"/>
        <v>6</v>
      </c>
      <c r="K187" s="20" t="s">
        <v>188</v>
      </c>
      <c r="L187" s="21" t="s">
        <v>38</v>
      </c>
      <c r="M187" s="39"/>
      <c r="N187" s="39"/>
      <c r="O187" s="43">
        <f t="shared" si="110"/>
        <v>0</v>
      </c>
      <c r="P187" s="43">
        <f t="shared" si="116"/>
        <v>0</v>
      </c>
      <c r="Q187" s="43">
        <f t="shared" si="111"/>
        <v>0</v>
      </c>
      <c r="R187" s="43">
        <f t="shared" si="112"/>
        <v>0</v>
      </c>
      <c r="S187" s="43">
        <f t="shared" si="113"/>
        <v>0</v>
      </c>
      <c r="T187" s="43">
        <f t="shared" si="114"/>
        <v>0</v>
      </c>
      <c r="U187" s="43">
        <f t="shared" si="117"/>
        <v>0</v>
      </c>
      <c r="V187" s="63">
        <f t="shared" si="119"/>
        <v>5</v>
      </c>
      <c r="W187" s="83"/>
    </row>
    <row r="188" spans="2:23" hidden="1">
      <c r="B188" s="63">
        <f t="shared" si="118"/>
        <v>6</v>
      </c>
      <c r="C188" s="50" t="s">
        <v>188</v>
      </c>
      <c r="D188" s="5" t="s">
        <v>188</v>
      </c>
      <c r="E188" s="14" t="s">
        <v>38</v>
      </c>
      <c r="F188" s="17" t="s">
        <v>188</v>
      </c>
      <c r="G188" s="17" t="s">
        <v>188</v>
      </c>
      <c r="H188" s="17" t="s">
        <v>6</v>
      </c>
      <c r="I188" s="18" t="s">
        <v>6</v>
      </c>
      <c r="J188" s="5">
        <f t="shared" si="115"/>
        <v>6</v>
      </c>
      <c r="K188" s="20" t="s">
        <v>188</v>
      </c>
      <c r="L188" s="21" t="s">
        <v>38</v>
      </c>
      <c r="M188" s="39"/>
      <c r="N188" s="39"/>
      <c r="O188" s="43">
        <f t="shared" si="110"/>
        <v>0</v>
      </c>
      <c r="P188" s="43">
        <f t="shared" si="116"/>
        <v>0</v>
      </c>
      <c r="Q188" s="43">
        <f t="shared" si="111"/>
        <v>0</v>
      </c>
      <c r="R188" s="43">
        <f t="shared" si="112"/>
        <v>0</v>
      </c>
      <c r="S188" s="43">
        <f t="shared" si="113"/>
        <v>0</v>
      </c>
      <c r="T188" s="43">
        <f t="shared" si="114"/>
        <v>0</v>
      </c>
      <c r="U188" s="43">
        <f t="shared" si="117"/>
        <v>0</v>
      </c>
      <c r="V188" s="63">
        <f t="shared" si="119"/>
        <v>6</v>
      </c>
      <c r="W188" s="83"/>
    </row>
    <row r="189" spans="2:23" hidden="1">
      <c r="B189" s="63">
        <f t="shared" si="118"/>
        <v>7</v>
      </c>
      <c r="C189" s="50" t="s">
        <v>188</v>
      </c>
      <c r="D189" s="5" t="s">
        <v>188</v>
      </c>
      <c r="E189" s="14" t="s">
        <v>38</v>
      </c>
      <c r="F189" s="17" t="s">
        <v>188</v>
      </c>
      <c r="G189" s="17" t="s">
        <v>188</v>
      </c>
      <c r="H189" s="17" t="s">
        <v>6</v>
      </c>
      <c r="I189" s="18" t="s">
        <v>6</v>
      </c>
      <c r="J189" s="5">
        <f t="shared" si="115"/>
        <v>6</v>
      </c>
      <c r="K189" s="20" t="s">
        <v>188</v>
      </c>
      <c r="L189" s="21" t="s">
        <v>38</v>
      </c>
      <c r="M189" s="39"/>
      <c r="N189" s="39"/>
      <c r="O189" s="43">
        <f t="shared" si="110"/>
        <v>0</v>
      </c>
      <c r="P189" s="43">
        <f t="shared" si="116"/>
        <v>0</v>
      </c>
      <c r="Q189" s="43">
        <f t="shared" si="111"/>
        <v>0</v>
      </c>
      <c r="R189" s="43">
        <f t="shared" si="112"/>
        <v>0</v>
      </c>
      <c r="S189" s="43">
        <f t="shared" si="113"/>
        <v>0</v>
      </c>
      <c r="T189" s="43">
        <f t="shared" si="114"/>
        <v>0</v>
      </c>
      <c r="U189" s="43">
        <f t="shared" si="117"/>
        <v>0</v>
      </c>
      <c r="V189" s="63">
        <f t="shared" si="119"/>
        <v>7</v>
      </c>
      <c r="W189" s="83"/>
    </row>
    <row r="190" spans="2:23" hidden="1">
      <c r="B190" s="63">
        <f t="shared" si="118"/>
        <v>8</v>
      </c>
      <c r="C190" s="50" t="s">
        <v>188</v>
      </c>
      <c r="D190" s="5" t="s">
        <v>188</v>
      </c>
      <c r="E190" s="14" t="s">
        <v>38</v>
      </c>
      <c r="F190" s="17" t="s">
        <v>188</v>
      </c>
      <c r="G190" s="17" t="s">
        <v>188</v>
      </c>
      <c r="H190" s="17" t="s">
        <v>6</v>
      </c>
      <c r="I190" s="18" t="s">
        <v>6</v>
      </c>
      <c r="J190" s="5">
        <f t="shared" si="115"/>
        <v>6</v>
      </c>
      <c r="K190" s="20" t="s">
        <v>188</v>
      </c>
      <c r="L190" s="21" t="s">
        <v>38</v>
      </c>
      <c r="M190" s="39"/>
      <c r="N190" s="39"/>
      <c r="O190" s="43">
        <f t="shared" si="110"/>
        <v>0</v>
      </c>
      <c r="P190" s="43">
        <f t="shared" si="116"/>
        <v>0</v>
      </c>
      <c r="Q190" s="43">
        <f t="shared" si="111"/>
        <v>0</v>
      </c>
      <c r="R190" s="43">
        <f t="shared" si="112"/>
        <v>0</v>
      </c>
      <c r="S190" s="43">
        <f t="shared" si="113"/>
        <v>0</v>
      </c>
      <c r="T190" s="43">
        <f t="shared" si="114"/>
        <v>0</v>
      </c>
      <c r="U190" s="43">
        <f t="shared" si="117"/>
        <v>0</v>
      </c>
      <c r="V190" s="63">
        <f t="shared" si="119"/>
        <v>8</v>
      </c>
      <c r="W190" s="83"/>
    </row>
    <row r="191" spans="2:23" hidden="1">
      <c r="B191" s="63">
        <f t="shared" si="118"/>
        <v>9</v>
      </c>
      <c r="C191" s="50" t="s">
        <v>188</v>
      </c>
      <c r="D191" s="5" t="s">
        <v>188</v>
      </c>
      <c r="E191" s="14" t="s">
        <v>38</v>
      </c>
      <c r="F191" s="17" t="s">
        <v>188</v>
      </c>
      <c r="G191" s="17" t="s">
        <v>188</v>
      </c>
      <c r="H191" s="17" t="s">
        <v>6</v>
      </c>
      <c r="I191" s="18" t="s">
        <v>6</v>
      </c>
      <c r="J191" s="5">
        <f t="shared" si="115"/>
        <v>6</v>
      </c>
      <c r="K191" s="20" t="s">
        <v>188</v>
      </c>
      <c r="L191" s="21" t="s">
        <v>38</v>
      </c>
      <c r="M191" s="39"/>
      <c r="N191" s="39"/>
      <c r="O191" s="43">
        <f t="shared" si="110"/>
        <v>0</v>
      </c>
      <c r="P191" s="43">
        <f t="shared" si="116"/>
        <v>0</v>
      </c>
      <c r="Q191" s="43">
        <f t="shared" si="111"/>
        <v>0</v>
      </c>
      <c r="R191" s="43">
        <f t="shared" si="112"/>
        <v>0</v>
      </c>
      <c r="S191" s="43">
        <f t="shared" si="113"/>
        <v>0</v>
      </c>
      <c r="T191" s="43">
        <f t="shared" si="114"/>
        <v>0</v>
      </c>
      <c r="U191" s="43">
        <f t="shared" si="117"/>
        <v>0</v>
      </c>
      <c r="V191" s="63">
        <f t="shared" si="119"/>
        <v>9</v>
      </c>
      <c r="W191" s="83"/>
    </row>
    <row r="192" spans="2:23" hidden="1">
      <c r="B192" s="63">
        <f t="shared" si="118"/>
        <v>10</v>
      </c>
      <c r="C192" s="50" t="s">
        <v>188</v>
      </c>
      <c r="D192" s="5" t="s">
        <v>188</v>
      </c>
      <c r="E192" s="14" t="s">
        <v>38</v>
      </c>
      <c r="F192" s="17" t="s">
        <v>188</v>
      </c>
      <c r="G192" s="17" t="s">
        <v>188</v>
      </c>
      <c r="H192" s="17" t="s">
        <v>6</v>
      </c>
      <c r="I192" s="18" t="s">
        <v>6</v>
      </c>
      <c r="J192" s="5">
        <f t="shared" si="115"/>
        <v>6</v>
      </c>
      <c r="K192" s="20" t="s">
        <v>188</v>
      </c>
      <c r="L192" s="21" t="s">
        <v>38</v>
      </c>
      <c r="M192" s="39"/>
      <c r="N192" s="39"/>
      <c r="O192" s="43">
        <f t="shared" si="110"/>
        <v>0</v>
      </c>
      <c r="P192" s="43">
        <f t="shared" si="116"/>
        <v>0</v>
      </c>
      <c r="Q192" s="43">
        <f t="shared" si="111"/>
        <v>0</v>
      </c>
      <c r="R192" s="43">
        <f t="shared" si="112"/>
        <v>0</v>
      </c>
      <c r="S192" s="43">
        <f t="shared" si="113"/>
        <v>0</v>
      </c>
      <c r="T192" s="43">
        <f t="shared" si="114"/>
        <v>0</v>
      </c>
      <c r="U192" s="43">
        <f t="shared" si="117"/>
        <v>0</v>
      </c>
      <c r="V192" s="63">
        <f t="shared" si="119"/>
        <v>10</v>
      </c>
      <c r="W192" s="83"/>
    </row>
    <row r="193" spans="2:23" hidden="1">
      <c r="B193" s="63">
        <f t="shared" si="118"/>
        <v>11</v>
      </c>
      <c r="C193" s="50" t="s">
        <v>188</v>
      </c>
      <c r="D193" s="5" t="s">
        <v>188</v>
      </c>
      <c r="E193" s="14" t="s">
        <v>38</v>
      </c>
      <c r="F193" s="17" t="s">
        <v>188</v>
      </c>
      <c r="G193" s="17" t="s">
        <v>188</v>
      </c>
      <c r="H193" s="17" t="s">
        <v>6</v>
      </c>
      <c r="I193" s="18" t="s">
        <v>6</v>
      </c>
      <c r="J193" s="5">
        <f t="shared" si="115"/>
        <v>6</v>
      </c>
      <c r="K193" s="20" t="s">
        <v>188</v>
      </c>
      <c r="L193" s="21" t="s">
        <v>38</v>
      </c>
      <c r="M193" s="39"/>
      <c r="N193" s="39"/>
      <c r="O193" s="43">
        <f t="shared" si="110"/>
        <v>0</v>
      </c>
      <c r="P193" s="43">
        <f t="shared" si="116"/>
        <v>0</v>
      </c>
      <c r="Q193" s="43">
        <f t="shared" si="111"/>
        <v>0</v>
      </c>
      <c r="R193" s="43">
        <f t="shared" si="112"/>
        <v>0</v>
      </c>
      <c r="S193" s="43">
        <f t="shared" si="113"/>
        <v>0</v>
      </c>
      <c r="T193" s="43">
        <f t="shared" si="114"/>
        <v>0</v>
      </c>
      <c r="U193" s="43">
        <f t="shared" si="117"/>
        <v>0</v>
      </c>
      <c r="V193" s="63">
        <f t="shared" si="119"/>
        <v>11</v>
      </c>
      <c r="W193" s="83"/>
    </row>
    <row r="194" spans="2:23" hidden="1">
      <c r="B194" s="63">
        <f t="shared" si="118"/>
        <v>12</v>
      </c>
      <c r="C194" s="50" t="s">
        <v>188</v>
      </c>
      <c r="D194" s="5" t="s">
        <v>188</v>
      </c>
      <c r="E194" s="14" t="s">
        <v>38</v>
      </c>
      <c r="F194" s="17" t="s">
        <v>188</v>
      </c>
      <c r="G194" s="17" t="s">
        <v>188</v>
      </c>
      <c r="H194" s="17" t="s">
        <v>6</v>
      </c>
      <c r="I194" s="18" t="s">
        <v>6</v>
      </c>
      <c r="J194" s="5">
        <f t="shared" si="115"/>
        <v>6</v>
      </c>
      <c r="K194" s="20" t="s">
        <v>188</v>
      </c>
      <c r="L194" s="21" t="s">
        <v>38</v>
      </c>
      <c r="M194" s="39"/>
      <c r="N194" s="39"/>
      <c r="O194" s="43">
        <f t="shared" si="110"/>
        <v>0</v>
      </c>
      <c r="P194" s="43">
        <f t="shared" si="116"/>
        <v>0</v>
      </c>
      <c r="Q194" s="43">
        <f t="shared" si="111"/>
        <v>0</v>
      </c>
      <c r="R194" s="43">
        <f t="shared" si="112"/>
        <v>0</v>
      </c>
      <c r="S194" s="43">
        <f t="shared" si="113"/>
        <v>0</v>
      </c>
      <c r="T194" s="43">
        <f t="shared" si="114"/>
        <v>0</v>
      </c>
      <c r="U194" s="43">
        <f t="shared" si="117"/>
        <v>0</v>
      </c>
      <c r="V194" s="63">
        <f t="shared" si="119"/>
        <v>12</v>
      </c>
      <c r="W194" s="83"/>
    </row>
    <row r="195" spans="2:23" hidden="1">
      <c r="B195" s="63">
        <f t="shared" si="118"/>
        <v>13</v>
      </c>
      <c r="C195" s="50" t="s">
        <v>188</v>
      </c>
      <c r="D195" s="5" t="s">
        <v>188</v>
      </c>
      <c r="E195" s="14" t="s">
        <v>38</v>
      </c>
      <c r="F195" s="17" t="s">
        <v>188</v>
      </c>
      <c r="G195" s="17" t="s">
        <v>188</v>
      </c>
      <c r="H195" s="17" t="s">
        <v>6</v>
      </c>
      <c r="I195" s="18" t="s">
        <v>6</v>
      </c>
      <c r="J195" s="5">
        <f t="shared" si="115"/>
        <v>6</v>
      </c>
      <c r="K195" s="20" t="s">
        <v>188</v>
      </c>
      <c r="L195" s="21" t="s">
        <v>38</v>
      </c>
      <c r="M195" s="39"/>
      <c r="N195" s="39"/>
      <c r="O195" s="43">
        <f t="shared" si="110"/>
        <v>0</v>
      </c>
      <c r="P195" s="43">
        <f t="shared" si="116"/>
        <v>0</v>
      </c>
      <c r="Q195" s="43">
        <f t="shared" si="111"/>
        <v>0</v>
      </c>
      <c r="R195" s="43">
        <f t="shared" si="112"/>
        <v>0</v>
      </c>
      <c r="S195" s="43">
        <f t="shared" si="113"/>
        <v>0</v>
      </c>
      <c r="T195" s="43">
        <f t="shared" si="114"/>
        <v>0</v>
      </c>
      <c r="U195" s="43">
        <f t="shared" si="117"/>
        <v>0</v>
      </c>
      <c r="V195" s="63">
        <f t="shared" si="119"/>
        <v>13</v>
      </c>
      <c r="W195" s="83"/>
    </row>
    <row r="196" spans="2:23" hidden="1">
      <c r="B196" s="63">
        <f t="shared" si="118"/>
        <v>14</v>
      </c>
      <c r="C196" s="50" t="s">
        <v>188</v>
      </c>
      <c r="D196" s="5" t="s">
        <v>188</v>
      </c>
      <c r="E196" s="14" t="s">
        <v>38</v>
      </c>
      <c r="F196" s="17" t="s">
        <v>188</v>
      </c>
      <c r="G196" s="17" t="s">
        <v>188</v>
      </c>
      <c r="H196" s="17" t="s">
        <v>6</v>
      </c>
      <c r="I196" s="18" t="s">
        <v>6</v>
      </c>
      <c r="J196" s="5">
        <f t="shared" si="115"/>
        <v>6</v>
      </c>
      <c r="K196" s="20" t="s">
        <v>188</v>
      </c>
      <c r="L196" s="21" t="s">
        <v>38</v>
      </c>
      <c r="M196" s="39"/>
      <c r="N196" s="39"/>
      <c r="O196" s="43">
        <f t="shared" si="110"/>
        <v>0</v>
      </c>
      <c r="P196" s="43">
        <f t="shared" si="116"/>
        <v>0</v>
      </c>
      <c r="Q196" s="43">
        <f t="shared" si="111"/>
        <v>0</v>
      </c>
      <c r="R196" s="43">
        <f t="shared" si="112"/>
        <v>0</v>
      </c>
      <c r="S196" s="43">
        <f t="shared" si="113"/>
        <v>0</v>
      </c>
      <c r="T196" s="43">
        <f t="shared" si="114"/>
        <v>0</v>
      </c>
      <c r="U196" s="43">
        <f t="shared" si="117"/>
        <v>0</v>
      </c>
      <c r="V196" s="63">
        <f t="shared" si="119"/>
        <v>14</v>
      </c>
      <c r="W196" s="83"/>
    </row>
    <row r="197" spans="2:23" hidden="1">
      <c r="B197" s="63">
        <f t="shared" si="118"/>
        <v>15</v>
      </c>
      <c r="C197" s="50" t="s">
        <v>188</v>
      </c>
      <c r="D197" s="5" t="s">
        <v>188</v>
      </c>
      <c r="E197" s="14" t="s">
        <v>38</v>
      </c>
      <c r="F197" s="17" t="s">
        <v>188</v>
      </c>
      <c r="G197" s="17" t="s">
        <v>188</v>
      </c>
      <c r="H197" s="17" t="s">
        <v>6</v>
      </c>
      <c r="I197" s="18" t="s">
        <v>6</v>
      </c>
      <c r="J197" s="5">
        <f t="shared" si="115"/>
        <v>6</v>
      </c>
      <c r="K197" s="20" t="s">
        <v>188</v>
      </c>
      <c r="L197" s="21" t="s">
        <v>38</v>
      </c>
      <c r="M197" s="39"/>
      <c r="N197" s="39"/>
      <c r="O197" s="43">
        <f t="shared" si="110"/>
        <v>0</v>
      </c>
      <c r="P197" s="43">
        <f t="shared" si="116"/>
        <v>0</v>
      </c>
      <c r="Q197" s="43">
        <f t="shared" si="111"/>
        <v>0</v>
      </c>
      <c r="R197" s="43">
        <f t="shared" si="112"/>
        <v>0</v>
      </c>
      <c r="S197" s="43">
        <f t="shared" si="113"/>
        <v>0</v>
      </c>
      <c r="T197" s="43">
        <f t="shared" si="114"/>
        <v>0</v>
      </c>
      <c r="U197" s="43">
        <f t="shared" si="117"/>
        <v>0</v>
      </c>
      <c r="V197" s="63">
        <f t="shared" si="119"/>
        <v>15</v>
      </c>
      <c r="W197" s="83"/>
    </row>
    <row r="198" spans="2:23" hidden="1"/>
    <row r="199" spans="2:23" hidden="1"/>
  </sheetData>
  <mergeCells count="114">
    <mergeCell ref="L180:L182"/>
    <mergeCell ref="V180:V182"/>
    <mergeCell ref="F181:F182"/>
    <mergeCell ref="G181:G182"/>
    <mergeCell ref="H181:H182"/>
    <mergeCell ref="I181:I182"/>
    <mergeCell ref="B180:B182"/>
    <mergeCell ref="C180:C182"/>
    <mergeCell ref="D180:D182"/>
    <mergeCell ref="E180:E182"/>
    <mergeCell ref="F180:H180"/>
    <mergeCell ref="J180:K182"/>
    <mergeCell ref="L160:L162"/>
    <mergeCell ref="V160:V162"/>
    <mergeCell ref="F161:F162"/>
    <mergeCell ref="G161:G162"/>
    <mergeCell ref="H161:H162"/>
    <mergeCell ref="I161:I162"/>
    <mergeCell ref="B160:B162"/>
    <mergeCell ref="C160:C162"/>
    <mergeCell ref="D160:D162"/>
    <mergeCell ref="E160:E162"/>
    <mergeCell ref="F160:H160"/>
    <mergeCell ref="J160:K162"/>
    <mergeCell ref="L140:L142"/>
    <mergeCell ref="V140:V142"/>
    <mergeCell ref="F141:F142"/>
    <mergeCell ref="G141:G142"/>
    <mergeCell ref="H141:H142"/>
    <mergeCell ref="I141:I142"/>
    <mergeCell ref="B140:B142"/>
    <mergeCell ref="C140:C142"/>
    <mergeCell ref="D140:D142"/>
    <mergeCell ref="E140:E142"/>
    <mergeCell ref="F140:H140"/>
    <mergeCell ref="J140:K142"/>
    <mergeCell ref="L120:L122"/>
    <mergeCell ref="V120:V122"/>
    <mergeCell ref="F121:F122"/>
    <mergeCell ref="G121:G122"/>
    <mergeCell ref="H121:H122"/>
    <mergeCell ref="I121:I122"/>
    <mergeCell ref="B120:B122"/>
    <mergeCell ref="C120:C122"/>
    <mergeCell ref="D120:D122"/>
    <mergeCell ref="E120:E122"/>
    <mergeCell ref="F120:H120"/>
    <mergeCell ref="J120:K122"/>
    <mergeCell ref="L100:L102"/>
    <mergeCell ref="V100:V102"/>
    <mergeCell ref="F101:F102"/>
    <mergeCell ref="G101:G102"/>
    <mergeCell ref="H101:H102"/>
    <mergeCell ref="I101:I102"/>
    <mergeCell ref="B100:B102"/>
    <mergeCell ref="C100:C102"/>
    <mergeCell ref="D100:D102"/>
    <mergeCell ref="E100:E102"/>
    <mergeCell ref="F100:H100"/>
    <mergeCell ref="J100:K102"/>
    <mergeCell ref="L80:L82"/>
    <mergeCell ref="V80:V82"/>
    <mergeCell ref="F81:F82"/>
    <mergeCell ref="G81:G82"/>
    <mergeCell ref="H81:H82"/>
    <mergeCell ref="I81:I82"/>
    <mergeCell ref="B80:B82"/>
    <mergeCell ref="C80:C82"/>
    <mergeCell ref="D80:D82"/>
    <mergeCell ref="E80:E82"/>
    <mergeCell ref="F80:H80"/>
    <mergeCell ref="J80:K82"/>
    <mergeCell ref="L60:L62"/>
    <mergeCell ref="V60:V62"/>
    <mergeCell ref="F61:F62"/>
    <mergeCell ref="G61:G62"/>
    <mergeCell ref="H61:H62"/>
    <mergeCell ref="I61:I62"/>
    <mergeCell ref="B60:B62"/>
    <mergeCell ref="C60:C62"/>
    <mergeCell ref="D60:D62"/>
    <mergeCell ref="E60:E62"/>
    <mergeCell ref="F60:H60"/>
    <mergeCell ref="J60:K62"/>
    <mergeCell ref="L40:L42"/>
    <mergeCell ref="V40:V42"/>
    <mergeCell ref="F41:F42"/>
    <mergeCell ref="G41:G42"/>
    <mergeCell ref="H41:H42"/>
    <mergeCell ref="I41:I42"/>
    <mergeCell ref="B40:B42"/>
    <mergeCell ref="C40:C42"/>
    <mergeCell ref="D40:D42"/>
    <mergeCell ref="E40:E42"/>
    <mergeCell ref="F40:H40"/>
    <mergeCell ref="J40:K42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7CE8426-CFB3-49C7-B30B-C612B6CF21BA}">
          <x14:formula1>
            <xm:f>EB!$F$3:$F$6</xm:f>
          </x14:formula1>
          <xm:sqref>C83:C97 C8:C37 C43:C57 C163:C177 C143:C157 C123:C137 C103:C117 C183:C197 C63:C77 Z7:Z15</xm:sqref>
        </x14:dataValidation>
        <x14:dataValidation type="list" allowBlank="1" showInputMessage="1" showErrorMessage="1" xr:uid="{34A92B11-FCBB-44A9-8B8E-CF9A57DB0455}">
          <x14:formula1>
            <xm:f>EB!$H$3:$H$5</xm:f>
          </x14:formula1>
          <xm:sqref>D83:D97 D63:D77 D8:D37 D183:D197 D103:D117 D123:D137 D143:D157 D163:D177 D43:D57 AA7:AA15</xm:sqref>
        </x14:dataValidation>
        <x14:dataValidation type="list" allowBlank="1" showInputMessage="1" showErrorMessage="1" xr:uid="{8711E1C1-1918-4B87-9D59-B26D6ADD6EBC}">
          <x14:formula1>
            <xm:f>EB!$K$3:$K$15</xm:f>
          </x14:formula1>
          <xm:sqref>K83:K97 K43:K57 K163:K177 K143:K157 K123:K137 K103:K117 K183:K197 K8:K37 K63:K77</xm:sqref>
        </x14:dataValidation>
        <x14:dataValidation type="list" allowBlank="1" showInputMessage="1" showErrorMessage="1" xr:uid="{CED49092-142D-4290-947C-6D011C4D89D3}">
          <x14:formula1>
            <xm:f>EB!$I$3:$I$9</xm:f>
          </x14:formula1>
          <xm:sqref>F83:F97 F43:F57 F8:F37 F183:F197 F103:F117 F123:F137 F143:F157 F163:F177 F63:F77</xm:sqref>
        </x14:dataValidation>
        <x14:dataValidation type="list" allowBlank="1" showInputMessage="1" showErrorMessage="1" xr:uid="{8E82E49A-5EDE-4DA3-B43E-204341AF48C9}">
          <x14:formula1>
            <xm:f>EB!$J$3:$J$49</xm:f>
          </x14:formula1>
          <xm:sqref>G83:G97 G8:G37 G163:G177 G143:G157 G123:G137 G103:G117 G183:G197 G43:G57 G63:G77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B3A30-4069-473A-BB23-EF0EB759E87D}">
  <sheetPr codeName="Sheet23">
    <outlinePr summaryBelow="0" summaryRight="0"/>
  </sheetPr>
  <dimension ref="B1:AL184"/>
  <sheetViews>
    <sheetView zoomScale="90" zoomScaleNormal="90" workbookViewId="0">
      <pane xSplit="5" ySplit="7" topLeftCell="F20" activePane="bottomRight" state="frozen"/>
      <selection pane="topRight" activeCell="F1" sqref="F1"/>
      <selection pane="bottomLeft" activeCell="A8" sqref="A8"/>
      <selection pane="bottomRight" activeCell="F188" sqref="F188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725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694</v>
      </c>
      <c r="G3" s="22" t="s">
        <v>695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14066</v>
      </c>
      <c r="N7" s="117">
        <f>O7+T7+(IF(W7=1,U7,0))</f>
        <v>14066</v>
      </c>
      <c r="O7" s="42">
        <f>SUM(O8:O22)</f>
        <v>14066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13</v>
      </c>
      <c r="AC7" s="90">
        <f t="shared" ref="AC7:AK7" si="1">M7</f>
        <v>14066</v>
      </c>
      <c r="AD7" s="90">
        <f t="shared" si="1"/>
        <v>14066</v>
      </c>
      <c r="AE7" s="90">
        <f t="shared" si="1"/>
        <v>14066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373</v>
      </c>
      <c r="H8" s="70" t="s">
        <v>696</v>
      </c>
      <c r="I8" s="18">
        <v>843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2">IF(J8=0,I8,0)</f>
        <v>843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181</v>
      </c>
      <c r="AB8" s="20">
        <f>MAX(E28:E42)</f>
        <v>6</v>
      </c>
      <c r="AC8" s="90">
        <f t="shared" ref="AC8:AK8" si="3">M27</f>
        <v>5985</v>
      </c>
      <c r="AD8" s="90">
        <f t="shared" si="3"/>
        <v>5985</v>
      </c>
      <c r="AE8" s="90">
        <f t="shared" si="3"/>
        <v>5985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373</v>
      </c>
      <c r="H9" s="70" t="s">
        <v>697</v>
      </c>
      <c r="I9" s="18">
        <v>833</v>
      </c>
      <c r="J9" s="5">
        <f t="shared" ref="J9:J22" si="4">IF(K9="耕作",0,IF(K9="休耕",1,IF(K9="転用",2,IF(K9="売却",3,IF(K9="貸出",4,IF(K9="借入",5,IF(K9="-",6,IF(K9="その他",7))))))))</f>
        <v>0</v>
      </c>
      <c r="K9" s="20" t="s">
        <v>52</v>
      </c>
      <c r="L9" s="95" t="s">
        <v>38</v>
      </c>
      <c r="M9" s="39"/>
      <c r="N9" s="39"/>
      <c r="O9" s="43">
        <f t="shared" si="2"/>
        <v>833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179</v>
      </c>
      <c r="AA9" s="5" t="s">
        <v>181</v>
      </c>
      <c r="AB9" s="20">
        <f>MAX(E48:E62)</f>
        <v>6</v>
      </c>
      <c r="AC9" s="90">
        <f t="shared" ref="AC9:AK9" si="11">M47</f>
        <v>2973</v>
      </c>
      <c r="AD9" s="90">
        <f t="shared" si="11"/>
        <v>2973</v>
      </c>
      <c r="AE9" s="90">
        <f t="shared" si="11"/>
        <v>2967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6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319</v>
      </c>
      <c r="H10" s="70" t="s">
        <v>698</v>
      </c>
      <c r="I10" s="18">
        <v>958</v>
      </c>
      <c r="J10" s="5">
        <f t="shared" si="4"/>
        <v>0</v>
      </c>
      <c r="K10" s="20" t="s">
        <v>52</v>
      </c>
      <c r="L10" s="95" t="s">
        <v>38</v>
      </c>
      <c r="M10" s="39"/>
      <c r="N10" s="39"/>
      <c r="O10" s="43">
        <f t="shared" si="2"/>
        <v>958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319</v>
      </c>
      <c r="H11" s="70" t="s">
        <v>699</v>
      </c>
      <c r="I11" s="18">
        <v>472</v>
      </c>
      <c r="J11" s="5">
        <f t="shared" si="4"/>
        <v>0</v>
      </c>
      <c r="K11" s="20" t="s">
        <v>52</v>
      </c>
      <c r="L11" s="21" t="s">
        <v>38</v>
      </c>
      <c r="M11" s="40"/>
      <c r="N11" s="40"/>
      <c r="O11" s="43">
        <f t="shared" si="2"/>
        <v>472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319</v>
      </c>
      <c r="H12" s="70" t="s">
        <v>700</v>
      </c>
      <c r="I12" s="18">
        <v>271</v>
      </c>
      <c r="J12" s="5">
        <f t="shared" si="4"/>
        <v>0</v>
      </c>
      <c r="K12" s="20" t="s">
        <v>52</v>
      </c>
      <c r="L12" s="21" t="s">
        <v>38</v>
      </c>
      <c r="M12" s="41"/>
      <c r="N12" s="41"/>
      <c r="O12" s="43">
        <f>IF(J12=0,I12,0)</f>
        <v>271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319</v>
      </c>
      <c r="H13" s="70" t="s">
        <v>701</v>
      </c>
      <c r="I13" s="18">
        <v>1915</v>
      </c>
      <c r="J13" s="5">
        <f t="shared" si="4"/>
        <v>0</v>
      </c>
      <c r="K13" s="20" t="s">
        <v>52</v>
      </c>
      <c r="L13" s="21" t="s">
        <v>38</v>
      </c>
      <c r="M13" s="41"/>
      <c r="N13" s="41"/>
      <c r="O13" s="43">
        <f t="shared" ref="O13" si="17">IF(J13=0,I13,0)</f>
        <v>1915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319</v>
      </c>
      <c r="H14" s="70" t="s">
        <v>702</v>
      </c>
      <c r="I14" s="18">
        <v>870</v>
      </c>
      <c r="J14" s="5">
        <f t="shared" si="4"/>
        <v>0</v>
      </c>
      <c r="K14" s="20" t="s">
        <v>52</v>
      </c>
      <c r="L14" s="21" t="s">
        <v>38</v>
      </c>
      <c r="M14" s="41"/>
      <c r="N14" s="41"/>
      <c r="O14" s="43">
        <f t="shared" si="2"/>
        <v>870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319</v>
      </c>
      <c r="H15" s="70" t="s">
        <v>703</v>
      </c>
      <c r="I15" s="18">
        <v>779</v>
      </c>
      <c r="J15" s="5">
        <f t="shared" si="4"/>
        <v>0</v>
      </c>
      <c r="K15" s="20" t="s">
        <v>52</v>
      </c>
      <c r="L15" s="21" t="s">
        <v>38</v>
      </c>
      <c r="M15" s="41"/>
      <c r="N15" s="41"/>
      <c r="O15" s="43">
        <f t="shared" si="2"/>
        <v>779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319</v>
      </c>
      <c r="H16" s="70" t="s">
        <v>704</v>
      </c>
      <c r="I16" s="18">
        <v>1419</v>
      </c>
      <c r="J16" s="5">
        <f t="shared" si="4"/>
        <v>0</v>
      </c>
      <c r="K16" s="20" t="s">
        <v>52</v>
      </c>
      <c r="L16" s="21" t="s">
        <v>38</v>
      </c>
      <c r="M16" s="41"/>
      <c r="N16" s="41"/>
      <c r="O16" s="43">
        <f t="shared" si="2"/>
        <v>1419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316</v>
      </c>
      <c r="H17" s="70" t="s">
        <v>705</v>
      </c>
      <c r="I17" s="18">
        <v>1104</v>
      </c>
      <c r="J17" s="5">
        <f t="shared" si="4"/>
        <v>0</v>
      </c>
      <c r="K17" s="20" t="s">
        <v>52</v>
      </c>
      <c r="L17" s="69" t="s">
        <v>709</v>
      </c>
      <c r="M17" s="41"/>
      <c r="N17" s="41"/>
      <c r="O17" s="43">
        <f t="shared" si="2"/>
        <v>1104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316</v>
      </c>
      <c r="H18" s="70" t="s">
        <v>706</v>
      </c>
      <c r="I18" s="18">
        <v>968</v>
      </c>
      <c r="J18" s="5">
        <f t="shared" si="4"/>
        <v>0</v>
      </c>
      <c r="K18" s="20" t="s">
        <v>52</v>
      </c>
      <c r="L18" s="69" t="s">
        <v>709</v>
      </c>
      <c r="M18" s="41"/>
      <c r="N18" s="41"/>
      <c r="O18" s="43">
        <f t="shared" si="2"/>
        <v>968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316</v>
      </c>
      <c r="H19" s="70" t="s">
        <v>707</v>
      </c>
      <c r="I19" s="18">
        <v>1828</v>
      </c>
      <c r="J19" s="5">
        <f t="shared" si="4"/>
        <v>0</v>
      </c>
      <c r="K19" s="20" t="s">
        <v>52</v>
      </c>
      <c r="L19" s="21" t="s">
        <v>38</v>
      </c>
      <c r="M19" s="41"/>
      <c r="N19" s="41"/>
      <c r="O19" s="43">
        <f t="shared" si="2"/>
        <v>1828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178</v>
      </c>
      <c r="D20" s="5" t="s">
        <v>181</v>
      </c>
      <c r="E20" s="14">
        <v>13</v>
      </c>
      <c r="F20" s="17" t="s">
        <v>3</v>
      </c>
      <c r="G20" s="17" t="s">
        <v>316</v>
      </c>
      <c r="H20" s="70" t="s">
        <v>708</v>
      </c>
      <c r="I20" s="18">
        <v>1806</v>
      </c>
      <c r="J20" s="5">
        <f t="shared" si="4"/>
        <v>0</v>
      </c>
      <c r="K20" s="20" t="s">
        <v>52</v>
      </c>
      <c r="L20" s="21" t="s">
        <v>38</v>
      </c>
      <c r="M20" s="41"/>
      <c r="N20" s="41"/>
      <c r="O20" s="43">
        <f t="shared" si="2"/>
        <v>1806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188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5985</v>
      </c>
      <c r="N27" s="117">
        <f>O27+T27+(IF(W27=1,U27,0))</f>
        <v>5985</v>
      </c>
      <c r="O27" s="45">
        <f>SUM(O28:O42)</f>
        <v>5985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181</v>
      </c>
      <c r="E28" s="14">
        <v>1</v>
      </c>
      <c r="F28" s="17" t="s">
        <v>3</v>
      </c>
      <c r="G28" s="17" t="s">
        <v>275</v>
      </c>
      <c r="H28" s="70" t="s">
        <v>710</v>
      </c>
      <c r="I28" s="18">
        <v>1051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21" t="s">
        <v>38</v>
      </c>
      <c r="M28" s="39"/>
      <c r="N28" s="39"/>
      <c r="O28" s="43">
        <f t="shared" ref="O28:O42" si="25">IF(J28=0,I28,0)</f>
        <v>1051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181</v>
      </c>
      <c r="E29" s="14">
        <v>2</v>
      </c>
      <c r="F29" s="17" t="s">
        <v>3</v>
      </c>
      <c r="G29" s="17" t="s">
        <v>275</v>
      </c>
      <c r="H29" s="70" t="s">
        <v>711</v>
      </c>
      <c r="I29" s="18">
        <v>957</v>
      </c>
      <c r="J29" s="5">
        <f t="shared" ref="J29:J42" si="31">IF(K29="耕作",0,IF(K29="休耕",1,IF(K29="転用",2,IF(K29="売却",3,IF(K29="貸出",4,IF(K29="借入",5,IF(K29="-",6,IF(K29="その他",7))))))))</f>
        <v>0</v>
      </c>
      <c r="K29" s="20" t="s">
        <v>52</v>
      </c>
      <c r="L29" s="95" t="s">
        <v>38</v>
      </c>
      <c r="M29" s="40"/>
      <c r="N29" s="40"/>
      <c r="O29" s="43">
        <f t="shared" si="25"/>
        <v>957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178</v>
      </c>
      <c r="D30" s="5" t="s">
        <v>181</v>
      </c>
      <c r="E30" s="14">
        <v>3</v>
      </c>
      <c r="F30" s="17" t="s">
        <v>3</v>
      </c>
      <c r="G30" s="17" t="s">
        <v>275</v>
      </c>
      <c r="H30" s="70" t="s">
        <v>712</v>
      </c>
      <c r="I30" s="18">
        <v>804</v>
      </c>
      <c r="J30" s="5">
        <f t="shared" si="31"/>
        <v>0</v>
      </c>
      <c r="K30" s="20" t="s">
        <v>52</v>
      </c>
      <c r="L30" s="95" t="s">
        <v>38</v>
      </c>
      <c r="M30" s="39"/>
      <c r="N30" s="39"/>
      <c r="O30" s="43">
        <f t="shared" si="25"/>
        <v>804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178</v>
      </c>
      <c r="D31" s="5" t="s">
        <v>181</v>
      </c>
      <c r="E31" s="14">
        <v>4</v>
      </c>
      <c r="F31" s="17" t="s">
        <v>3</v>
      </c>
      <c r="G31" s="17" t="s">
        <v>275</v>
      </c>
      <c r="H31" s="70" t="s">
        <v>713</v>
      </c>
      <c r="I31" s="18">
        <v>705</v>
      </c>
      <c r="J31" s="5">
        <f t="shared" si="31"/>
        <v>0</v>
      </c>
      <c r="K31" s="20" t="s">
        <v>52</v>
      </c>
      <c r="L31" s="21" t="s">
        <v>38</v>
      </c>
      <c r="M31" s="39"/>
      <c r="N31" s="39"/>
      <c r="O31" s="43">
        <f t="shared" si="25"/>
        <v>705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178</v>
      </c>
      <c r="D32" s="5" t="s">
        <v>181</v>
      </c>
      <c r="E32" s="14">
        <v>5</v>
      </c>
      <c r="F32" s="17" t="s">
        <v>3</v>
      </c>
      <c r="G32" s="17" t="s">
        <v>402</v>
      </c>
      <c r="H32" s="70" t="s">
        <v>714</v>
      </c>
      <c r="I32" s="18">
        <v>312</v>
      </c>
      <c r="J32" s="5">
        <f t="shared" si="31"/>
        <v>0</v>
      </c>
      <c r="K32" s="20" t="s">
        <v>52</v>
      </c>
      <c r="L32" s="98" t="s">
        <v>716</v>
      </c>
      <c r="M32" s="41"/>
      <c r="N32" s="41"/>
      <c r="O32" s="43">
        <f t="shared" si="25"/>
        <v>312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178</v>
      </c>
      <c r="D33" s="5" t="s">
        <v>181</v>
      </c>
      <c r="E33" s="14">
        <v>6</v>
      </c>
      <c r="F33" s="17" t="s">
        <v>3</v>
      </c>
      <c r="G33" s="17" t="s">
        <v>469</v>
      </c>
      <c r="H33" s="70" t="s">
        <v>715</v>
      </c>
      <c r="I33" s="18">
        <v>2156</v>
      </c>
      <c r="J33" s="5">
        <f t="shared" si="31"/>
        <v>0</v>
      </c>
      <c r="K33" s="20" t="s">
        <v>52</v>
      </c>
      <c r="L33" s="21" t="s">
        <v>38</v>
      </c>
      <c r="M33" s="41"/>
      <c r="N33" s="41"/>
      <c r="O33" s="43">
        <f t="shared" si="25"/>
        <v>2156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28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28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28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28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28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28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28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28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28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2973</v>
      </c>
      <c r="N47" s="117">
        <f>O47+T47+(IF(W47=1,U47,0))</f>
        <v>2973</v>
      </c>
      <c r="O47" s="46">
        <f>SUM(O48:O62)</f>
        <v>2967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6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179</v>
      </c>
      <c r="D48" s="5" t="s">
        <v>181</v>
      </c>
      <c r="E48" s="14">
        <v>1</v>
      </c>
      <c r="F48" s="17" t="s">
        <v>3</v>
      </c>
      <c r="G48" s="17" t="s">
        <v>717</v>
      </c>
      <c r="H48" s="70" t="s">
        <v>718</v>
      </c>
      <c r="I48" s="18">
        <v>6</v>
      </c>
      <c r="J48" s="5">
        <f>IF(K48="耕作",0,IF(K48="休耕",1,IF(K48="転用",2,IF(K48="売却",3,IF(K48="貸出",4,IF(K48="借入",5,IF(K48="-",6,IF(K48="その他",7))))))))</f>
        <v>5</v>
      </c>
      <c r="K48" s="20" t="s">
        <v>193</v>
      </c>
      <c r="L48" s="69" t="s">
        <v>724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6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179</v>
      </c>
      <c r="D49" s="5" t="s">
        <v>181</v>
      </c>
      <c r="E49" s="14">
        <v>2</v>
      </c>
      <c r="F49" s="17" t="s">
        <v>3</v>
      </c>
      <c r="G49" s="17" t="s">
        <v>717</v>
      </c>
      <c r="H49" s="70" t="s">
        <v>719</v>
      </c>
      <c r="I49" s="18">
        <v>195</v>
      </c>
      <c r="J49" s="5">
        <f t="shared" ref="J49:J62" si="42">IF(K49="耕作",0,IF(K49="休耕",1,IF(K49="転用",2,IF(K49="売却",3,IF(K49="貸出",4,IF(K49="借入",5,IF(K49="-",6,IF(K49="その他",7))))))))</f>
        <v>0</v>
      </c>
      <c r="K49" s="20" t="s">
        <v>52</v>
      </c>
      <c r="L49" s="95" t="s">
        <v>38</v>
      </c>
      <c r="M49" s="39"/>
      <c r="N49" s="39"/>
      <c r="O49" s="43">
        <f t="shared" si="36"/>
        <v>195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4">1+B49</f>
        <v>3</v>
      </c>
      <c r="C50" s="50" t="s">
        <v>179</v>
      </c>
      <c r="D50" s="5" t="s">
        <v>181</v>
      </c>
      <c r="E50" s="14">
        <v>3</v>
      </c>
      <c r="F50" s="17" t="s">
        <v>3</v>
      </c>
      <c r="G50" s="17" t="s">
        <v>717</v>
      </c>
      <c r="H50" s="70" t="s">
        <v>720</v>
      </c>
      <c r="I50" s="18">
        <v>1090</v>
      </c>
      <c r="J50" s="5">
        <f t="shared" si="42"/>
        <v>0</v>
      </c>
      <c r="K50" s="20" t="s">
        <v>52</v>
      </c>
      <c r="L50" s="95" t="s">
        <v>38</v>
      </c>
      <c r="M50" s="39"/>
      <c r="N50" s="39"/>
      <c r="O50" s="43">
        <f t="shared" si="36"/>
        <v>1090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customHeight="1">
      <c r="B51" s="53">
        <f t="shared" si="44"/>
        <v>4</v>
      </c>
      <c r="C51" s="50" t="s">
        <v>179</v>
      </c>
      <c r="D51" s="5" t="s">
        <v>181</v>
      </c>
      <c r="E51" s="14">
        <v>4</v>
      </c>
      <c r="F51" s="17" t="s">
        <v>3</v>
      </c>
      <c r="G51" s="17" t="s">
        <v>717</v>
      </c>
      <c r="H51" s="70" t="s">
        <v>721</v>
      </c>
      <c r="I51" s="18">
        <v>912</v>
      </c>
      <c r="J51" s="5">
        <f t="shared" si="42"/>
        <v>0</v>
      </c>
      <c r="K51" s="20" t="s">
        <v>52</v>
      </c>
      <c r="L51" s="21" t="s">
        <v>38</v>
      </c>
      <c r="M51" s="39"/>
      <c r="N51" s="39"/>
      <c r="O51" s="43">
        <f t="shared" si="36"/>
        <v>912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customHeight="1">
      <c r="B52" s="53">
        <f t="shared" si="44"/>
        <v>5</v>
      </c>
      <c r="C52" s="50" t="s">
        <v>179</v>
      </c>
      <c r="D52" s="5" t="s">
        <v>181</v>
      </c>
      <c r="E52" s="14">
        <v>5</v>
      </c>
      <c r="F52" s="17" t="s">
        <v>3</v>
      </c>
      <c r="G52" s="17" t="s">
        <v>717</v>
      </c>
      <c r="H52" s="70" t="s">
        <v>722</v>
      </c>
      <c r="I52" s="18">
        <v>632</v>
      </c>
      <c r="J52" s="5">
        <f t="shared" si="42"/>
        <v>0</v>
      </c>
      <c r="K52" s="20" t="s">
        <v>52</v>
      </c>
      <c r="L52" s="21" t="s">
        <v>38</v>
      </c>
      <c r="M52" s="39"/>
      <c r="N52" s="39"/>
      <c r="O52" s="43">
        <f t="shared" si="36"/>
        <v>632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customHeight="1">
      <c r="B53" s="53">
        <f t="shared" si="44"/>
        <v>6</v>
      </c>
      <c r="C53" s="50" t="s">
        <v>179</v>
      </c>
      <c r="D53" s="5" t="s">
        <v>181</v>
      </c>
      <c r="E53" s="14">
        <v>6</v>
      </c>
      <c r="F53" s="17" t="s">
        <v>3</v>
      </c>
      <c r="G53" s="17" t="s">
        <v>717</v>
      </c>
      <c r="H53" s="70" t="s">
        <v>723</v>
      </c>
      <c r="I53" s="18">
        <v>138</v>
      </c>
      <c r="J53" s="5">
        <f t="shared" si="42"/>
        <v>0</v>
      </c>
      <c r="K53" s="20" t="s">
        <v>52</v>
      </c>
      <c r="L53" s="21" t="s">
        <v>38</v>
      </c>
      <c r="M53" s="39"/>
      <c r="N53" s="39"/>
      <c r="O53" s="43">
        <f t="shared" si="36"/>
        <v>138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8B78248-BA4F-418D-9632-1831F5568508}">
          <x14:formula1>
            <xm:f>EB!$F$3:$F$6</xm:f>
          </x14:formula1>
          <xm:sqref>C28:C42 C48:C62 C8:C22 C148:C162 C128:C142 C108:C122 C88:C102 C168:C182 Z7:Z15 C68:C82</xm:sqref>
        </x14:dataValidation>
        <x14:dataValidation type="list" allowBlank="1" showInputMessage="1" showErrorMessage="1" xr:uid="{A18E108A-0623-4762-A956-8A219A89F556}">
          <x14:formula1>
            <xm:f>EB!$H$3:$H$5</xm:f>
          </x14:formula1>
          <xm:sqref>D68:D82 AA7:AA15 D28:D42 D168:D182 D88:D102 D108:D122 D128:D142 D148:D162 D8:D22 D48:D62</xm:sqref>
        </x14:dataValidation>
        <x14:dataValidation type="list" allowBlank="1" showInputMessage="1" showErrorMessage="1" xr:uid="{7F02B897-A2C6-419F-AD1A-D12825237640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BAE517FB-D2C4-4008-AD4A-F6D414639097}">
          <x14:formula1>
            <xm:f>EB!$I$3:$I$9</xm:f>
          </x14:formula1>
          <xm:sqref>F68:F82 F8:F22 F28:F42 F168:F182 F88:F102 F108:F122 F128:F142 F148:F162 F48:F62</xm:sqref>
        </x14:dataValidation>
        <x14:dataValidation type="list" allowBlank="1" showInputMessage="1" showErrorMessage="1" xr:uid="{2007A972-087D-45B6-A43E-5D2DEC481C13}">
          <x14:formula1>
            <xm:f>EB!$J$3:$J$49</xm:f>
          </x14:formula1>
          <xm:sqref>G68:G82 G48:G62 G148:G162 G128:G142 G108:G122 G88:G102 G168:G182 G28:G42 G8:G22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51DB0-744B-42D2-82AF-00CA4094D4EC}">
  <sheetPr codeName="Sheet24">
    <outlinePr summaryBelow="0" summaryRight="0"/>
  </sheetPr>
  <dimension ref="B1:AL184"/>
  <sheetViews>
    <sheetView zoomScale="90" zoomScaleNormal="90" workbookViewId="0">
      <pane xSplit="5" ySplit="7" topLeftCell="F54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6" t="s">
        <v>693</v>
      </c>
      <c r="L2" s="847"/>
      <c r="M2" s="848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29.25" customHeight="1" thickBot="1">
      <c r="C3" s="808"/>
      <c r="D3" s="809"/>
      <c r="E3" s="810"/>
      <c r="F3" s="48" t="s">
        <v>656</v>
      </c>
      <c r="G3" s="22" t="s">
        <v>657</v>
      </c>
      <c r="H3" s="23">
        <v>46106</v>
      </c>
      <c r="I3" s="7">
        <f>H3</f>
        <v>46106</v>
      </c>
      <c r="J3" s="49"/>
      <c r="K3" s="849"/>
      <c r="L3" s="849"/>
      <c r="M3" s="850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7435</v>
      </c>
      <c r="N7" s="117">
        <f>O7+T7+(IF(W7=1,U7,0))</f>
        <v>7435</v>
      </c>
      <c r="O7" s="42">
        <f>SUM(O8:O22)</f>
        <v>7435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12</v>
      </c>
      <c r="AC7" s="90">
        <f t="shared" ref="AC7:AK7" si="1">M7</f>
        <v>7435</v>
      </c>
      <c r="AD7" s="90">
        <f t="shared" si="1"/>
        <v>7435</v>
      </c>
      <c r="AE7" s="90">
        <f t="shared" si="1"/>
        <v>7435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373</v>
      </c>
      <c r="H8" s="70" t="s">
        <v>658</v>
      </c>
      <c r="I8" s="18">
        <v>690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2">IF(J8=0,I8,0)</f>
        <v>690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181</v>
      </c>
      <c r="AB8" s="20">
        <f>MAX(E28:E42)</f>
        <v>3</v>
      </c>
      <c r="AC8" s="90">
        <f t="shared" ref="AC8:AK8" si="3">M27</f>
        <v>3358</v>
      </c>
      <c r="AD8" s="90">
        <f t="shared" si="3"/>
        <v>3358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3358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373</v>
      </c>
      <c r="H9" s="70" t="s">
        <v>659</v>
      </c>
      <c r="I9" s="18">
        <v>287</v>
      </c>
      <c r="J9" s="5">
        <f t="shared" ref="J9:J22" si="4">IF(K9="耕作",0,IF(K9="休耕",1,IF(K9="転用",2,IF(K9="売却",3,IF(K9="貸出",4,IF(K9="借入",5,IF(K9="-",6,IF(K9="その他",7))))))))</f>
        <v>0</v>
      </c>
      <c r="K9" s="20" t="s">
        <v>52</v>
      </c>
      <c r="L9" s="95" t="s">
        <v>38</v>
      </c>
      <c r="M9" s="39"/>
      <c r="N9" s="39"/>
      <c r="O9" s="43">
        <f t="shared" si="2"/>
        <v>287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178</v>
      </c>
      <c r="AA9" s="5" t="s">
        <v>181</v>
      </c>
      <c r="AB9" s="20">
        <f>MAX(E48:E62)</f>
        <v>9</v>
      </c>
      <c r="AC9" s="90">
        <f t="shared" ref="AC9:AK9" si="11">M47</f>
        <v>3432</v>
      </c>
      <c r="AD9" s="90">
        <f t="shared" si="11"/>
        <v>3432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3432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373</v>
      </c>
      <c r="H10" s="70" t="s">
        <v>660</v>
      </c>
      <c r="I10" s="18">
        <v>290</v>
      </c>
      <c r="J10" s="5">
        <f t="shared" si="4"/>
        <v>0</v>
      </c>
      <c r="K10" s="20" t="s">
        <v>52</v>
      </c>
      <c r="L10" s="95" t="s">
        <v>38</v>
      </c>
      <c r="M10" s="39"/>
      <c r="N10" s="39"/>
      <c r="O10" s="43">
        <f t="shared" si="2"/>
        <v>290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178</v>
      </c>
      <c r="AA10" s="5" t="s">
        <v>181</v>
      </c>
      <c r="AB10" s="20">
        <f>MAX(E68:E82)</f>
        <v>2</v>
      </c>
      <c r="AC10" s="90">
        <f t="shared" ref="AC10:AK10" si="14">M67</f>
        <v>1929</v>
      </c>
      <c r="AD10" s="90">
        <f t="shared" si="14"/>
        <v>1929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1929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373</v>
      </c>
      <c r="H11" s="70" t="s">
        <v>661</v>
      </c>
      <c r="I11" s="18">
        <v>1054</v>
      </c>
      <c r="J11" s="5">
        <f t="shared" si="4"/>
        <v>0</v>
      </c>
      <c r="K11" s="20" t="s">
        <v>52</v>
      </c>
      <c r="L11" s="21" t="s">
        <v>38</v>
      </c>
      <c r="M11" s="40"/>
      <c r="N11" s="40"/>
      <c r="O11" s="43">
        <f t="shared" si="2"/>
        <v>1054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179</v>
      </c>
      <c r="AA11" s="5" t="s">
        <v>181</v>
      </c>
      <c r="AB11" s="20">
        <f>MAX(E88:E102)</f>
        <v>8</v>
      </c>
      <c r="AC11" s="90">
        <f t="shared" ref="AC11:AK11" si="15">M87</f>
        <v>2901</v>
      </c>
      <c r="AD11" s="90">
        <f t="shared" si="15"/>
        <v>2901</v>
      </c>
      <c r="AE11" s="90">
        <f t="shared" si="15"/>
        <v>2901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373</v>
      </c>
      <c r="H12" s="70" t="s">
        <v>662</v>
      </c>
      <c r="I12" s="18">
        <v>277</v>
      </c>
      <c r="J12" s="5">
        <f t="shared" si="4"/>
        <v>0</v>
      </c>
      <c r="K12" s="20" t="s">
        <v>52</v>
      </c>
      <c r="L12" s="21" t="s">
        <v>38</v>
      </c>
      <c r="M12" s="41"/>
      <c r="N12" s="41"/>
      <c r="O12" s="43">
        <f>IF(J12=0,I12,0)</f>
        <v>277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387</v>
      </c>
      <c r="H13" s="70" t="s">
        <v>663</v>
      </c>
      <c r="I13" s="18">
        <v>942</v>
      </c>
      <c r="J13" s="5">
        <f t="shared" si="4"/>
        <v>0</v>
      </c>
      <c r="K13" s="20" t="s">
        <v>52</v>
      </c>
      <c r="L13" s="21" t="s">
        <v>38</v>
      </c>
      <c r="M13" s="41"/>
      <c r="N13" s="41"/>
      <c r="O13" s="43">
        <f t="shared" ref="O13" si="17">IF(J13=0,I13,0)</f>
        <v>942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387</v>
      </c>
      <c r="H14" s="70" t="s">
        <v>664</v>
      </c>
      <c r="I14" s="18">
        <v>932</v>
      </c>
      <c r="J14" s="5">
        <f t="shared" si="4"/>
        <v>0</v>
      </c>
      <c r="K14" s="20" t="s">
        <v>52</v>
      </c>
      <c r="L14" s="21" t="s">
        <v>38</v>
      </c>
      <c r="M14" s="41"/>
      <c r="N14" s="41"/>
      <c r="O14" s="43">
        <f t="shared" si="2"/>
        <v>932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387</v>
      </c>
      <c r="H15" s="70" t="s">
        <v>665</v>
      </c>
      <c r="I15" s="18">
        <v>37</v>
      </c>
      <c r="J15" s="5">
        <f t="shared" si="4"/>
        <v>0</v>
      </c>
      <c r="K15" s="20" t="s">
        <v>52</v>
      </c>
      <c r="L15" s="21" t="s">
        <v>38</v>
      </c>
      <c r="M15" s="41"/>
      <c r="N15" s="41"/>
      <c r="O15" s="43">
        <f t="shared" si="2"/>
        <v>37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404</v>
      </c>
      <c r="H16" s="70" t="s">
        <v>666</v>
      </c>
      <c r="I16" s="18">
        <v>1034</v>
      </c>
      <c r="J16" s="5">
        <f t="shared" si="4"/>
        <v>0</v>
      </c>
      <c r="K16" s="20" t="s">
        <v>52</v>
      </c>
      <c r="L16" s="21" t="s">
        <v>38</v>
      </c>
      <c r="M16" s="41"/>
      <c r="N16" s="41"/>
      <c r="O16" s="43">
        <f t="shared" si="2"/>
        <v>1034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404</v>
      </c>
      <c r="H17" s="70" t="s">
        <v>667</v>
      </c>
      <c r="I17" s="18">
        <v>608</v>
      </c>
      <c r="J17" s="5">
        <f t="shared" si="4"/>
        <v>0</v>
      </c>
      <c r="K17" s="20" t="s">
        <v>52</v>
      </c>
      <c r="L17" s="21" t="s">
        <v>38</v>
      </c>
      <c r="M17" s="41"/>
      <c r="N17" s="41"/>
      <c r="O17" s="43">
        <f t="shared" si="2"/>
        <v>608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469</v>
      </c>
      <c r="H18" s="70" t="s">
        <v>668</v>
      </c>
      <c r="I18" s="18">
        <v>718</v>
      </c>
      <c r="J18" s="5">
        <f t="shared" si="4"/>
        <v>0</v>
      </c>
      <c r="K18" s="20" t="s">
        <v>52</v>
      </c>
      <c r="L18" s="21" t="s">
        <v>38</v>
      </c>
      <c r="M18" s="41"/>
      <c r="N18" s="41"/>
      <c r="O18" s="43">
        <f t="shared" si="2"/>
        <v>718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469</v>
      </c>
      <c r="H19" s="70" t="s">
        <v>669</v>
      </c>
      <c r="I19" s="18">
        <v>566</v>
      </c>
      <c r="J19" s="5">
        <f t="shared" si="4"/>
        <v>0</v>
      </c>
      <c r="K19" s="20" t="s">
        <v>52</v>
      </c>
      <c r="L19" s="21" t="s">
        <v>38</v>
      </c>
      <c r="M19" s="41"/>
      <c r="N19" s="41"/>
      <c r="O19" s="43">
        <f t="shared" si="2"/>
        <v>566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3358</v>
      </c>
      <c r="N27" s="117">
        <f>O27+T27+(IF(W27=1,U27,0))</f>
        <v>3358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3358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181</v>
      </c>
      <c r="E28" s="14">
        <v>1</v>
      </c>
      <c r="F28" s="17" t="s">
        <v>3</v>
      </c>
      <c r="G28" s="17" t="s">
        <v>387</v>
      </c>
      <c r="H28" s="68" t="s">
        <v>670</v>
      </c>
      <c r="I28" s="18">
        <v>1054</v>
      </c>
      <c r="J28" s="5">
        <f>IF(K28="耕作",0,IF(K28="休耕",1,IF(K28="転用",2,IF(K28="売却",3,IF(K28="貸出",4,IF(K28="借入",5,IF(K28="-",6,IF(K28="その他",7))))))))</f>
        <v>5</v>
      </c>
      <c r="K28" s="20" t="s">
        <v>193</v>
      </c>
      <c r="L28" s="21" t="s">
        <v>684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1054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181</v>
      </c>
      <c r="E29" s="14">
        <v>2</v>
      </c>
      <c r="F29" s="17" t="s">
        <v>3</v>
      </c>
      <c r="G29" s="17" t="s">
        <v>387</v>
      </c>
      <c r="H29" s="68" t="s">
        <v>671</v>
      </c>
      <c r="I29" s="18">
        <v>858</v>
      </c>
      <c r="J29" s="5">
        <f t="shared" ref="J29:J42" si="31">IF(K29="耕作",0,IF(K29="休耕",1,IF(K29="転用",2,IF(K29="売却",3,IF(K29="貸出",4,IF(K29="借入",5,IF(K29="-",6,IF(K29="その他",7))))))))</f>
        <v>5</v>
      </c>
      <c r="K29" s="20" t="s">
        <v>193</v>
      </c>
      <c r="L29" s="21" t="s">
        <v>684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858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178</v>
      </c>
      <c r="D30" s="5" t="s">
        <v>181</v>
      </c>
      <c r="E30" s="14">
        <v>3</v>
      </c>
      <c r="F30" s="17" t="s">
        <v>3</v>
      </c>
      <c r="G30" s="17" t="s">
        <v>387</v>
      </c>
      <c r="H30" s="17">
        <v>115</v>
      </c>
      <c r="I30" s="18">
        <v>1446</v>
      </c>
      <c r="J30" s="5">
        <f t="shared" si="31"/>
        <v>5</v>
      </c>
      <c r="K30" s="20" t="s">
        <v>193</v>
      </c>
      <c r="L30" s="21" t="s">
        <v>684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1446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188</v>
      </c>
      <c r="F31" s="17" t="s">
        <v>188</v>
      </c>
      <c r="G31" s="17" t="s">
        <v>188</v>
      </c>
      <c r="H31" s="68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188</v>
      </c>
      <c r="F32" s="17" t="s">
        <v>188</v>
      </c>
      <c r="G32" s="17" t="s">
        <v>188</v>
      </c>
      <c r="H32" s="68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3432</v>
      </c>
      <c r="N47" s="117">
        <f>O47+T47+(IF(W47=1,U47,0))</f>
        <v>3432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3432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178</v>
      </c>
      <c r="D48" s="5" t="s">
        <v>181</v>
      </c>
      <c r="E48" s="14">
        <v>1</v>
      </c>
      <c r="F48" s="17" t="s">
        <v>3</v>
      </c>
      <c r="G48" s="17" t="s">
        <v>387</v>
      </c>
      <c r="H48" s="70" t="s">
        <v>672</v>
      </c>
      <c r="I48" s="18">
        <v>790</v>
      </c>
      <c r="J48" s="5">
        <f>IF(K48="耕作",0,IF(K48="休耕",1,IF(K48="転用",2,IF(K48="売却",3,IF(K48="貸出",4,IF(K48="借入",5,IF(K48="-",6,IF(K48="その他",7))))))))</f>
        <v>5</v>
      </c>
      <c r="K48" s="20" t="s">
        <v>193</v>
      </c>
      <c r="L48" s="21" t="s">
        <v>681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790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178</v>
      </c>
      <c r="D49" s="5" t="s">
        <v>181</v>
      </c>
      <c r="E49" s="14">
        <v>2</v>
      </c>
      <c r="F49" s="17" t="s">
        <v>3</v>
      </c>
      <c r="G49" s="17" t="s">
        <v>387</v>
      </c>
      <c r="H49" s="70" t="s">
        <v>673</v>
      </c>
      <c r="I49" s="18">
        <v>988</v>
      </c>
      <c r="J49" s="5">
        <f t="shared" ref="J49:J62" si="42">IF(K49="耕作",0,IF(K49="休耕",1,IF(K49="転用",2,IF(K49="売却",3,IF(K49="貸出",4,IF(K49="借入",5,IF(K49="-",6,IF(K49="その他",7))))))))</f>
        <v>5</v>
      </c>
      <c r="K49" s="20" t="s">
        <v>193</v>
      </c>
      <c r="L49" s="21" t="s">
        <v>681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988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4">1+B49</f>
        <v>3</v>
      </c>
      <c r="C50" s="50" t="s">
        <v>178</v>
      </c>
      <c r="D50" s="5" t="s">
        <v>181</v>
      </c>
      <c r="E50" s="14">
        <v>3</v>
      </c>
      <c r="F50" s="17" t="s">
        <v>3</v>
      </c>
      <c r="G50" s="17" t="s">
        <v>387</v>
      </c>
      <c r="H50" s="70" t="s">
        <v>674</v>
      </c>
      <c r="I50" s="18">
        <v>234</v>
      </c>
      <c r="J50" s="5">
        <f t="shared" si="42"/>
        <v>5</v>
      </c>
      <c r="K50" s="20" t="s">
        <v>193</v>
      </c>
      <c r="L50" s="21" t="s">
        <v>681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234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customHeight="1">
      <c r="B51" s="53">
        <f t="shared" si="44"/>
        <v>4</v>
      </c>
      <c r="C51" s="50" t="s">
        <v>178</v>
      </c>
      <c r="D51" s="5" t="s">
        <v>181</v>
      </c>
      <c r="E51" s="14">
        <v>4</v>
      </c>
      <c r="F51" s="17" t="s">
        <v>3</v>
      </c>
      <c r="G51" s="17" t="s">
        <v>387</v>
      </c>
      <c r="H51" s="70" t="s">
        <v>675</v>
      </c>
      <c r="I51" s="18">
        <v>155</v>
      </c>
      <c r="J51" s="5">
        <f t="shared" si="42"/>
        <v>5</v>
      </c>
      <c r="K51" s="20" t="s">
        <v>193</v>
      </c>
      <c r="L51" s="21" t="s">
        <v>681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155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customHeight="1">
      <c r="B52" s="53">
        <f t="shared" si="44"/>
        <v>5</v>
      </c>
      <c r="C52" s="50" t="s">
        <v>178</v>
      </c>
      <c r="D52" s="5" t="s">
        <v>181</v>
      </c>
      <c r="E52" s="14">
        <v>5</v>
      </c>
      <c r="F52" s="17" t="s">
        <v>3</v>
      </c>
      <c r="G52" s="17" t="s">
        <v>387</v>
      </c>
      <c r="H52" s="70" t="s">
        <v>676</v>
      </c>
      <c r="I52" s="18">
        <v>634</v>
      </c>
      <c r="J52" s="5">
        <f t="shared" si="42"/>
        <v>5</v>
      </c>
      <c r="K52" s="20" t="s">
        <v>193</v>
      </c>
      <c r="L52" s="21" t="s">
        <v>681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634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customHeight="1">
      <c r="B53" s="53">
        <f t="shared" si="44"/>
        <v>6</v>
      </c>
      <c r="C53" s="50" t="s">
        <v>178</v>
      </c>
      <c r="D53" s="5" t="s">
        <v>181</v>
      </c>
      <c r="E53" s="14">
        <v>6</v>
      </c>
      <c r="F53" s="17" t="s">
        <v>3</v>
      </c>
      <c r="G53" s="17" t="s">
        <v>387</v>
      </c>
      <c r="H53" s="70" t="s">
        <v>677</v>
      </c>
      <c r="I53" s="18">
        <v>382</v>
      </c>
      <c r="J53" s="5">
        <f t="shared" si="42"/>
        <v>5</v>
      </c>
      <c r="K53" s="20" t="s">
        <v>193</v>
      </c>
      <c r="L53" s="21" t="s">
        <v>681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382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customHeight="1">
      <c r="B54" s="53">
        <f t="shared" si="44"/>
        <v>7</v>
      </c>
      <c r="C54" s="50" t="s">
        <v>178</v>
      </c>
      <c r="D54" s="5" t="s">
        <v>181</v>
      </c>
      <c r="E54" s="14">
        <v>7</v>
      </c>
      <c r="F54" s="17" t="s">
        <v>3</v>
      </c>
      <c r="G54" s="17" t="s">
        <v>387</v>
      </c>
      <c r="H54" s="70" t="s">
        <v>678</v>
      </c>
      <c r="I54" s="18">
        <v>45</v>
      </c>
      <c r="J54" s="5">
        <f t="shared" si="42"/>
        <v>5</v>
      </c>
      <c r="K54" s="20" t="s">
        <v>193</v>
      </c>
      <c r="L54" s="21" t="s">
        <v>681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45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customHeight="1">
      <c r="B55" s="53">
        <f t="shared" si="44"/>
        <v>8</v>
      </c>
      <c r="C55" s="50" t="s">
        <v>178</v>
      </c>
      <c r="D55" s="5" t="s">
        <v>181</v>
      </c>
      <c r="E55" s="14">
        <v>8</v>
      </c>
      <c r="F55" s="17" t="s">
        <v>3</v>
      </c>
      <c r="G55" s="17" t="s">
        <v>387</v>
      </c>
      <c r="H55" s="70" t="s">
        <v>679</v>
      </c>
      <c r="I55" s="18">
        <v>96</v>
      </c>
      <c r="J55" s="5">
        <f t="shared" si="42"/>
        <v>5</v>
      </c>
      <c r="K55" s="20" t="s">
        <v>193</v>
      </c>
      <c r="L55" s="21" t="s">
        <v>681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96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customHeight="1">
      <c r="B56" s="53">
        <f t="shared" si="44"/>
        <v>9</v>
      </c>
      <c r="C56" s="50" t="s">
        <v>178</v>
      </c>
      <c r="D56" s="5" t="s">
        <v>181</v>
      </c>
      <c r="E56" s="14">
        <v>9</v>
      </c>
      <c r="F56" s="17" t="s">
        <v>3</v>
      </c>
      <c r="G56" s="17" t="s">
        <v>387</v>
      </c>
      <c r="H56" s="70" t="s">
        <v>680</v>
      </c>
      <c r="I56" s="18">
        <v>108</v>
      </c>
      <c r="J56" s="5">
        <f t="shared" si="42"/>
        <v>5</v>
      </c>
      <c r="K56" s="20" t="s">
        <v>193</v>
      </c>
      <c r="L56" s="21" t="s">
        <v>681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108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1929</v>
      </c>
      <c r="N67" s="117">
        <f>O67+T67+(IF(W67=1,U67,0))</f>
        <v>1929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1929</v>
      </c>
      <c r="U67" s="47">
        <f>SUM(U68:U82)</f>
        <v>0</v>
      </c>
      <c r="V67" s="731"/>
      <c r="W67" s="83">
        <f>$Y$10</f>
        <v>0</v>
      </c>
      <c r="Z67" s="1"/>
    </row>
    <row r="68" spans="2:26" ht="12.75" customHeight="1">
      <c r="B68" s="54">
        <v>1</v>
      </c>
      <c r="C68" s="50" t="s">
        <v>178</v>
      </c>
      <c r="D68" s="5" t="s">
        <v>181</v>
      </c>
      <c r="E68" s="14">
        <v>1</v>
      </c>
      <c r="F68" s="17" t="s">
        <v>3</v>
      </c>
      <c r="G68" s="17" t="s">
        <v>404</v>
      </c>
      <c r="H68" s="17" t="s">
        <v>580</v>
      </c>
      <c r="I68" s="18">
        <v>1282</v>
      </c>
      <c r="J68" s="5">
        <f>IF(K68="耕作",0,IF(K68="休耕",1,IF(K68="転用",2,IF(K68="売却",3,IF(K68="貸出",4,IF(K68="借入",5,IF(K68="-",6,IF(K68="その他",7))))))))</f>
        <v>5</v>
      </c>
      <c r="K68" s="20" t="s">
        <v>193</v>
      </c>
      <c r="L68" s="21" t="s">
        <v>683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1282</v>
      </c>
      <c r="U68" s="43">
        <f>IF(J68=7,I68,0)</f>
        <v>0</v>
      </c>
      <c r="V68" s="54">
        <v>1</v>
      </c>
      <c r="W68" s="83"/>
      <c r="Z68" s="1"/>
    </row>
    <row r="69" spans="2:26" ht="12.75" customHeight="1">
      <c r="B69" s="54">
        <f>1+B68</f>
        <v>2</v>
      </c>
      <c r="C69" s="50" t="s">
        <v>178</v>
      </c>
      <c r="D69" s="5" t="s">
        <v>181</v>
      </c>
      <c r="E69" s="14">
        <v>2</v>
      </c>
      <c r="F69" s="17" t="s">
        <v>3</v>
      </c>
      <c r="G69" s="17" t="s">
        <v>404</v>
      </c>
      <c r="H69" s="17" t="s">
        <v>682</v>
      </c>
      <c r="I69" s="18">
        <v>647</v>
      </c>
      <c r="J69" s="5">
        <f t="shared" ref="J69:J82" si="52">IF(K69="耕作",0,IF(K69="休耕",1,IF(K69="転用",2,IF(K69="売却",3,IF(K69="貸出",4,IF(K69="借入",5,IF(K69="-",6,IF(K69="その他",7))))))))</f>
        <v>5</v>
      </c>
      <c r="K69" s="20" t="s">
        <v>193</v>
      </c>
      <c r="L69" s="21" t="s">
        <v>683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647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2901</v>
      </c>
      <c r="N87" s="117">
        <f>O87+T87+(IF(W87=1,U87,0))</f>
        <v>2901</v>
      </c>
      <c r="O87" s="62">
        <f>SUM(O88:O102)</f>
        <v>2901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customHeight="1">
      <c r="B88" s="63">
        <v>1</v>
      </c>
      <c r="C88" s="50" t="s">
        <v>179</v>
      </c>
      <c r="D88" s="5" t="s">
        <v>181</v>
      </c>
      <c r="E88" s="5">
        <v>1</v>
      </c>
      <c r="F88" s="17" t="s">
        <v>3</v>
      </c>
      <c r="G88" s="17" t="s">
        <v>404</v>
      </c>
      <c r="H88" s="68" t="s">
        <v>685</v>
      </c>
      <c r="I88" s="27">
        <v>267</v>
      </c>
      <c r="J88" s="5">
        <f>IF(K88="耕作",0,IF(K88="休耕",1,IF(K88="転用",2,IF(K88="売却",3,IF(K88="貸出",4,IF(K88="借入",5,IF(K88="-",6,IF(K88="その他",7))))))))</f>
        <v>0</v>
      </c>
      <c r="K88" s="20" t="s">
        <v>52</v>
      </c>
      <c r="L88" s="99" t="s">
        <v>692</v>
      </c>
      <c r="M88" s="39"/>
      <c r="N88" s="39"/>
      <c r="O88" s="43">
        <f t="shared" ref="O88:O102" si="58">IF(J88=0,I88,0)</f>
        <v>267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customHeight="1">
      <c r="B89" s="63">
        <f>1+B88</f>
        <v>2</v>
      </c>
      <c r="C89" s="50" t="s">
        <v>179</v>
      </c>
      <c r="D89" s="5" t="s">
        <v>181</v>
      </c>
      <c r="E89" s="14">
        <v>2</v>
      </c>
      <c r="F89" s="17" t="s">
        <v>3</v>
      </c>
      <c r="G89" s="17" t="s">
        <v>469</v>
      </c>
      <c r="H89" s="68" t="s">
        <v>686</v>
      </c>
      <c r="I89" s="27">
        <v>168</v>
      </c>
      <c r="J89" s="5">
        <f t="shared" ref="J89:J102" si="63">IF(K89="耕作",0,IF(K89="休耕",1,IF(K89="転用",2,IF(K89="売却",3,IF(K89="貸出",4,IF(K89="借入",5,IF(K89="-",6,IF(K89="その他",7))))))))</f>
        <v>0</v>
      </c>
      <c r="K89" s="20" t="s">
        <v>52</v>
      </c>
      <c r="L89" s="95" t="s">
        <v>38</v>
      </c>
      <c r="M89" s="39"/>
      <c r="N89" s="39"/>
      <c r="O89" s="43">
        <f t="shared" si="58"/>
        <v>168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customHeight="1">
      <c r="B90" s="63">
        <f t="shared" ref="B90:B102" si="66">1+B89</f>
        <v>3</v>
      </c>
      <c r="C90" s="50" t="s">
        <v>179</v>
      </c>
      <c r="D90" s="5" t="s">
        <v>181</v>
      </c>
      <c r="E90" s="14">
        <v>3</v>
      </c>
      <c r="F90" s="17" t="s">
        <v>3</v>
      </c>
      <c r="G90" s="17" t="s">
        <v>469</v>
      </c>
      <c r="H90" s="68" t="s">
        <v>687</v>
      </c>
      <c r="I90" s="27">
        <v>79</v>
      </c>
      <c r="J90" s="5">
        <f t="shared" si="63"/>
        <v>0</v>
      </c>
      <c r="K90" s="20" t="s">
        <v>52</v>
      </c>
      <c r="L90" s="95" t="s">
        <v>38</v>
      </c>
      <c r="M90" s="39"/>
      <c r="N90" s="39"/>
      <c r="O90" s="43">
        <f t="shared" si="58"/>
        <v>79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customHeight="1">
      <c r="B91" s="63">
        <f t="shared" si="66"/>
        <v>4</v>
      </c>
      <c r="C91" s="50" t="s">
        <v>179</v>
      </c>
      <c r="D91" s="5" t="s">
        <v>181</v>
      </c>
      <c r="E91" s="14">
        <v>4</v>
      </c>
      <c r="F91" s="17" t="s">
        <v>3</v>
      </c>
      <c r="G91" s="17" t="s">
        <v>588</v>
      </c>
      <c r="H91" s="68" t="s">
        <v>688</v>
      </c>
      <c r="I91" s="18">
        <v>403</v>
      </c>
      <c r="J91" s="5">
        <f t="shared" si="63"/>
        <v>0</v>
      </c>
      <c r="K91" s="20" t="s">
        <v>52</v>
      </c>
      <c r="L91" s="21" t="s">
        <v>38</v>
      </c>
      <c r="M91" s="39"/>
      <c r="N91" s="39"/>
      <c r="O91" s="43">
        <f t="shared" si="58"/>
        <v>403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>
      <c r="B92" s="63">
        <f t="shared" si="66"/>
        <v>5</v>
      </c>
      <c r="C92" s="50" t="s">
        <v>179</v>
      </c>
      <c r="D92" s="5" t="s">
        <v>181</v>
      </c>
      <c r="E92" s="14">
        <v>5</v>
      </c>
      <c r="F92" s="17" t="s">
        <v>3</v>
      </c>
      <c r="G92" s="17" t="s">
        <v>588</v>
      </c>
      <c r="H92" s="68" t="s">
        <v>689</v>
      </c>
      <c r="I92" s="18">
        <v>491</v>
      </c>
      <c r="J92" s="5">
        <f t="shared" si="63"/>
        <v>0</v>
      </c>
      <c r="K92" s="20" t="s">
        <v>52</v>
      </c>
      <c r="L92" s="21" t="s">
        <v>38</v>
      </c>
      <c r="M92" s="39"/>
      <c r="N92" s="39"/>
      <c r="O92" s="43">
        <f t="shared" si="58"/>
        <v>491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>
      <c r="B93" s="63">
        <f t="shared" si="66"/>
        <v>6</v>
      </c>
      <c r="C93" s="50" t="s">
        <v>179</v>
      </c>
      <c r="D93" s="5" t="s">
        <v>181</v>
      </c>
      <c r="E93" s="14">
        <v>6</v>
      </c>
      <c r="F93" s="17" t="s">
        <v>3</v>
      </c>
      <c r="G93" s="17" t="s">
        <v>588</v>
      </c>
      <c r="H93" s="68" t="s">
        <v>690</v>
      </c>
      <c r="I93" s="18">
        <v>87</v>
      </c>
      <c r="J93" s="5">
        <f t="shared" si="63"/>
        <v>0</v>
      </c>
      <c r="K93" s="20" t="s">
        <v>52</v>
      </c>
      <c r="L93" s="21" t="s">
        <v>38</v>
      </c>
      <c r="M93" s="39"/>
      <c r="N93" s="39"/>
      <c r="O93" s="43">
        <f t="shared" si="58"/>
        <v>87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>
      <c r="B94" s="63">
        <f t="shared" si="66"/>
        <v>7</v>
      </c>
      <c r="C94" s="50" t="s">
        <v>179</v>
      </c>
      <c r="D94" s="5" t="s">
        <v>181</v>
      </c>
      <c r="E94" s="14">
        <v>7</v>
      </c>
      <c r="F94" s="17" t="s">
        <v>3</v>
      </c>
      <c r="G94" s="17" t="s">
        <v>588</v>
      </c>
      <c r="H94" s="17">
        <v>662</v>
      </c>
      <c r="I94" s="18">
        <v>1127</v>
      </c>
      <c r="J94" s="5">
        <f t="shared" si="63"/>
        <v>0</v>
      </c>
      <c r="K94" s="20" t="s">
        <v>52</v>
      </c>
      <c r="L94" s="21" t="s">
        <v>38</v>
      </c>
      <c r="M94" s="39"/>
      <c r="N94" s="39"/>
      <c r="O94" s="43">
        <f t="shared" si="58"/>
        <v>1127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>
      <c r="B95" s="63">
        <f t="shared" si="66"/>
        <v>8</v>
      </c>
      <c r="C95" s="50" t="s">
        <v>179</v>
      </c>
      <c r="D95" s="5" t="s">
        <v>181</v>
      </c>
      <c r="E95" s="14">
        <v>8</v>
      </c>
      <c r="F95" s="17" t="s">
        <v>3</v>
      </c>
      <c r="G95" s="17" t="s">
        <v>588</v>
      </c>
      <c r="H95" s="68" t="s">
        <v>691</v>
      </c>
      <c r="I95" s="18">
        <v>279</v>
      </c>
      <c r="J95" s="5">
        <f t="shared" si="63"/>
        <v>0</v>
      </c>
      <c r="K95" s="20" t="s">
        <v>52</v>
      </c>
      <c r="L95" s="21" t="s">
        <v>38</v>
      </c>
      <c r="M95" s="39"/>
      <c r="N95" s="39"/>
      <c r="O95" s="43">
        <f t="shared" si="58"/>
        <v>279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00F1D4D-40CA-414A-8534-8E685335ACAF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E3608317-912D-46FA-91C1-88BD1CD6FDEF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B7DCAABE-83D6-4D9F-983A-4E4927324E34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1F4AD70E-B774-46FA-8C14-F6AA9C58DEAD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A750A097-EBAC-40C2-8AD7-56808BD71A87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D8813-8735-41CD-BC4A-F079C5D58902}">
  <sheetPr codeName="Sheet25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L193" sqref="L19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11" t="s">
        <v>653</v>
      </c>
      <c r="L2" s="812"/>
      <c r="M2" s="81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5" customHeight="1" thickBot="1">
      <c r="C3" s="808"/>
      <c r="D3" s="809"/>
      <c r="E3" s="810"/>
      <c r="F3" s="48" t="s">
        <v>650</v>
      </c>
      <c r="G3" s="22" t="s">
        <v>651</v>
      </c>
      <c r="H3" s="23">
        <v>46106</v>
      </c>
      <c r="I3" s="7">
        <f>H3</f>
        <v>46106</v>
      </c>
      <c r="J3" s="49"/>
      <c r="K3" s="814"/>
      <c r="L3" s="814"/>
      <c r="M3" s="81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1948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1948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2</v>
      </c>
      <c r="AC7" s="90">
        <f t="shared" ref="AC7:AK7" si="1">M7</f>
        <v>1948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1948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356</v>
      </c>
      <c r="H8" s="68">
        <v>469</v>
      </c>
      <c r="I8" s="18">
        <v>958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21" t="s">
        <v>652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958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356</v>
      </c>
      <c r="H9" s="68">
        <v>486</v>
      </c>
      <c r="I9" s="18">
        <v>990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95" t="s">
        <v>652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990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188</v>
      </c>
      <c r="D10" s="5" t="s">
        <v>188</v>
      </c>
      <c r="E10" s="14" t="s">
        <v>188</v>
      </c>
      <c r="F10" s="17" t="s">
        <v>188</v>
      </c>
      <c r="G10" s="17" t="s">
        <v>188</v>
      </c>
      <c r="H10" s="17"/>
      <c r="I10" s="18"/>
      <c r="J10" s="5">
        <f t="shared" si="4"/>
        <v>6</v>
      </c>
      <c r="K10" s="20" t="s">
        <v>188</v>
      </c>
      <c r="L10" s="95" t="s">
        <v>38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17"/>
      <c r="I11" s="18"/>
      <c r="J11" s="5">
        <f t="shared" si="4"/>
        <v>6</v>
      </c>
      <c r="K11" s="20" t="s">
        <v>188</v>
      </c>
      <c r="L11" s="21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17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38</v>
      </c>
      <c r="F29" s="17" t="s">
        <v>188</v>
      </c>
      <c r="G29" s="17" t="s">
        <v>188</v>
      </c>
      <c r="H29" s="17"/>
      <c r="I29" s="18"/>
      <c r="J29" s="5">
        <f t="shared" ref="J29:J42" si="31">IF(K29="耕作",0,IF(K29="休耕",1,IF(K29="転用",2,IF(K29="売却",3,IF(K29="貸出",4,IF(K29="借入",5,IF(K29="-",6,IF(K29="その他",7))))))))</f>
        <v>6</v>
      </c>
      <c r="K29" s="20" t="s">
        <v>188</v>
      </c>
      <c r="L29" s="95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95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0CECC0A-9DD3-4B3D-931B-E0584ED33BB0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371A13E4-75F0-4C9A-9FE7-0F93C4DA3BA8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BCB6BDE9-BDC5-43DA-9AE5-5D7C1B4A6478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A8E4BBE2-241B-483F-A750-C8C19C5386A3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EBB38CCC-D70C-4D0C-9FBB-3CFA1301E2AF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26253-D723-492E-9D71-DBF2106FDCCD}">
  <sheetPr codeName="Sheet26">
    <outlinePr summaryBelow="0" summaryRight="0"/>
  </sheetPr>
  <dimension ref="B1:AL184"/>
  <sheetViews>
    <sheetView zoomScale="90" zoomScaleNormal="90" workbookViewId="0">
      <pane xSplit="5" ySplit="7" topLeftCell="F20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638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631</v>
      </c>
      <c r="G3" s="22" t="s">
        <v>632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6463</v>
      </c>
      <c r="N7" s="117">
        <f>O7+T7+(IF(W7=1,U7,0))</f>
        <v>6463</v>
      </c>
      <c r="O7" s="42">
        <f>SUM(O8:O22)</f>
        <v>6463</v>
      </c>
      <c r="P7" s="42">
        <f>SUM(P8:P22)</f>
        <v>0</v>
      </c>
      <c r="Q7" s="42">
        <f>SUM(Q8:Q22)</f>
        <v>198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6</v>
      </c>
      <c r="AC7" s="90">
        <f t="shared" ref="AC7:AK7" si="1">M7</f>
        <v>6463</v>
      </c>
      <c r="AD7" s="90">
        <f t="shared" si="1"/>
        <v>6463</v>
      </c>
      <c r="AE7" s="90">
        <f t="shared" si="1"/>
        <v>6463</v>
      </c>
      <c r="AF7" s="90">
        <f t="shared" si="1"/>
        <v>0</v>
      </c>
      <c r="AG7" s="90">
        <f t="shared" si="1"/>
        <v>198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319</v>
      </c>
      <c r="H8" s="68">
        <v>160</v>
      </c>
      <c r="I8" s="18">
        <v>715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2">IF(J8=0,I8,0)</f>
        <v>715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5</v>
      </c>
      <c r="AC8" s="90">
        <f t="shared" ref="AC8:AK8" si="3">M27</f>
        <v>1995</v>
      </c>
      <c r="AD8" s="90">
        <f t="shared" si="3"/>
        <v>1995</v>
      </c>
      <c r="AE8" s="90">
        <f t="shared" si="3"/>
        <v>1995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319</v>
      </c>
      <c r="H9" s="68">
        <v>159</v>
      </c>
      <c r="I9" s="18">
        <v>1834</v>
      </c>
      <c r="J9" s="5">
        <f t="shared" ref="J9:J22" si="4">IF(K9="耕作",0,IF(K9="休耕",1,IF(K9="転用",2,IF(K9="売却",3,IF(K9="貸出",4,IF(K9="借入",5,IF(K9="-",6,IF(K9="その他",7))))))))</f>
        <v>0</v>
      </c>
      <c r="K9" s="20" t="s">
        <v>52</v>
      </c>
      <c r="L9" s="95" t="s">
        <v>38</v>
      </c>
      <c r="M9" s="39"/>
      <c r="N9" s="39"/>
      <c r="O9" s="43">
        <f t="shared" si="2"/>
        <v>1834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190</v>
      </c>
      <c r="AA9" s="5" t="s">
        <v>181</v>
      </c>
      <c r="AB9" s="20">
        <f>MAX(E48:E62)</f>
        <v>3</v>
      </c>
      <c r="AC9" s="90">
        <f t="shared" ref="AC9:AK9" si="11">M47</f>
        <v>766</v>
      </c>
      <c r="AD9" s="90">
        <f t="shared" si="11"/>
        <v>766</v>
      </c>
      <c r="AE9" s="90">
        <f t="shared" si="11"/>
        <v>766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319</v>
      </c>
      <c r="H10" s="68" t="s">
        <v>633</v>
      </c>
      <c r="I10" s="18">
        <v>1260</v>
      </c>
      <c r="J10" s="5">
        <f t="shared" si="4"/>
        <v>0</v>
      </c>
      <c r="K10" s="20" t="s">
        <v>52</v>
      </c>
      <c r="L10" s="95" t="s">
        <v>38</v>
      </c>
      <c r="M10" s="39"/>
      <c r="N10" s="39"/>
      <c r="O10" s="43">
        <f t="shared" si="2"/>
        <v>1260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271</v>
      </c>
      <c r="H11" s="17">
        <v>528</v>
      </c>
      <c r="I11" s="18">
        <v>1431</v>
      </c>
      <c r="J11" s="5">
        <f t="shared" si="4"/>
        <v>0</v>
      </c>
      <c r="K11" s="20" t="s">
        <v>52</v>
      </c>
      <c r="L11" s="21" t="s">
        <v>38</v>
      </c>
      <c r="M11" s="40"/>
      <c r="N11" s="40"/>
      <c r="O11" s="43">
        <f t="shared" si="2"/>
        <v>1431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271</v>
      </c>
      <c r="H12" s="17">
        <v>529</v>
      </c>
      <c r="I12" s="18">
        <v>1223</v>
      </c>
      <c r="J12" s="5">
        <f t="shared" si="4"/>
        <v>0</v>
      </c>
      <c r="K12" s="20" t="s">
        <v>52</v>
      </c>
      <c r="L12" s="21" t="s">
        <v>38</v>
      </c>
      <c r="M12" s="41"/>
      <c r="N12" s="41"/>
      <c r="O12" s="43">
        <f>IF(J12=0,I12,0)</f>
        <v>1223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320</v>
      </c>
      <c r="H13" s="17">
        <v>514</v>
      </c>
      <c r="I13" s="18">
        <v>198</v>
      </c>
      <c r="J13" s="5">
        <f t="shared" si="4"/>
        <v>2</v>
      </c>
      <c r="K13" s="20" t="s">
        <v>358</v>
      </c>
      <c r="L13" s="69" t="s">
        <v>634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198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1995</v>
      </c>
      <c r="N27" s="117">
        <f>O27+T27+(IF(W27=1,U27,0))</f>
        <v>1995</v>
      </c>
      <c r="O27" s="45">
        <f>SUM(O28:O42)</f>
        <v>1995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320</v>
      </c>
      <c r="H28" s="17">
        <v>502</v>
      </c>
      <c r="I28" s="18">
        <v>780</v>
      </c>
      <c r="J28" s="5">
        <f t="shared" ref="J28:J37" si="25">IF(K28="耕作",0,IF(K28="休耕",1,IF(K28="転用",2,IF(K28="売却",3,IF(K28="貸出",4,IF(K28="借入",5,IF(K28="-",6,IF(K28="その他",7))))))))</f>
        <v>0</v>
      </c>
      <c r="K28" s="20" t="s">
        <v>52</v>
      </c>
      <c r="L28" s="69" t="s">
        <v>571</v>
      </c>
      <c r="M28" s="39"/>
      <c r="N28" s="39"/>
      <c r="O28" s="43">
        <f t="shared" ref="O28:O42" si="26">IF(J28=0,I28,0)</f>
        <v>780</v>
      </c>
      <c r="P28" s="43">
        <f t="shared" ref="P28:P42" si="27">IF(J28=1,I28,0)</f>
        <v>0</v>
      </c>
      <c r="Q28" s="43">
        <f t="shared" ref="Q28:Q42" si="28">IF(J28=2,I28,0)</f>
        <v>0</v>
      </c>
      <c r="R28" s="43">
        <f t="shared" ref="R28:R42" si="29">IF(J28=3,I28,0)</f>
        <v>0</v>
      </c>
      <c r="S28" s="43">
        <f t="shared" ref="S28:S42" si="30">IF(J28=4,I28,0)</f>
        <v>0</v>
      </c>
      <c r="T28" s="43">
        <f t="shared" ref="T28:T42" si="31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320</v>
      </c>
      <c r="H29" s="17">
        <v>503</v>
      </c>
      <c r="I29" s="18">
        <v>380</v>
      </c>
      <c r="J29" s="5">
        <f t="shared" si="25"/>
        <v>0</v>
      </c>
      <c r="K29" s="20" t="s">
        <v>52</v>
      </c>
      <c r="L29" s="21" t="s">
        <v>571</v>
      </c>
      <c r="M29" s="41"/>
      <c r="N29" s="40"/>
      <c r="O29" s="43">
        <f t="shared" si="26"/>
        <v>380</v>
      </c>
      <c r="P29" s="43">
        <f t="shared" si="27"/>
        <v>0</v>
      </c>
      <c r="Q29" s="43">
        <f t="shared" si="28"/>
        <v>0</v>
      </c>
      <c r="R29" s="43">
        <f t="shared" si="29"/>
        <v>0</v>
      </c>
      <c r="S29" s="43">
        <f t="shared" si="30"/>
        <v>0</v>
      </c>
      <c r="T29" s="43">
        <f t="shared" si="31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320</v>
      </c>
      <c r="H30" s="17">
        <v>504</v>
      </c>
      <c r="I30" s="18">
        <v>413</v>
      </c>
      <c r="J30" s="5">
        <f t="shared" si="25"/>
        <v>0</v>
      </c>
      <c r="K30" s="20" t="s">
        <v>52</v>
      </c>
      <c r="L30" s="21" t="s">
        <v>571</v>
      </c>
      <c r="M30" s="41"/>
      <c r="N30" s="39"/>
      <c r="O30" s="43">
        <f t="shared" si="26"/>
        <v>413</v>
      </c>
      <c r="P30" s="43">
        <f t="shared" si="27"/>
        <v>0</v>
      </c>
      <c r="Q30" s="43">
        <f t="shared" si="28"/>
        <v>0</v>
      </c>
      <c r="R30" s="43">
        <f t="shared" si="29"/>
        <v>0</v>
      </c>
      <c r="S30" s="43">
        <f t="shared" si="30"/>
        <v>0</v>
      </c>
      <c r="T30" s="43">
        <f t="shared" si="31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179</v>
      </c>
      <c r="D31" s="5" t="s">
        <v>181</v>
      </c>
      <c r="E31" s="14">
        <v>4</v>
      </c>
      <c r="F31" s="17" t="s">
        <v>3</v>
      </c>
      <c r="G31" s="17" t="s">
        <v>320</v>
      </c>
      <c r="H31" s="68" t="s">
        <v>635</v>
      </c>
      <c r="I31" s="18">
        <v>224</v>
      </c>
      <c r="J31" s="5">
        <f t="shared" si="25"/>
        <v>0</v>
      </c>
      <c r="K31" s="20" t="s">
        <v>52</v>
      </c>
      <c r="L31" s="21" t="s">
        <v>637</v>
      </c>
      <c r="M31" s="41"/>
      <c r="N31" s="39"/>
      <c r="O31" s="43">
        <f t="shared" si="26"/>
        <v>224</v>
      </c>
      <c r="P31" s="43">
        <f t="shared" si="27"/>
        <v>0</v>
      </c>
      <c r="Q31" s="43">
        <f t="shared" si="28"/>
        <v>0</v>
      </c>
      <c r="R31" s="43">
        <f t="shared" si="29"/>
        <v>0</v>
      </c>
      <c r="S31" s="43">
        <f t="shared" si="30"/>
        <v>0</v>
      </c>
      <c r="T31" s="43">
        <f t="shared" si="31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179</v>
      </c>
      <c r="D32" s="5" t="s">
        <v>181</v>
      </c>
      <c r="E32" s="14">
        <v>5</v>
      </c>
      <c r="F32" s="17" t="s">
        <v>3</v>
      </c>
      <c r="G32" s="17" t="s">
        <v>320</v>
      </c>
      <c r="H32" s="17">
        <v>514</v>
      </c>
      <c r="I32" s="18">
        <v>198</v>
      </c>
      <c r="J32" s="5">
        <f t="shared" si="25"/>
        <v>0</v>
      </c>
      <c r="K32" s="20" t="s">
        <v>52</v>
      </c>
      <c r="L32" s="69" t="s">
        <v>636</v>
      </c>
      <c r="M32" s="41"/>
      <c r="N32" s="41"/>
      <c r="O32" s="43">
        <f t="shared" si="26"/>
        <v>198</v>
      </c>
      <c r="P32" s="43">
        <f t="shared" si="27"/>
        <v>0</v>
      </c>
      <c r="Q32" s="43">
        <f t="shared" si="28"/>
        <v>0</v>
      </c>
      <c r="R32" s="43">
        <f t="shared" si="29"/>
        <v>0</v>
      </c>
      <c r="S32" s="43">
        <f t="shared" si="30"/>
        <v>0</v>
      </c>
      <c r="T32" s="43">
        <f t="shared" si="31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25"/>
        <v>6</v>
      </c>
      <c r="K33" s="20" t="s">
        <v>188</v>
      </c>
      <c r="L33" s="21" t="s">
        <v>38</v>
      </c>
      <c r="M33" s="41"/>
      <c r="N33" s="41"/>
      <c r="O33" s="43">
        <f t="shared" si="26"/>
        <v>0</v>
      </c>
      <c r="P33" s="43">
        <f t="shared" si="27"/>
        <v>0</v>
      </c>
      <c r="Q33" s="43">
        <f t="shared" si="28"/>
        <v>0</v>
      </c>
      <c r="R33" s="43">
        <f t="shared" si="29"/>
        <v>0</v>
      </c>
      <c r="S33" s="43">
        <f t="shared" si="30"/>
        <v>0</v>
      </c>
      <c r="T33" s="43">
        <f t="shared" si="31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25"/>
        <v>6</v>
      </c>
      <c r="K34" s="20" t="s">
        <v>188</v>
      </c>
      <c r="L34" s="21" t="s">
        <v>38</v>
      </c>
      <c r="M34" s="41"/>
      <c r="N34" s="41"/>
      <c r="O34" s="43">
        <f t="shared" si="26"/>
        <v>0</v>
      </c>
      <c r="P34" s="43">
        <f t="shared" si="27"/>
        <v>0</v>
      </c>
      <c r="Q34" s="43">
        <f t="shared" si="28"/>
        <v>0</v>
      </c>
      <c r="R34" s="43">
        <f t="shared" si="29"/>
        <v>0</v>
      </c>
      <c r="S34" s="43">
        <f t="shared" si="30"/>
        <v>0</v>
      </c>
      <c r="T34" s="43">
        <f t="shared" si="31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25"/>
        <v>6</v>
      </c>
      <c r="K35" s="20" t="s">
        <v>188</v>
      </c>
      <c r="L35" s="21" t="s">
        <v>38</v>
      </c>
      <c r="M35" s="41"/>
      <c r="N35" s="41"/>
      <c r="O35" s="43">
        <f t="shared" si="26"/>
        <v>0</v>
      </c>
      <c r="P35" s="43">
        <f t="shared" si="27"/>
        <v>0</v>
      </c>
      <c r="Q35" s="43">
        <f t="shared" si="28"/>
        <v>0</v>
      </c>
      <c r="R35" s="43">
        <f t="shared" si="29"/>
        <v>0</v>
      </c>
      <c r="S35" s="43">
        <f t="shared" si="30"/>
        <v>0</v>
      </c>
      <c r="T35" s="43">
        <f t="shared" si="31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25"/>
        <v>6</v>
      </c>
      <c r="K36" s="20" t="s">
        <v>188</v>
      </c>
      <c r="L36" s="21" t="s">
        <v>38</v>
      </c>
      <c r="M36" s="41"/>
      <c r="N36" s="41"/>
      <c r="O36" s="43">
        <f t="shared" si="26"/>
        <v>0</v>
      </c>
      <c r="P36" s="43">
        <f t="shared" si="27"/>
        <v>0</v>
      </c>
      <c r="Q36" s="43">
        <f t="shared" si="28"/>
        <v>0</v>
      </c>
      <c r="R36" s="43">
        <f t="shared" si="29"/>
        <v>0</v>
      </c>
      <c r="S36" s="43">
        <f t="shared" si="30"/>
        <v>0</v>
      </c>
      <c r="T36" s="43">
        <f t="shared" si="31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25"/>
        <v>6</v>
      </c>
      <c r="K37" s="20" t="s">
        <v>188</v>
      </c>
      <c r="L37" s="21" t="s">
        <v>38</v>
      </c>
      <c r="M37" s="41"/>
      <c r="N37" s="41"/>
      <c r="O37" s="43">
        <f t="shared" si="26"/>
        <v>0</v>
      </c>
      <c r="P37" s="43">
        <f t="shared" si="27"/>
        <v>0</v>
      </c>
      <c r="Q37" s="43">
        <f t="shared" si="28"/>
        <v>0</v>
      </c>
      <c r="R37" s="43">
        <f t="shared" si="29"/>
        <v>0</v>
      </c>
      <c r="S37" s="43">
        <f t="shared" si="30"/>
        <v>0</v>
      </c>
      <c r="T37" s="43">
        <f t="shared" si="31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ref="J38:J42" si="35">IF(K38="耕作",0,IF(K38="休耕",1,IF(K38="転用",2,IF(K38="売却",3,IF(K38="貸出",4,IF(K38="借入",5,IF(K38="-",6,IF(K38="その他",7))))))))</f>
        <v>6</v>
      </c>
      <c r="K38" s="20" t="s">
        <v>188</v>
      </c>
      <c r="L38" s="21" t="s">
        <v>38</v>
      </c>
      <c r="M38" s="41"/>
      <c r="N38" s="41"/>
      <c r="O38" s="43">
        <f t="shared" si="26"/>
        <v>0</v>
      </c>
      <c r="P38" s="43">
        <f t="shared" si="27"/>
        <v>0</v>
      </c>
      <c r="Q38" s="43">
        <f t="shared" si="28"/>
        <v>0</v>
      </c>
      <c r="R38" s="43">
        <f t="shared" si="29"/>
        <v>0</v>
      </c>
      <c r="S38" s="43">
        <f t="shared" si="30"/>
        <v>0</v>
      </c>
      <c r="T38" s="43">
        <f t="shared" si="31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5"/>
        <v>6</v>
      </c>
      <c r="K39" s="20" t="s">
        <v>188</v>
      </c>
      <c r="L39" s="21" t="s">
        <v>38</v>
      </c>
      <c r="M39" s="41"/>
      <c r="N39" s="41"/>
      <c r="O39" s="43">
        <f t="shared" si="26"/>
        <v>0</v>
      </c>
      <c r="P39" s="43">
        <f t="shared" si="27"/>
        <v>0</v>
      </c>
      <c r="Q39" s="43">
        <f t="shared" si="28"/>
        <v>0</v>
      </c>
      <c r="R39" s="43">
        <f t="shared" si="29"/>
        <v>0</v>
      </c>
      <c r="S39" s="43">
        <f t="shared" si="30"/>
        <v>0</v>
      </c>
      <c r="T39" s="43">
        <f t="shared" si="31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5"/>
        <v>6</v>
      </c>
      <c r="K40" s="20" t="s">
        <v>188</v>
      </c>
      <c r="L40" s="21" t="s">
        <v>38</v>
      </c>
      <c r="M40" s="41"/>
      <c r="N40" s="41"/>
      <c r="O40" s="43">
        <f t="shared" si="26"/>
        <v>0</v>
      </c>
      <c r="P40" s="43">
        <f t="shared" si="27"/>
        <v>0</v>
      </c>
      <c r="Q40" s="43">
        <f t="shared" si="28"/>
        <v>0</v>
      </c>
      <c r="R40" s="43">
        <f t="shared" si="29"/>
        <v>0</v>
      </c>
      <c r="S40" s="43">
        <f t="shared" si="30"/>
        <v>0</v>
      </c>
      <c r="T40" s="43">
        <f t="shared" si="31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5"/>
        <v>6</v>
      </c>
      <c r="K41" s="20" t="s">
        <v>188</v>
      </c>
      <c r="L41" s="21" t="s">
        <v>38</v>
      </c>
      <c r="M41" s="41"/>
      <c r="N41" s="41"/>
      <c r="O41" s="43">
        <f t="shared" si="26"/>
        <v>0</v>
      </c>
      <c r="P41" s="43">
        <f t="shared" si="27"/>
        <v>0</v>
      </c>
      <c r="Q41" s="43">
        <f t="shared" si="28"/>
        <v>0</v>
      </c>
      <c r="R41" s="43">
        <f t="shared" si="29"/>
        <v>0</v>
      </c>
      <c r="S41" s="43">
        <f t="shared" si="30"/>
        <v>0</v>
      </c>
      <c r="T41" s="43">
        <f t="shared" si="31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5"/>
        <v>6</v>
      </c>
      <c r="K42" s="20" t="s">
        <v>188</v>
      </c>
      <c r="L42" s="21" t="s">
        <v>38</v>
      </c>
      <c r="M42" s="41"/>
      <c r="N42" s="41"/>
      <c r="O42" s="43">
        <f t="shared" si="26"/>
        <v>0</v>
      </c>
      <c r="P42" s="43">
        <f t="shared" si="27"/>
        <v>0</v>
      </c>
      <c r="Q42" s="43">
        <f t="shared" si="28"/>
        <v>0</v>
      </c>
      <c r="R42" s="43">
        <f t="shared" si="29"/>
        <v>0</v>
      </c>
      <c r="S42" s="43">
        <f t="shared" si="30"/>
        <v>0</v>
      </c>
      <c r="T42" s="43">
        <f t="shared" si="31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766</v>
      </c>
      <c r="N47" s="117">
        <f>O47+T47+(IF(W47=1,U47,0))</f>
        <v>766</v>
      </c>
      <c r="O47" s="46">
        <f>SUM(O48:O62)</f>
        <v>766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6">SUM(S48:S62)</f>
        <v>0</v>
      </c>
      <c r="T47" s="46">
        <f t="shared" si="36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190</v>
      </c>
      <c r="D48" s="5" t="s">
        <v>181</v>
      </c>
      <c r="E48" s="14">
        <v>1</v>
      </c>
      <c r="F48" s="17" t="s">
        <v>3</v>
      </c>
      <c r="G48" s="17" t="s">
        <v>7</v>
      </c>
      <c r="H48" s="17">
        <v>1092</v>
      </c>
      <c r="I48" s="18">
        <v>86</v>
      </c>
      <c r="J48" s="5">
        <f>IF(K48="耕作",0,IF(K48="休耕",1,IF(K48="転用",2,IF(K48="売却",3,IF(K48="貸出",4,IF(K48="借入",5,IF(K48="-",6,IF(K48="その他",7))))))))</f>
        <v>0</v>
      </c>
      <c r="K48" s="20" t="s">
        <v>52</v>
      </c>
      <c r="L48" s="69" t="s">
        <v>362</v>
      </c>
      <c r="M48" s="39"/>
      <c r="N48" s="39"/>
      <c r="O48" s="43">
        <f t="shared" ref="O48:O62" si="37">IF(J48=0,I48,0)</f>
        <v>86</v>
      </c>
      <c r="P48" s="43">
        <f t="shared" ref="P48:P62" si="38">IF(J48=1,I48,0)</f>
        <v>0</v>
      </c>
      <c r="Q48" s="43">
        <f t="shared" ref="Q48:Q62" si="39">IF(J48=2,I48,0)</f>
        <v>0</v>
      </c>
      <c r="R48" s="43">
        <f t="shared" ref="R48:R62" si="40">IF(J48=3,I48,0)</f>
        <v>0</v>
      </c>
      <c r="S48" s="43">
        <f t="shared" ref="S48:S62" si="41">IF(J48=4,I48,0)</f>
        <v>0</v>
      </c>
      <c r="T48" s="43">
        <f t="shared" ref="T48:T62" si="42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190</v>
      </c>
      <c r="D49" s="5" t="s">
        <v>181</v>
      </c>
      <c r="E49" s="14">
        <v>2</v>
      </c>
      <c r="F49" s="17" t="s">
        <v>3</v>
      </c>
      <c r="G49" s="17" t="s">
        <v>7</v>
      </c>
      <c r="H49" s="17">
        <v>1093</v>
      </c>
      <c r="I49" s="18">
        <v>300</v>
      </c>
      <c r="J49" s="5">
        <f t="shared" ref="J49:J50" si="43">IF(K49="耕作",0,IF(K49="休耕",1,IF(K49="転用",2,IF(K49="売却",3,IF(K49="貸出",4,IF(K49="借入",5,IF(K49="-",6,IF(K49="その他",7))))))))</f>
        <v>0</v>
      </c>
      <c r="K49" s="20" t="s">
        <v>52</v>
      </c>
      <c r="L49" s="95" t="s">
        <v>362</v>
      </c>
      <c r="M49" s="40"/>
      <c r="N49" s="39"/>
      <c r="O49" s="43">
        <f t="shared" si="37"/>
        <v>300</v>
      </c>
      <c r="P49" s="43">
        <f t="shared" si="38"/>
        <v>0</v>
      </c>
      <c r="Q49" s="43">
        <f t="shared" si="39"/>
        <v>0</v>
      </c>
      <c r="R49" s="43">
        <f t="shared" si="40"/>
        <v>0</v>
      </c>
      <c r="S49" s="43">
        <f t="shared" si="41"/>
        <v>0</v>
      </c>
      <c r="T49" s="43">
        <f t="shared" si="42"/>
        <v>0</v>
      </c>
      <c r="U49" s="43">
        <f t="shared" ref="U49:U62" si="44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5">1+B49</f>
        <v>3</v>
      </c>
      <c r="C50" s="50" t="s">
        <v>190</v>
      </c>
      <c r="D50" s="5" t="s">
        <v>181</v>
      </c>
      <c r="E50" s="14">
        <v>3</v>
      </c>
      <c r="F50" s="17" t="s">
        <v>3</v>
      </c>
      <c r="G50" s="17" t="s">
        <v>7</v>
      </c>
      <c r="H50" s="17">
        <v>1094</v>
      </c>
      <c r="I50" s="18">
        <v>380</v>
      </c>
      <c r="J50" s="5">
        <f t="shared" si="43"/>
        <v>0</v>
      </c>
      <c r="K50" s="20" t="s">
        <v>52</v>
      </c>
      <c r="L50" s="95" t="s">
        <v>362</v>
      </c>
      <c r="M50" s="39"/>
      <c r="N50" s="39"/>
      <c r="O50" s="43">
        <f t="shared" si="37"/>
        <v>380</v>
      </c>
      <c r="P50" s="43">
        <f t="shared" si="38"/>
        <v>0</v>
      </c>
      <c r="Q50" s="43">
        <f t="shared" si="39"/>
        <v>0</v>
      </c>
      <c r="R50" s="43">
        <f t="shared" si="40"/>
        <v>0</v>
      </c>
      <c r="S50" s="43">
        <f t="shared" si="41"/>
        <v>0</v>
      </c>
      <c r="T50" s="43">
        <f t="shared" si="42"/>
        <v>0</v>
      </c>
      <c r="U50" s="43">
        <f t="shared" si="44"/>
        <v>0</v>
      </c>
      <c r="V50" s="53">
        <f t="shared" ref="V50:V62" si="46">1+V49</f>
        <v>3</v>
      </c>
      <c r="W50" s="83"/>
      <c r="X50" s="8"/>
      <c r="Y50" s="8"/>
      <c r="Z50" s="1"/>
    </row>
    <row r="51" spans="2:26" ht="12.75" customHeight="1">
      <c r="B51" s="53">
        <f t="shared" si="45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ref="J51:J62" si="47">IF(K51="耕作",0,IF(K51="休耕",1,IF(K51="転用",2,IF(K51="売却",3,IF(K51="貸出",4,IF(K51="借入",5,IF(K51="-",6,IF(K51="その他",7))))))))</f>
        <v>6</v>
      </c>
      <c r="K51" s="20" t="s">
        <v>188</v>
      </c>
      <c r="L51" s="21" t="s">
        <v>38</v>
      </c>
      <c r="M51" s="39"/>
      <c r="N51" s="39"/>
      <c r="O51" s="43">
        <f t="shared" si="37"/>
        <v>0</v>
      </c>
      <c r="P51" s="43">
        <f t="shared" si="38"/>
        <v>0</v>
      </c>
      <c r="Q51" s="43">
        <f t="shared" si="39"/>
        <v>0</v>
      </c>
      <c r="R51" s="43">
        <f t="shared" si="40"/>
        <v>0</v>
      </c>
      <c r="S51" s="43">
        <f t="shared" si="41"/>
        <v>0</v>
      </c>
      <c r="T51" s="43">
        <f t="shared" si="42"/>
        <v>0</v>
      </c>
      <c r="U51" s="43">
        <f t="shared" si="44"/>
        <v>0</v>
      </c>
      <c r="V51" s="53">
        <f t="shared" si="46"/>
        <v>4</v>
      </c>
      <c r="W51" s="83"/>
      <c r="X51" s="8"/>
      <c r="Y51" s="8"/>
      <c r="Z51" s="1"/>
    </row>
    <row r="52" spans="2:26" ht="12.75" customHeight="1">
      <c r="B52" s="53">
        <f t="shared" si="45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7"/>
        <v>6</v>
      </c>
      <c r="K52" s="20" t="s">
        <v>188</v>
      </c>
      <c r="L52" s="21" t="s">
        <v>38</v>
      </c>
      <c r="M52" s="39"/>
      <c r="N52" s="39"/>
      <c r="O52" s="43">
        <f t="shared" si="37"/>
        <v>0</v>
      </c>
      <c r="P52" s="43">
        <f t="shared" si="38"/>
        <v>0</v>
      </c>
      <c r="Q52" s="43">
        <f t="shared" si="39"/>
        <v>0</v>
      </c>
      <c r="R52" s="43">
        <f t="shared" si="40"/>
        <v>0</v>
      </c>
      <c r="S52" s="43">
        <f t="shared" si="41"/>
        <v>0</v>
      </c>
      <c r="T52" s="43">
        <f t="shared" si="42"/>
        <v>0</v>
      </c>
      <c r="U52" s="43">
        <f t="shared" si="44"/>
        <v>0</v>
      </c>
      <c r="V52" s="53">
        <f t="shared" si="46"/>
        <v>5</v>
      </c>
      <c r="W52" s="83"/>
      <c r="X52" s="8"/>
      <c r="Y52" s="8"/>
      <c r="Z52" s="1"/>
    </row>
    <row r="53" spans="2:26" ht="12.75" hidden="1" customHeight="1">
      <c r="B53" s="53">
        <f t="shared" si="45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7"/>
        <v>6</v>
      </c>
      <c r="K53" s="20" t="s">
        <v>188</v>
      </c>
      <c r="L53" s="21" t="s">
        <v>38</v>
      </c>
      <c r="M53" s="39"/>
      <c r="N53" s="39"/>
      <c r="O53" s="43">
        <f t="shared" si="37"/>
        <v>0</v>
      </c>
      <c r="P53" s="43">
        <f t="shared" si="38"/>
        <v>0</v>
      </c>
      <c r="Q53" s="43">
        <f t="shared" si="39"/>
        <v>0</v>
      </c>
      <c r="R53" s="43">
        <f t="shared" si="40"/>
        <v>0</v>
      </c>
      <c r="S53" s="43">
        <f t="shared" si="41"/>
        <v>0</v>
      </c>
      <c r="T53" s="43">
        <f t="shared" si="42"/>
        <v>0</v>
      </c>
      <c r="U53" s="43">
        <f t="shared" si="44"/>
        <v>0</v>
      </c>
      <c r="V53" s="53">
        <f t="shared" si="46"/>
        <v>6</v>
      </c>
      <c r="W53" s="83"/>
      <c r="Z53" s="1"/>
    </row>
    <row r="54" spans="2:26" ht="12.75" hidden="1" customHeight="1">
      <c r="B54" s="53">
        <f t="shared" si="45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7"/>
        <v>6</v>
      </c>
      <c r="K54" s="20" t="s">
        <v>188</v>
      </c>
      <c r="L54" s="21" t="s">
        <v>38</v>
      </c>
      <c r="M54" s="39"/>
      <c r="N54" s="39"/>
      <c r="O54" s="43">
        <f t="shared" si="37"/>
        <v>0</v>
      </c>
      <c r="P54" s="43">
        <f t="shared" si="38"/>
        <v>0</v>
      </c>
      <c r="Q54" s="43">
        <f t="shared" si="39"/>
        <v>0</v>
      </c>
      <c r="R54" s="43">
        <f t="shared" si="40"/>
        <v>0</v>
      </c>
      <c r="S54" s="43">
        <f t="shared" si="41"/>
        <v>0</v>
      </c>
      <c r="T54" s="43">
        <f t="shared" si="42"/>
        <v>0</v>
      </c>
      <c r="U54" s="43">
        <f t="shared" si="44"/>
        <v>0</v>
      </c>
      <c r="V54" s="53">
        <f t="shared" si="46"/>
        <v>7</v>
      </c>
      <c r="W54" s="83"/>
      <c r="Z54" s="1"/>
    </row>
    <row r="55" spans="2:26" ht="12.75" hidden="1" customHeight="1">
      <c r="B55" s="53">
        <f t="shared" si="45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7"/>
        <v>6</v>
      </c>
      <c r="K55" s="20" t="s">
        <v>188</v>
      </c>
      <c r="L55" s="21" t="s">
        <v>38</v>
      </c>
      <c r="M55" s="39"/>
      <c r="N55" s="39"/>
      <c r="O55" s="43">
        <f t="shared" si="37"/>
        <v>0</v>
      </c>
      <c r="P55" s="43">
        <f t="shared" si="38"/>
        <v>0</v>
      </c>
      <c r="Q55" s="43">
        <f t="shared" si="39"/>
        <v>0</v>
      </c>
      <c r="R55" s="43">
        <f t="shared" si="40"/>
        <v>0</v>
      </c>
      <c r="S55" s="43">
        <f t="shared" si="41"/>
        <v>0</v>
      </c>
      <c r="T55" s="43">
        <f t="shared" si="42"/>
        <v>0</v>
      </c>
      <c r="U55" s="43">
        <f t="shared" si="44"/>
        <v>0</v>
      </c>
      <c r="V55" s="53">
        <f t="shared" si="46"/>
        <v>8</v>
      </c>
      <c r="W55" s="83"/>
      <c r="Z55" s="1"/>
    </row>
    <row r="56" spans="2:26" ht="12.75" hidden="1" customHeight="1">
      <c r="B56" s="53">
        <f t="shared" si="45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7"/>
        <v>6</v>
      </c>
      <c r="K56" s="20" t="s">
        <v>188</v>
      </c>
      <c r="L56" s="21" t="s">
        <v>38</v>
      </c>
      <c r="M56" s="39"/>
      <c r="N56" s="39"/>
      <c r="O56" s="43">
        <f t="shared" si="37"/>
        <v>0</v>
      </c>
      <c r="P56" s="43">
        <f t="shared" si="38"/>
        <v>0</v>
      </c>
      <c r="Q56" s="43">
        <f t="shared" si="39"/>
        <v>0</v>
      </c>
      <c r="R56" s="43">
        <f t="shared" si="40"/>
        <v>0</v>
      </c>
      <c r="S56" s="43">
        <f t="shared" si="41"/>
        <v>0</v>
      </c>
      <c r="T56" s="43">
        <f t="shared" si="42"/>
        <v>0</v>
      </c>
      <c r="U56" s="43">
        <f t="shared" si="44"/>
        <v>0</v>
      </c>
      <c r="V56" s="53">
        <f t="shared" si="46"/>
        <v>9</v>
      </c>
      <c r="W56" s="83"/>
      <c r="Z56" s="1"/>
    </row>
    <row r="57" spans="2:26" ht="12.75" hidden="1" customHeight="1">
      <c r="B57" s="53">
        <f t="shared" si="45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7"/>
        <v>6</v>
      </c>
      <c r="K57" s="20" t="s">
        <v>188</v>
      </c>
      <c r="L57" s="21" t="s">
        <v>38</v>
      </c>
      <c r="M57" s="39"/>
      <c r="N57" s="39"/>
      <c r="O57" s="43">
        <f t="shared" si="37"/>
        <v>0</v>
      </c>
      <c r="P57" s="43">
        <f t="shared" si="38"/>
        <v>0</v>
      </c>
      <c r="Q57" s="43">
        <f t="shared" si="39"/>
        <v>0</v>
      </c>
      <c r="R57" s="43">
        <f t="shared" si="40"/>
        <v>0</v>
      </c>
      <c r="S57" s="43">
        <f t="shared" si="41"/>
        <v>0</v>
      </c>
      <c r="T57" s="43">
        <f t="shared" si="42"/>
        <v>0</v>
      </c>
      <c r="U57" s="43">
        <f t="shared" si="44"/>
        <v>0</v>
      </c>
      <c r="V57" s="53">
        <f t="shared" si="46"/>
        <v>10</v>
      </c>
      <c r="W57" s="83"/>
      <c r="Z57" s="1"/>
    </row>
    <row r="58" spans="2:26" ht="12.75" hidden="1" customHeight="1">
      <c r="B58" s="53">
        <f t="shared" si="45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7"/>
        <v>6</v>
      </c>
      <c r="K58" s="20" t="s">
        <v>188</v>
      </c>
      <c r="L58" s="21" t="s">
        <v>38</v>
      </c>
      <c r="M58" s="39"/>
      <c r="N58" s="39"/>
      <c r="O58" s="43">
        <f t="shared" si="37"/>
        <v>0</v>
      </c>
      <c r="P58" s="43">
        <f t="shared" si="38"/>
        <v>0</v>
      </c>
      <c r="Q58" s="43">
        <f t="shared" si="39"/>
        <v>0</v>
      </c>
      <c r="R58" s="43">
        <f t="shared" si="40"/>
        <v>0</v>
      </c>
      <c r="S58" s="43">
        <f t="shared" si="41"/>
        <v>0</v>
      </c>
      <c r="T58" s="43">
        <f t="shared" si="42"/>
        <v>0</v>
      </c>
      <c r="U58" s="43">
        <f t="shared" si="44"/>
        <v>0</v>
      </c>
      <c r="V58" s="53">
        <f t="shared" si="46"/>
        <v>11</v>
      </c>
      <c r="W58" s="83"/>
      <c r="Z58" s="1"/>
    </row>
    <row r="59" spans="2:26" ht="12.75" hidden="1" customHeight="1">
      <c r="B59" s="53">
        <f t="shared" si="45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7"/>
        <v>6</v>
      </c>
      <c r="K59" s="20" t="s">
        <v>188</v>
      </c>
      <c r="L59" s="21" t="s">
        <v>38</v>
      </c>
      <c r="M59" s="39"/>
      <c r="N59" s="39"/>
      <c r="O59" s="43">
        <f t="shared" si="37"/>
        <v>0</v>
      </c>
      <c r="P59" s="43">
        <f t="shared" si="38"/>
        <v>0</v>
      </c>
      <c r="Q59" s="43">
        <f t="shared" si="39"/>
        <v>0</v>
      </c>
      <c r="R59" s="43">
        <f t="shared" si="40"/>
        <v>0</v>
      </c>
      <c r="S59" s="43">
        <f t="shared" si="41"/>
        <v>0</v>
      </c>
      <c r="T59" s="43">
        <f t="shared" si="42"/>
        <v>0</v>
      </c>
      <c r="U59" s="43">
        <f t="shared" si="44"/>
        <v>0</v>
      </c>
      <c r="V59" s="53">
        <f t="shared" si="46"/>
        <v>12</v>
      </c>
      <c r="W59" s="83"/>
      <c r="Z59" s="1"/>
    </row>
    <row r="60" spans="2:26" ht="12.75" hidden="1" customHeight="1">
      <c r="B60" s="53">
        <f t="shared" si="45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7"/>
        <v>6</v>
      </c>
      <c r="K60" s="20" t="s">
        <v>188</v>
      </c>
      <c r="L60" s="21" t="s">
        <v>38</v>
      </c>
      <c r="M60" s="39"/>
      <c r="N60" s="39"/>
      <c r="O60" s="43">
        <f t="shared" si="37"/>
        <v>0</v>
      </c>
      <c r="P60" s="43">
        <f t="shared" si="38"/>
        <v>0</v>
      </c>
      <c r="Q60" s="43">
        <f t="shared" si="39"/>
        <v>0</v>
      </c>
      <c r="R60" s="43">
        <f t="shared" si="40"/>
        <v>0</v>
      </c>
      <c r="S60" s="43">
        <f t="shared" si="41"/>
        <v>0</v>
      </c>
      <c r="T60" s="43">
        <f t="shared" si="42"/>
        <v>0</v>
      </c>
      <c r="U60" s="43">
        <f t="shared" si="44"/>
        <v>0</v>
      </c>
      <c r="V60" s="53">
        <f t="shared" si="46"/>
        <v>13</v>
      </c>
      <c r="W60" s="83"/>
      <c r="Z60" s="1"/>
    </row>
    <row r="61" spans="2:26" ht="12.75" hidden="1" customHeight="1">
      <c r="B61" s="53">
        <f t="shared" si="45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7"/>
        <v>6</v>
      </c>
      <c r="K61" s="20" t="s">
        <v>188</v>
      </c>
      <c r="L61" s="21" t="s">
        <v>38</v>
      </c>
      <c r="M61" s="39"/>
      <c r="N61" s="39"/>
      <c r="O61" s="43">
        <f t="shared" si="37"/>
        <v>0</v>
      </c>
      <c r="P61" s="43">
        <f t="shared" si="38"/>
        <v>0</v>
      </c>
      <c r="Q61" s="43">
        <f t="shared" si="39"/>
        <v>0</v>
      </c>
      <c r="R61" s="43">
        <f t="shared" si="40"/>
        <v>0</v>
      </c>
      <c r="S61" s="43">
        <f t="shared" si="41"/>
        <v>0</v>
      </c>
      <c r="T61" s="43">
        <f t="shared" si="42"/>
        <v>0</v>
      </c>
      <c r="U61" s="43">
        <f t="shared" si="44"/>
        <v>0</v>
      </c>
      <c r="V61" s="53">
        <f t="shared" si="46"/>
        <v>14</v>
      </c>
      <c r="W61" s="83"/>
      <c r="Z61" s="1"/>
    </row>
    <row r="62" spans="2:26" ht="12.75" hidden="1" customHeight="1">
      <c r="B62" s="53">
        <f t="shared" si="45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7"/>
        <v>6</v>
      </c>
      <c r="K62" s="20" t="s">
        <v>188</v>
      </c>
      <c r="L62" s="21" t="s">
        <v>38</v>
      </c>
      <c r="M62" s="41"/>
      <c r="N62" s="41"/>
      <c r="O62" s="43">
        <f t="shared" si="37"/>
        <v>0</v>
      </c>
      <c r="P62" s="43">
        <f t="shared" si="38"/>
        <v>0</v>
      </c>
      <c r="Q62" s="43">
        <f t="shared" si="39"/>
        <v>0</v>
      </c>
      <c r="R62" s="43">
        <f t="shared" si="40"/>
        <v>0</v>
      </c>
      <c r="S62" s="43">
        <f t="shared" si="41"/>
        <v>0</v>
      </c>
      <c r="T62" s="43">
        <f t="shared" si="42"/>
        <v>0</v>
      </c>
      <c r="U62" s="43">
        <f t="shared" si="44"/>
        <v>0</v>
      </c>
      <c r="V62" s="53">
        <f t="shared" si="46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95" t="s">
        <v>38</v>
      </c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21" t="s">
        <v>38</v>
      </c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21" t="s">
        <v>38</v>
      </c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21" t="s">
        <v>38</v>
      </c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21" t="s">
        <v>38</v>
      </c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21" t="s">
        <v>38</v>
      </c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21" t="s">
        <v>38</v>
      </c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21" t="s">
        <v>38</v>
      </c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21" t="s">
        <v>38</v>
      </c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21" t="s">
        <v>38</v>
      </c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21" t="s">
        <v>38</v>
      </c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21" t="s">
        <v>38</v>
      </c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21" t="s">
        <v>38</v>
      </c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95" t="s">
        <v>38</v>
      </c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21" t="s">
        <v>38</v>
      </c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21" t="s">
        <v>38</v>
      </c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21" t="s">
        <v>38</v>
      </c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21" t="s">
        <v>38</v>
      </c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21" t="s">
        <v>38</v>
      </c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21" t="s">
        <v>38</v>
      </c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21" t="s">
        <v>38</v>
      </c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21" t="s">
        <v>38</v>
      </c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21" t="s">
        <v>38</v>
      </c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21" t="s">
        <v>38</v>
      </c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21" t="s">
        <v>38</v>
      </c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21" t="s">
        <v>38</v>
      </c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95" t="s">
        <v>38</v>
      </c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21" t="s">
        <v>38</v>
      </c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21" t="s">
        <v>38</v>
      </c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21" t="s">
        <v>38</v>
      </c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21" t="s">
        <v>38</v>
      </c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21" t="s">
        <v>38</v>
      </c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21" t="s">
        <v>38</v>
      </c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21" t="s">
        <v>38</v>
      </c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21" t="s">
        <v>38</v>
      </c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21" t="s">
        <v>38</v>
      </c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21" t="s">
        <v>38</v>
      </c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21" t="s">
        <v>38</v>
      </c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21" t="s">
        <v>38</v>
      </c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95" t="s">
        <v>38</v>
      </c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21" t="s">
        <v>38</v>
      </c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21" t="s">
        <v>38</v>
      </c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21" t="s">
        <v>38</v>
      </c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21" t="s">
        <v>38</v>
      </c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21" t="s">
        <v>38</v>
      </c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21" t="s">
        <v>38</v>
      </c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21" t="s">
        <v>38</v>
      </c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21" t="s">
        <v>38</v>
      </c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21" t="s">
        <v>38</v>
      </c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21" t="s">
        <v>38</v>
      </c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21" t="s">
        <v>38</v>
      </c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21" t="s">
        <v>38</v>
      </c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95" t="s">
        <v>38</v>
      </c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21" t="s">
        <v>38</v>
      </c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21" t="s">
        <v>38</v>
      </c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21" t="s">
        <v>38</v>
      </c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21" t="s">
        <v>38</v>
      </c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21" t="s">
        <v>38</v>
      </c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21" t="s">
        <v>38</v>
      </c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21" t="s">
        <v>38</v>
      </c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21" t="s">
        <v>38</v>
      </c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21" t="s">
        <v>38</v>
      </c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21" t="s">
        <v>38</v>
      </c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21" t="s">
        <v>38</v>
      </c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21" t="s">
        <v>38</v>
      </c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95" t="s">
        <v>38</v>
      </c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21" t="s">
        <v>38</v>
      </c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21" t="s">
        <v>38</v>
      </c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21" t="s">
        <v>38</v>
      </c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21" t="s">
        <v>38</v>
      </c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21" t="s">
        <v>38</v>
      </c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21" t="s">
        <v>38</v>
      </c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21" t="s">
        <v>38</v>
      </c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21" t="s">
        <v>38</v>
      </c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21" t="s">
        <v>38</v>
      </c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21" t="s">
        <v>38</v>
      </c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21" t="s">
        <v>38</v>
      </c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21" t="s">
        <v>38</v>
      </c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606C680-71A8-4406-8091-45516C32B950}">
          <x14:formula1>
            <xm:f>EB!$F$3:$F$6</xm:f>
          </x14:formula1>
          <xm:sqref>C68:C82 C48:C62 C8:C22 C148:C162 C128:C142 C108:C122 C88:C102 C168:C182 Z7:Z15 C28:C42</xm:sqref>
        </x14:dataValidation>
        <x14:dataValidation type="list" allowBlank="1" showInputMessage="1" showErrorMessage="1" xr:uid="{AF5D05AE-EE93-4D94-BDAC-4D1E3707D567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5FB637B8-7330-4994-9461-AAA882C0D2AB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93A60693-E775-43AE-8B5B-56734632822B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92379918-0808-403F-BA69-F7C4A59F631A}">
          <x14:formula1>
            <xm:f>EB!$J$3:$J$49</xm:f>
          </x14:formula1>
          <xm:sqref>G68:G82 G48:G62 G148:G162 G128:G142 G108:G122 G88:G102 G168:G182 G8:G22 G28:G42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FFD97-48AA-4A79-ACBB-D039C199B4D1}">
  <sheetPr codeName="Sheet27">
    <outlinePr summaryBelow="0" summaryRight="0"/>
  </sheetPr>
  <dimension ref="B1:AL184"/>
  <sheetViews>
    <sheetView zoomScale="90" zoomScaleNormal="90" workbookViewId="0">
      <pane xSplit="5" ySplit="7" topLeftCell="F23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6" t="s">
        <v>1217</v>
      </c>
      <c r="L2" s="847"/>
      <c r="M2" s="848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41.25" customHeight="1" thickBot="1">
      <c r="C3" s="808"/>
      <c r="D3" s="809"/>
      <c r="E3" s="810"/>
      <c r="F3" s="48" t="s">
        <v>615</v>
      </c>
      <c r="G3" s="22" t="s">
        <v>616</v>
      </c>
      <c r="H3" s="23">
        <v>46106</v>
      </c>
      <c r="I3" s="7">
        <f>H3</f>
        <v>46106</v>
      </c>
      <c r="J3" s="49"/>
      <c r="K3" s="849"/>
      <c r="L3" s="849"/>
      <c r="M3" s="850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3358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2396</v>
      </c>
      <c r="R7" s="42">
        <f>SUM(R8:R22)</f>
        <v>0</v>
      </c>
      <c r="S7" s="42">
        <f t="shared" ref="S7:T7" si="0">SUM(S8:S22)</f>
        <v>3358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6</v>
      </c>
      <c r="AC7" s="90">
        <f t="shared" ref="AC7:AK7" si="1">M7</f>
        <v>3358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2396</v>
      </c>
      <c r="AH7" s="90">
        <f t="shared" si="1"/>
        <v>0</v>
      </c>
      <c r="AI7" s="90">
        <f t="shared" si="1"/>
        <v>3358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319</v>
      </c>
      <c r="H8" s="68" t="s">
        <v>618</v>
      </c>
      <c r="I8" s="18">
        <v>757</v>
      </c>
      <c r="J8" s="5">
        <f>IF(K8="耕作",0,IF(K8="休耕",1,IF(K8="転用",2,IF(K8="売却",3,IF(K8="貸出",4,IF(K8="借入",5,IF(K8="-",6,IF(K8="その他",7))))))))</f>
        <v>2</v>
      </c>
      <c r="K8" s="20" t="s">
        <v>358</v>
      </c>
      <c r="L8" s="69" t="s">
        <v>623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757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7</v>
      </c>
      <c r="AC8" s="90">
        <f t="shared" ref="AC8:AK8" si="3">M27</f>
        <v>5504</v>
      </c>
      <c r="AD8" s="90">
        <f t="shared" si="3"/>
        <v>5504</v>
      </c>
      <c r="AE8" s="90">
        <f t="shared" si="3"/>
        <v>5504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319</v>
      </c>
      <c r="H9" s="68" t="s">
        <v>620</v>
      </c>
      <c r="I9" s="18">
        <v>1070</v>
      </c>
      <c r="J9" s="5">
        <f t="shared" ref="J9:J22" si="4">IF(K9="耕作",0,IF(K9="休耕",1,IF(K9="転用",2,IF(K9="売却",3,IF(K9="貸出",4,IF(K9="借入",5,IF(K9="-",6,IF(K9="その他",7))))))))</f>
        <v>2</v>
      </c>
      <c r="K9" s="20" t="s">
        <v>358</v>
      </c>
      <c r="L9" s="69" t="s">
        <v>623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1070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190</v>
      </c>
      <c r="AA9" s="5" t="s">
        <v>181</v>
      </c>
      <c r="AB9" s="20">
        <f>MAX(E48:E62)</f>
        <v>6</v>
      </c>
      <c r="AC9" s="90">
        <f t="shared" ref="AC9:AK9" si="11">M47</f>
        <v>2681</v>
      </c>
      <c r="AD9" s="90">
        <f t="shared" si="11"/>
        <v>2681</v>
      </c>
      <c r="AE9" s="90">
        <f t="shared" si="11"/>
        <v>2681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319</v>
      </c>
      <c r="H10" s="68" t="s">
        <v>622</v>
      </c>
      <c r="I10" s="18">
        <v>569</v>
      </c>
      <c r="J10" s="5">
        <f t="shared" si="4"/>
        <v>2</v>
      </c>
      <c r="K10" s="20" t="s">
        <v>358</v>
      </c>
      <c r="L10" s="69" t="s">
        <v>623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569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0" t="s">
        <v>178</v>
      </c>
      <c r="D11" s="5" t="s">
        <v>181</v>
      </c>
      <c r="E11" s="14">
        <v>4</v>
      </c>
      <c r="F11" s="17" t="s">
        <v>3</v>
      </c>
      <c r="G11" s="17" t="s">
        <v>387</v>
      </c>
      <c r="H11" s="89">
        <v>108109</v>
      </c>
      <c r="I11" s="18">
        <v>1054</v>
      </c>
      <c r="J11" s="5">
        <f>IF(K11="耕作",0,IF(K11="休耕",1,IF(K11="転用",2,IF(K11="売却",3,IF(K11="貸出",4,IF(K11="借入",5,IF(K11="-",6,IF(K11="その他",7))))))))</f>
        <v>4</v>
      </c>
      <c r="K11" s="20" t="s">
        <v>192</v>
      </c>
      <c r="L11" s="21" t="s">
        <v>624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1054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0" t="s">
        <v>178</v>
      </c>
      <c r="D12" s="5" t="s">
        <v>181</v>
      </c>
      <c r="E12" s="14">
        <v>5</v>
      </c>
      <c r="F12" s="17" t="s">
        <v>3</v>
      </c>
      <c r="G12" s="17" t="s">
        <v>387</v>
      </c>
      <c r="H12" s="89">
        <v>114117</v>
      </c>
      <c r="I12" s="18">
        <v>858</v>
      </c>
      <c r="J12" s="5">
        <f t="shared" ref="J12:J17" si="16">IF(K12="耕作",0,IF(K12="休耕",1,IF(K12="転用",2,IF(K12="売却",3,IF(K12="貸出",4,IF(K12="借入",5,IF(K12="-",6,IF(K12="その他",7))))))))</f>
        <v>4</v>
      </c>
      <c r="K12" s="20" t="s">
        <v>192</v>
      </c>
      <c r="L12" s="21" t="s">
        <v>624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858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7">M107</f>
        <v>0</v>
      </c>
      <c r="AD12" s="90">
        <f t="shared" si="17"/>
        <v>0</v>
      </c>
      <c r="AE12" s="90">
        <f t="shared" si="17"/>
        <v>0</v>
      </c>
      <c r="AF12" s="90">
        <f t="shared" si="17"/>
        <v>0</v>
      </c>
      <c r="AG12" s="90">
        <f t="shared" si="17"/>
        <v>0</v>
      </c>
      <c r="AH12" s="90">
        <f t="shared" si="17"/>
        <v>0</v>
      </c>
      <c r="AI12" s="90">
        <f t="shared" si="17"/>
        <v>0</v>
      </c>
      <c r="AJ12" s="90">
        <f t="shared" si="17"/>
        <v>0</v>
      </c>
      <c r="AK12" s="90">
        <f t="shared" si="17"/>
        <v>0</v>
      </c>
      <c r="AL12" s="10"/>
    </row>
    <row r="13" spans="2:38" ht="12.75" customHeight="1">
      <c r="B13" s="52">
        <f t="shared" si="12"/>
        <v>6</v>
      </c>
      <c r="C13" s="50" t="s">
        <v>178</v>
      </c>
      <c r="D13" s="5" t="s">
        <v>181</v>
      </c>
      <c r="E13" s="14">
        <v>6</v>
      </c>
      <c r="F13" s="17" t="s">
        <v>3</v>
      </c>
      <c r="G13" s="17" t="s">
        <v>387</v>
      </c>
      <c r="H13" s="89">
        <v>115117</v>
      </c>
      <c r="I13" s="18">
        <v>1446</v>
      </c>
      <c r="J13" s="5">
        <f t="shared" si="16"/>
        <v>4</v>
      </c>
      <c r="K13" s="20" t="s">
        <v>192</v>
      </c>
      <c r="L13" s="21" t="s">
        <v>624</v>
      </c>
      <c r="M13" s="41"/>
      <c r="N13" s="41"/>
      <c r="O13" s="43">
        <f t="shared" ref="O13" si="18">IF(J13=0,I13,0)</f>
        <v>0</v>
      </c>
      <c r="P13" s="43">
        <f t="shared" ref="P13:P21" si="19">IF(J13=1,I13,0)</f>
        <v>0</v>
      </c>
      <c r="Q13" s="43">
        <f t="shared" ref="Q13:Q21" si="20">IF(J13=2,I13,0)</f>
        <v>0</v>
      </c>
      <c r="R13" s="43">
        <f t="shared" ref="R13:R21" si="21">IF(J13=3,I13,0)</f>
        <v>0</v>
      </c>
      <c r="S13" s="43">
        <f t="shared" si="8"/>
        <v>1446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2">M127</f>
        <v>0</v>
      </c>
      <c r="AD13" s="90">
        <f t="shared" si="22"/>
        <v>0</v>
      </c>
      <c r="AE13" s="90">
        <f t="shared" si="22"/>
        <v>0</v>
      </c>
      <c r="AF13" s="90">
        <f t="shared" si="22"/>
        <v>0</v>
      </c>
      <c r="AG13" s="90">
        <f t="shared" si="22"/>
        <v>0</v>
      </c>
      <c r="AH13" s="90">
        <f t="shared" si="22"/>
        <v>0</v>
      </c>
      <c r="AI13" s="90">
        <f t="shared" si="22"/>
        <v>0</v>
      </c>
      <c r="AJ13" s="90">
        <f t="shared" si="22"/>
        <v>0</v>
      </c>
      <c r="AK13" s="90">
        <f t="shared" si="22"/>
        <v>0</v>
      </c>
      <c r="AL13" s="10"/>
    </row>
    <row r="14" spans="2:38" ht="12.75" customHeight="1">
      <c r="B14" s="52">
        <f t="shared" si="12"/>
        <v>7</v>
      </c>
      <c r="C14" s="50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16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9"/>
        <v>0</v>
      </c>
      <c r="Q14" s="43">
        <f t="shared" si="20"/>
        <v>0</v>
      </c>
      <c r="R14" s="43">
        <f t="shared" si="21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3">M147</f>
        <v>0</v>
      </c>
      <c r="AD14" s="90">
        <f t="shared" si="23"/>
        <v>0</v>
      </c>
      <c r="AE14" s="90">
        <f t="shared" si="23"/>
        <v>0</v>
      </c>
      <c r="AF14" s="90">
        <f t="shared" si="23"/>
        <v>0</v>
      </c>
      <c r="AG14" s="90">
        <f t="shared" si="23"/>
        <v>0</v>
      </c>
      <c r="AH14" s="90">
        <f t="shared" si="23"/>
        <v>0</v>
      </c>
      <c r="AI14" s="90">
        <f t="shared" si="23"/>
        <v>0</v>
      </c>
      <c r="AJ14" s="90">
        <f t="shared" si="23"/>
        <v>0</v>
      </c>
      <c r="AK14" s="90">
        <f t="shared" si="23"/>
        <v>0</v>
      </c>
      <c r="AL14" s="10"/>
    </row>
    <row r="15" spans="2:38" ht="12.75" customHeight="1">
      <c r="B15" s="52">
        <f t="shared" si="12"/>
        <v>8</v>
      </c>
      <c r="C15" s="50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16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9"/>
        <v>0</v>
      </c>
      <c r="Q15" s="43">
        <f t="shared" si="20"/>
        <v>0</v>
      </c>
      <c r="R15" s="43">
        <f t="shared" si="21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4">M167</f>
        <v>0</v>
      </c>
      <c r="AD15" s="90">
        <f t="shared" si="24"/>
        <v>0</v>
      </c>
      <c r="AE15" s="90">
        <f t="shared" si="24"/>
        <v>0</v>
      </c>
      <c r="AF15" s="90">
        <f t="shared" si="24"/>
        <v>0</v>
      </c>
      <c r="AG15" s="90">
        <f t="shared" si="24"/>
        <v>0</v>
      </c>
      <c r="AH15" s="90">
        <f t="shared" si="24"/>
        <v>0</v>
      </c>
      <c r="AI15" s="90">
        <f t="shared" si="24"/>
        <v>0</v>
      </c>
      <c r="AJ15" s="90">
        <f t="shared" si="24"/>
        <v>0</v>
      </c>
      <c r="AK15" s="90">
        <f t="shared" si="24"/>
        <v>0</v>
      </c>
      <c r="AL15" s="10"/>
    </row>
    <row r="16" spans="2:38" ht="12.75" customHeight="1">
      <c r="B16" s="52">
        <f t="shared" si="12"/>
        <v>9</v>
      </c>
      <c r="C16" s="50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16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9"/>
        <v>0</v>
      </c>
      <c r="Q16" s="43">
        <f t="shared" si="20"/>
        <v>0</v>
      </c>
      <c r="R16" s="43">
        <f t="shared" si="21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0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16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9"/>
        <v>0</v>
      </c>
      <c r="Q17" s="43">
        <f t="shared" si="20"/>
        <v>0</v>
      </c>
      <c r="R17" s="43">
        <f t="shared" si="21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9"/>
        <v>0</v>
      </c>
      <c r="Q18" s="43">
        <f t="shared" si="20"/>
        <v>0</v>
      </c>
      <c r="R18" s="43">
        <f t="shared" si="21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9"/>
        <v>0</v>
      </c>
      <c r="Q19" s="43">
        <f t="shared" si="20"/>
        <v>0</v>
      </c>
      <c r="R19" s="43">
        <f t="shared" si="21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9"/>
        <v>0</v>
      </c>
      <c r="Q20" s="43">
        <f t="shared" si="20"/>
        <v>0</v>
      </c>
      <c r="R20" s="43">
        <f t="shared" si="21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9"/>
        <v>0</v>
      </c>
      <c r="Q21" s="43">
        <f t="shared" si="20"/>
        <v>0</v>
      </c>
      <c r="R21" s="43">
        <f t="shared" si="21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5504</v>
      </c>
      <c r="N27" s="117">
        <f>O27+T27+(IF(W27=1,U27,0))</f>
        <v>5504</v>
      </c>
      <c r="O27" s="45">
        <f>SUM(O28:O42)</f>
        <v>5504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5">SUM(S28:S42)</f>
        <v>0</v>
      </c>
      <c r="T27" s="45">
        <f t="shared" si="25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319</v>
      </c>
      <c r="H28" s="28" t="s">
        <v>617</v>
      </c>
      <c r="I28" s="18">
        <v>757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21" t="s">
        <v>623</v>
      </c>
      <c r="M28" s="39"/>
      <c r="N28" s="39"/>
      <c r="O28" s="43">
        <f t="shared" ref="O28:O42" si="26">IF(J28=0,I28,0)</f>
        <v>757</v>
      </c>
      <c r="P28" s="43">
        <f t="shared" ref="P28:P42" si="27">IF(J28=1,I28,0)</f>
        <v>0</v>
      </c>
      <c r="Q28" s="43">
        <f t="shared" ref="Q28:Q42" si="28">IF(J28=2,I28,0)</f>
        <v>0</v>
      </c>
      <c r="R28" s="43">
        <f t="shared" ref="R28:R42" si="29">IF(J28=3,I28,0)</f>
        <v>0</v>
      </c>
      <c r="S28" s="43">
        <f t="shared" ref="S28:S42" si="30">IF(J28=4,I28,0)</f>
        <v>0</v>
      </c>
      <c r="T28" s="43">
        <f t="shared" ref="T28:T42" si="31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319</v>
      </c>
      <c r="H29" s="28" t="s">
        <v>619</v>
      </c>
      <c r="I29" s="18">
        <v>1070</v>
      </c>
      <c r="J29" s="5">
        <f t="shared" ref="J29:J30" si="32">IF(K29="耕作",0,IF(K29="休耕",1,IF(K29="転用",2,IF(K29="売却",3,IF(K29="貸出",4,IF(K29="借入",5,IF(K29="-",6,IF(K29="その他",7))))))))</f>
        <v>0</v>
      </c>
      <c r="K29" s="20" t="s">
        <v>52</v>
      </c>
      <c r="L29" s="95" t="s">
        <v>623</v>
      </c>
      <c r="M29" s="40"/>
      <c r="N29" s="40"/>
      <c r="O29" s="43">
        <f t="shared" si="26"/>
        <v>1070</v>
      </c>
      <c r="P29" s="43">
        <f t="shared" si="27"/>
        <v>0</v>
      </c>
      <c r="Q29" s="43">
        <f t="shared" si="28"/>
        <v>0</v>
      </c>
      <c r="R29" s="43">
        <f t="shared" si="29"/>
        <v>0</v>
      </c>
      <c r="S29" s="43">
        <f t="shared" si="30"/>
        <v>0</v>
      </c>
      <c r="T29" s="43">
        <f t="shared" si="31"/>
        <v>0</v>
      </c>
      <c r="U29" s="43">
        <f t="shared" ref="U29:U42" si="33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4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319</v>
      </c>
      <c r="H30" s="28" t="s">
        <v>621</v>
      </c>
      <c r="I30" s="18">
        <v>569</v>
      </c>
      <c r="J30" s="5">
        <f t="shared" si="32"/>
        <v>0</v>
      </c>
      <c r="K30" s="20" t="s">
        <v>52</v>
      </c>
      <c r="L30" s="95" t="s">
        <v>623</v>
      </c>
      <c r="M30" s="39"/>
      <c r="N30" s="39"/>
      <c r="O30" s="43">
        <f t="shared" si="26"/>
        <v>569</v>
      </c>
      <c r="P30" s="43">
        <f t="shared" si="27"/>
        <v>0</v>
      </c>
      <c r="Q30" s="43">
        <f t="shared" si="28"/>
        <v>0</v>
      </c>
      <c r="R30" s="43">
        <f t="shared" si="29"/>
        <v>0</v>
      </c>
      <c r="S30" s="43">
        <f t="shared" si="30"/>
        <v>0</v>
      </c>
      <c r="T30" s="43">
        <f t="shared" si="31"/>
        <v>0</v>
      </c>
      <c r="U30" s="43">
        <f t="shared" si="33"/>
        <v>0</v>
      </c>
      <c r="V30" s="51">
        <f t="shared" ref="V30:V42" si="35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4"/>
        <v>4</v>
      </c>
      <c r="C31" s="50" t="s">
        <v>179</v>
      </c>
      <c r="D31" s="5" t="s">
        <v>181</v>
      </c>
      <c r="E31" s="14">
        <v>4</v>
      </c>
      <c r="F31" s="17" t="s">
        <v>3</v>
      </c>
      <c r="G31" s="17" t="s">
        <v>24</v>
      </c>
      <c r="H31" s="17" t="s">
        <v>625</v>
      </c>
      <c r="I31" s="18">
        <v>1831</v>
      </c>
      <c r="J31" s="5">
        <f>IF(K31="耕作",0,IF(K31="休耕",1,IF(K31="転用",2,IF(K31="売却",3,IF(K31="貸出",4,IF(K31="借入",5,IF(K31="-",6,IF(K31="その他",7))))))))</f>
        <v>0</v>
      </c>
      <c r="K31" s="20" t="s">
        <v>52</v>
      </c>
      <c r="L31" s="69" t="s">
        <v>629</v>
      </c>
      <c r="M31" s="39"/>
      <c r="N31" s="39"/>
      <c r="O31" s="43">
        <f t="shared" si="26"/>
        <v>1831</v>
      </c>
      <c r="P31" s="43">
        <f t="shared" si="27"/>
        <v>0</v>
      </c>
      <c r="Q31" s="43">
        <f t="shared" si="28"/>
        <v>0</v>
      </c>
      <c r="R31" s="43">
        <f t="shared" si="29"/>
        <v>0</v>
      </c>
      <c r="S31" s="43">
        <f t="shared" si="30"/>
        <v>0</v>
      </c>
      <c r="T31" s="43">
        <f t="shared" si="31"/>
        <v>0</v>
      </c>
      <c r="U31" s="43">
        <f t="shared" si="33"/>
        <v>0</v>
      </c>
      <c r="V31" s="51">
        <f t="shared" si="35"/>
        <v>4</v>
      </c>
      <c r="W31" s="78"/>
      <c r="X31" s="8"/>
      <c r="Y31" s="8"/>
      <c r="AL31" s="10"/>
    </row>
    <row r="32" spans="2:38" ht="12.75" customHeight="1">
      <c r="B32" s="51">
        <f t="shared" si="34"/>
        <v>5</v>
      </c>
      <c r="C32" s="50" t="s">
        <v>179</v>
      </c>
      <c r="D32" s="5" t="s">
        <v>181</v>
      </c>
      <c r="E32" s="14">
        <v>5</v>
      </c>
      <c r="F32" s="17" t="s">
        <v>3</v>
      </c>
      <c r="G32" s="17" t="s">
        <v>24</v>
      </c>
      <c r="H32" s="17" t="s">
        <v>626</v>
      </c>
      <c r="I32" s="18">
        <v>525</v>
      </c>
      <c r="J32" s="5">
        <f t="shared" ref="J32:J34" si="36">IF(K32="耕作",0,IF(K32="休耕",1,IF(K32="転用",2,IF(K32="売却",3,IF(K32="貸出",4,IF(K32="借入",5,IF(K32="-",6,IF(K32="その他",7))))))))</f>
        <v>0</v>
      </c>
      <c r="K32" s="20" t="s">
        <v>52</v>
      </c>
      <c r="L32" s="95" t="s">
        <v>38</v>
      </c>
      <c r="M32" s="41"/>
      <c r="N32" s="41"/>
      <c r="O32" s="43">
        <f t="shared" si="26"/>
        <v>525</v>
      </c>
      <c r="P32" s="43">
        <f t="shared" si="27"/>
        <v>0</v>
      </c>
      <c r="Q32" s="43">
        <f t="shared" si="28"/>
        <v>0</v>
      </c>
      <c r="R32" s="43">
        <f t="shared" si="29"/>
        <v>0</v>
      </c>
      <c r="S32" s="43">
        <f t="shared" si="30"/>
        <v>0</v>
      </c>
      <c r="T32" s="43">
        <f t="shared" si="31"/>
        <v>0</v>
      </c>
      <c r="U32" s="43">
        <f t="shared" si="33"/>
        <v>0</v>
      </c>
      <c r="V32" s="51">
        <f t="shared" si="35"/>
        <v>5</v>
      </c>
      <c r="W32" s="78"/>
      <c r="X32" s="8"/>
      <c r="Y32" s="8"/>
      <c r="AL32" s="10"/>
    </row>
    <row r="33" spans="2:38" ht="12.75" customHeight="1">
      <c r="B33" s="51">
        <f t="shared" si="34"/>
        <v>6</v>
      </c>
      <c r="C33" s="50" t="s">
        <v>179</v>
      </c>
      <c r="D33" s="5" t="s">
        <v>181</v>
      </c>
      <c r="E33" s="14">
        <v>6</v>
      </c>
      <c r="F33" s="17" t="s">
        <v>3</v>
      </c>
      <c r="G33" s="17" t="s">
        <v>24</v>
      </c>
      <c r="H33" s="17" t="s">
        <v>627</v>
      </c>
      <c r="I33" s="18">
        <v>105</v>
      </c>
      <c r="J33" s="5">
        <f t="shared" si="36"/>
        <v>0</v>
      </c>
      <c r="K33" s="20" t="s">
        <v>52</v>
      </c>
      <c r="L33" s="95" t="s">
        <v>38</v>
      </c>
      <c r="M33" s="41"/>
      <c r="N33" s="41"/>
      <c r="O33" s="43">
        <f t="shared" si="26"/>
        <v>105</v>
      </c>
      <c r="P33" s="43">
        <f t="shared" si="27"/>
        <v>0</v>
      </c>
      <c r="Q33" s="43">
        <f t="shared" si="28"/>
        <v>0</v>
      </c>
      <c r="R33" s="43">
        <f t="shared" si="29"/>
        <v>0</v>
      </c>
      <c r="S33" s="43">
        <f t="shared" si="30"/>
        <v>0</v>
      </c>
      <c r="T33" s="43">
        <f t="shared" si="31"/>
        <v>0</v>
      </c>
      <c r="U33" s="43">
        <f t="shared" si="33"/>
        <v>0</v>
      </c>
      <c r="V33" s="51">
        <f t="shared" si="35"/>
        <v>6</v>
      </c>
      <c r="W33" s="83"/>
      <c r="AL33" s="10"/>
    </row>
    <row r="34" spans="2:38" ht="12.75" customHeight="1">
      <c r="B34" s="51">
        <f t="shared" si="34"/>
        <v>7</v>
      </c>
      <c r="C34" s="50" t="s">
        <v>179</v>
      </c>
      <c r="D34" s="5" t="s">
        <v>181</v>
      </c>
      <c r="E34" s="14">
        <v>7</v>
      </c>
      <c r="F34" s="17" t="s">
        <v>3</v>
      </c>
      <c r="G34" s="17" t="s">
        <v>320</v>
      </c>
      <c r="H34" s="17" t="s">
        <v>628</v>
      </c>
      <c r="I34" s="18">
        <v>647</v>
      </c>
      <c r="J34" s="5">
        <f t="shared" si="36"/>
        <v>0</v>
      </c>
      <c r="K34" s="20" t="s">
        <v>52</v>
      </c>
      <c r="L34" s="21" t="s">
        <v>38</v>
      </c>
      <c r="M34" s="41"/>
      <c r="N34" s="41"/>
      <c r="O34" s="43">
        <f t="shared" si="26"/>
        <v>647</v>
      </c>
      <c r="P34" s="43">
        <f t="shared" si="27"/>
        <v>0</v>
      </c>
      <c r="Q34" s="43">
        <f t="shared" si="28"/>
        <v>0</v>
      </c>
      <c r="R34" s="43">
        <f t="shared" si="29"/>
        <v>0</v>
      </c>
      <c r="S34" s="43">
        <f t="shared" si="30"/>
        <v>0</v>
      </c>
      <c r="T34" s="43">
        <f t="shared" si="31"/>
        <v>0</v>
      </c>
      <c r="U34" s="43">
        <f t="shared" si="33"/>
        <v>0</v>
      </c>
      <c r="V34" s="51">
        <f t="shared" si="35"/>
        <v>7</v>
      </c>
      <c r="W34" s="83"/>
      <c r="AL34" s="10"/>
    </row>
    <row r="35" spans="2:38" ht="12.75" customHeight="1">
      <c r="B35" s="51">
        <f t="shared" si="34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ref="J35:J42" si="37">IF(K35="耕作",0,IF(K35="休耕",1,IF(K35="転用",2,IF(K35="売却",3,IF(K35="貸出",4,IF(K35="借入",5,IF(K35="-",6,IF(K35="その他",7))))))))</f>
        <v>6</v>
      </c>
      <c r="K35" s="20" t="s">
        <v>188</v>
      </c>
      <c r="L35" s="21" t="s">
        <v>38</v>
      </c>
      <c r="M35" s="41"/>
      <c r="N35" s="41"/>
      <c r="O35" s="43">
        <f t="shared" si="26"/>
        <v>0</v>
      </c>
      <c r="P35" s="43">
        <f t="shared" si="27"/>
        <v>0</v>
      </c>
      <c r="Q35" s="43">
        <f t="shared" si="28"/>
        <v>0</v>
      </c>
      <c r="R35" s="43">
        <f t="shared" si="29"/>
        <v>0</v>
      </c>
      <c r="S35" s="43">
        <f t="shared" si="30"/>
        <v>0</v>
      </c>
      <c r="T35" s="43">
        <f t="shared" si="31"/>
        <v>0</v>
      </c>
      <c r="U35" s="43">
        <f t="shared" si="33"/>
        <v>0</v>
      </c>
      <c r="V35" s="51">
        <f t="shared" si="35"/>
        <v>8</v>
      </c>
      <c r="W35" s="83"/>
      <c r="AL35" s="10"/>
    </row>
    <row r="36" spans="2:38" ht="12.75" customHeight="1">
      <c r="B36" s="51">
        <f t="shared" si="34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7"/>
        <v>6</v>
      </c>
      <c r="K36" s="20" t="s">
        <v>188</v>
      </c>
      <c r="L36" s="21" t="s">
        <v>38</v>
      </c>
      <c r="M36" s="41"/>
      <c r="N36" s="41"/>
      <c r="O36" s="43">
        <f t="shared" si="26"/>
        <v>0</v>
      </c>
      <c r="P36" s="43">
        <f t="shared" si="27"/>
        <v>0</v>
      </c>
      <c r="Q36" s="43">
        <f t="shared" si="28"/>
        <v>0</v>
      </c>
      <c r="R36" s="43">
        <f t="shared" si="29"/>
        <v>0</v>
      </c>
      <c r="S36" s="43">
        <f t="shared" si="30"/>
        <v>0</v>
      </c>
      <c r="T36" s="43">
        <f t="shared" si="31"/>
        <v>0</v>
      </c>
      <c r="U36" s="43">
        <f t="shared" si="33"/>
        <v>0</v>
      </c>
      <c r="V36" s="51">
        <f t="shared" si="35"/>
        <v>9</v>
      </c>
      <c r="W36" s="83"/>
      <c r="AL36" s="10"/>
    </row>
    <row r="37" spans="2:38" ht="12.75" hidden="1" customHeight="1">
      <c r="B37" s="51">
        <f t="shared" si="34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7"/>
        <v>6</v>
      </c>
      <c r="K37" s="20" t="s">
        <v>188</v>
      </c>
      <c r="L37" s="21" t="s">
        <v>38</v>
      </c>
      <c r="M37" s="41"/>
      <c r="N37" s="41"/>
      <c r="O37" s="43">
        <f t="shared" si="26"/>
        <v>0</v>
      </c>
      <c r="P37" s="43">
        <f t="shared" si="27"/>
        <v>0</v>
      </c>
      <c r="Q37" s="43">
        <f t="shared" si="28"/>
        <v>0</v>
      </c>
      <c r="R37" s="43">
        <f t="shared" si="29"/>
        <v>0</v>
      </c>
      <c r="S37" s="43">
        <f t="shared" si="30"/>
        <v>0</v>
      </c>
      <c r="T37" s="43">
        <f t="shared" si="31"/>
        <v>0</v>
      </c>
      <c r="U37" s="43">
        <f t="shared" si="33"/>
        <v>0</v>
      </c>
      <c r="V37" s="51">
        <f t="shared" si="35"/>
        <v>10</v>
      </c>
      <c r="W37" s="83"/>
      <c r="AL37" s="10"/>
    </row>
    <row r="38" spans="2:38" ht="12.75" hidden="1" customHeight="1">
      <c r="B38" s="51">
        <f t="shared" si="34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7"/>
        <v>6</v>
      </c>
      <c r="K38" s="20" t="s">
        <v>188</v>
      </c>
      <c r="L38" s="21" t="s">
        <v>38</v>
      </c>
      <c r="M38" s="41"/>
      <c r="N38" s="41"/>
      <c r="O38" s="43">
        <f t="shared" si="26"/>
        <v>0</v>
      </c>
      <c r="P38" s="43">
        <f t="shared" si="27"/>
        <v>0</v>
      </c>
      <c r="Q38" s="43">
        <f t="shared" si="28"/>
        <v>0</v>
      </c>
      <c r="R38" s="43">
        <f t="shared" si="29"/>
        <v>0</v>
      </c>
      <c r="S38" s="43">
        <f t="shared" si="30"/>
        <v>0</v>
      </c>
      <c r="T38" s="43">
        <f t="shared" si="31"/>
        <v>0</v>
      </c>
      <c r="U38" s="43">
        <f t="shared" si="33"/>
        <v>0</v>
      </c>
      <c r="V38" s="51">
        <f t="shared" si="35"/>
        <v>11</v>
      </c>
      <c r="W38" s="83"/>
      <c r="AL38" s="10"/>
    </row>
    <row r="39" spans="2:38" ht="12.75" hidden="1" customHeight="1">
      <c r="B39" s="51">
        <f t="shared" si="34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7"/>
        <v>6</v>
      </c>
      <c r="K39" s="20" t="s">
        <v>188</v>
      </c>
      <c r="L39" s="21" t="s">
        <v>38</v>
      </c>
      <c r="M39" s="41"/>
      <c r="N39" s="41"/>
      <c r="O39" s="43">
        <f t="shared" si="26"/>
        <v>0</v>
      </c>
      <c r="P39" s="43">
        <f t="shared" si="27"/>
        <v>0</v>
      </c>
      <c r="Q39" s="43">
        <f t="shared" si="28"/>
        <v>0</v>
      </c>
      <c r="R39" s="43">
        <f t="shared" si="29"/>
        <v>0</v>
      </c>
      <c r="S39" s="43">
        <f t="shared" si="30"/>
        <v>0</v>
      </c>
      <c r="T39" s="43">
        <f t="shared" si="31"/>
        <v>0</v>
      </c>
      <c r="U39" s="43">
        <f t="shared" si="33"/>
        <v>0</v>
      </c>
      <c r="V39" s="51">
        <f t="shared" si="35"/>
        <v>12</v>
      </c>
      <c r="W39" s="83"/>
      <c r="AL39" s="10"/>
    </row>
    <row r="40" spans="2:38" ht="12.75" hidden="1" customHeight="1">
      <c r="B40" s="51">
        <f t="shared" si="34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7"/>
        <v>6</v>
      </c>
      <c r="K40" s="20" t="s">
        <v>188</v>
      </c>
      <c r="L40" s="21" t="s">
        <v>38</v>
      </c>
      <c r="M40" s="41"/>
      <c r="N40" s="41"/>
      <c r="O40" s="43">
        <f t="shared" si="26"/>
        <v>0</v>
      </c>
      <c r="P40" s="43">
        <f t="shared" si="27"/>
        <v>0</v>
      </c>
      <c r="Q40" s="43">
        <f t="shared" si="28"/>
        <v>0</v>
      </c>
      <c r="R40" s="43">
        <f t="shared" si="29"/>
        <v>0</v>
      </c>
      <c r="S40" s="43">
        <f t="shared" si="30"/>
        <v>0</v>
      </c>
      <c r="T40" s="43">
        <f t="shared" si="31"/>
        <v>0</v>
      </c>
      <c r="U40" s="43">
        <f t="shared" si="33"/>
        <v>0</v>
      </c>
      <c r="V40" s="51">
        <f t="shared" si="35"/>
        <v>13</v>
      </c>
      <c r="W40" s="83"/>
      <c r="AL40" s="10"/>
    </row>
    <row r="41" spans="2:38" ht="12.75" hidden="1" customHeight="1">
      <c r="B41" s="51">
        <f t="shared" si="34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7"/>
        <v>6</v>
      </c>
      <c r="K41" s="20" t="s">
        <v>188</v>
      </c>
      <c r="L41" s="21" t="s">
        <v>38</v>
      </c>
      <c r="M41" s="41"/>
      <c r="N41" s="41"/>
      <c r="O41" s="43">
        <f t="shared" si="26"/>
        <v>0</v>
      </c>
      <c r="P41" s="43">
        <f t="shared" si="27"/>
        <v>0</v>
      </c>
      <c r="Q41" s="43">
        <f t="shared" si="28"/>
        <v>0</v>
      </c>
      <c r="R41" s="43">
        <f t="shared" si="29"/>
        <v>0</v>
      </c>
      <c r="S41" s="43">
        <f t="shared" si="30"/>
        <v>0</v>
      </c>
      <c r="T41" s="43">
        <f t="shared" si="31"/>
        <v>0</v>
      </c>
      <c r="U41" s="43">
        <f t="shared" si="33"/>
        <v>0</v>
      </c>
      <c r="V41" s="51">
        <f t="shared" si="35"/>
        <v>14</v>
      </c>
      <c r="W41" s="83"/>
      <c r="AL41" s="10"/>
    </row>
    <row r="42" spans="2:38" ht="12.75" hidden="1" customHeight="1">
      <c r="B42" s="51">
        <f t="shared" si="34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7"/>
        <v>6</v>
      </c>
      <c r="K42" s="20" t="s">
        <v>188</v>
      </c>
      <c r="L42" s="21" t="s">
        <v>38</v>
      </c>
      <c r="M42" s="41"/>
      <c r="N42" s="41"/>
      <c r="O42" s="43">
        <f t="shared" si="26"/>
        <v>0</v>
      </c>
      <c r="P42" s="43">
        <f t="shared" si="27"/>
        <v>0</v>
      </c>
      <c r="Q42" s="43">
        <f t="shared" si="28"/>
        <v>0</v>
      </c>
      <c r="R42" s="43">
        <f t="shared" si="29"/>
        <v>0</v>
      </c>
      <c r="S42" s="43">
        <f t="shared" si="30"/>
        <v>0</v>
      </c>
      <c r="T42" s="43">
        <f t="shared" si="31"/>
        <v>0</v>
      </c>
      <c r="U42" s="43">
        <f t="shared" si="33"/>
        <v>0</v>
      </c>
      <c r="V42" s="51">
        <f t="shared" si="35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2681</v>
      </c>
      <c r="N47" s="117">
        <f>O47+T47+(IF(W47=1,U47,0))</f>
        <v>2681</v>
      </c>
      <c r="O47" s="46">
        <f>SUM(O48:O62)</f>
        <v>2681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8">SUM(S48:S62)</f>
        <v>0</v>
      </c>
      <c r="T47" s="46">
        <f t="shared" si="38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190</v>
      </c>
      <c r="D48" s="5" t="s">
        <v>181</v>
      </c>
      <c r="E48" s="14">
        <v>5</v>
      </c>
      <c r="F48" s="17" t="s">
        <v>3</v>
      </c>
      <c r="G48" s="17" t="s">
        <v>567</v>
      </c>
      <c r="H48" s="17">
        <v>1150</v>
      </c>
      <c r="I48" s="18">
        <v>1345</v>
      </c>
      <c r="J48" s="5">
        <f t="shared" ref="J48:J57" si="39">IF(K48="耕作",0,IF(K48="休耕",1,IF(K48="転用",2,IF(K48="売却",3,IF(K48="貸出",4,IF(K48="借入",5,IF(K48="-",6,IF(K48="その他",7))))))))</f>
        <v>0</v>
      </c>
      <c r="K48" s="20" t="s">
        <v>52</v>
      </c>
      <c r="L48" s="69" t="s">
        <v>362</v>
      </c>
      <c r="M48" s="39"/>
      <c r="N48" s="39"/>
      <c r="O48" s="43">
        <f t="shared" ref="O48:O62" si="40">IF(J48=0,I48,0)</f>
        <v>1345</v>
      </c>
      <c r="P48" s="43">
        <f t="shared" ref="P48:P62" si="41">IF(J48=1,I48,0)</f>
        <v>0</v>
      </c>
      <c r="Q48" s="43">
        <f t="shared" ref="Q48:Q62" si="42">IF(J48=2,I48,0)</f>
        <v>0</v>
      </c>
      <c r="R48" s="43">
        <f t="shared" ref="R48:R62" si="43">IF(J48=3,I48,0)</f>
        <v>0</v>
      </c>
      <c r="S48" s="43">
        <f t="shared" ref="S48:S62" si="44">IF(J48=4,I48,0)</f>
        <v>0</v>
      </c>
      <c r="T48" s="43">
        <f t="shared" ref="T48:T62" si="45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190</v>
      </c>
      <c r="D49" s="5" t="s">
        <v>181</v>
      </c>
      <c r="E49" s="14">
        <v>6</v>
      </c>
      <c r="F49" s="17" t="s">
        <v>3</v>
      </c>
      <c r="G49" s="17" t="s">
        <v>567</v>
      </c>
      <c r="H49" s="68" t="s">
        <v>630</v>
      </c>
      <c r="I49" s="18">
        <v>1336</v>
      </c>
      <c r="J49" s="5">
        <f t="shared" si="39"/>
        <v>0</v>
      </c>
      <c r="K49" s="20" t="s">
        <v>52</v>
      </c>
      <c r="L49" s="69" t="s">
        <v>362</v>
      </c>
      <c r="M49" s="39"/>
      <c r="N49" s="39"/>
      <c r="O49" s="43">
        <f t="shared" si="40"/>
        <v>1336</v>
      </c>
      <c r="P49" s="43">
        <f t="shared" si="41"/>
        <v>0</v>
      </c>
      <c r="Q49" s="43">
        <f t="shared" si="42"/>
        <v>0</v>
      </c>
      <c r="R49" s="43">
        <f t="shared" si="43"/>
        <v>0</v>
      </c>
      <c r="S49" s="43">
        <f t="shared" si="44"/>
        <v>0</v>
      </c>
      <c r="T49" s="43">
        <f t="shared" si="45"/>
        <v>0</v>
      </c>
      <c r="U49" s="43">
        <f t="shared" ref="U49:U62" si="46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7">1+B49</f>
        <v>3</v>
      </c>
      <c r="C50" s="50" t="s">
        <v>188</v>
      </c>
      <c r="D50" s="5" t="s">
        <v>188</v>
      </c>
      <c r="E50" s="14" t="s">
        <v>38</v>
      </c>
      <c r="F50" s="17" t="s">
        <v>188</v>
      </c>
      <c r="G50" s="17" t="s">
        <v>188</v>
      </c>
      <c r="H50" s="17" t="s">
        <v>6</v>
      </c>
      <c r="I50" s="18" t="s">
        <v>6</v>
      </c>
      <c r="J50" s="5">
        <f t="shared" si="39"/>
        <v>6</v>
      </c>
      <c r="K50" s="20" t="s">
        <v>188</v>
      </c>
      <c r="L50" s="21" t="s">
        <v>38</v>
      </c>
      <c r="M50" s="39"/>
      <c r="N50" s="39"/>
      <c r="O50" s="43">
        <f t="shared" si="40"/>
        <v>0</v>
      </c>
      <c r="P50" s="43">
        <f t="shared" si="41"/>
        <v>0</v>
      </c>
      <c r="Q50" s="43">
        <f t="shared" si="42"/>
        <v>0</v>
      </c>
      <c r="R50" s="43">
        <f t="shared" si="43"/>
        <v>0</v>
      </c>
      <c r="S50" s="43">
        <f t="shared" si="44"/>
        <v>0</v>
      </c>
      <c r="T50" s="43">
        <f t="shared" si="45"/>
        <v>0</v>
      </c>
      <c r="U50" s="43">
        <f t="shared" si="46"/>
        <v>0</v>
      </c>
      <c r="V50" s="53">
        <f t="shared" ref="V50:V62" si="48">1+V49</f>
        <v>3</v>
      </c>
      <c r="W50" s="83"/>
      <c r="X50" s="8"/>
      <c r="Y50" s="8"/>
      <c r="Z50" s="1"/>
    </row>
    <row r="51" spans="2:26" ht="12.75" customHeight="1">
      <c r="B51" s="53">
        <f t="shared" si="47"/>
        <v>4</v>
      </c>
      <c r="C51" s="50" t="s">
        <v>188</v>
      </c>
      <c r="D51" s="5" t="s">
        <v>188</v>
      </c>
      <c r="E51" s="14" t="s">
        <v>38</v>
      </c>
      <c r="F51" s="17" t="s">
        <v>188</v>
      </c>
      <c r="G51" s="17" t="s">
        <v>188</v>
      </c>
      <c r="H51" s="17" t="s">
        <v>6</v>
      </c>
      <c r="I51" s="18" t="s">
        <v>6</v>
      </c>
      <c r="J51" s="5">
        <f t="shared" si="39"/>
        <v>6</v>
      </c>
      <c r="K51" s="20" t="s">
        <v>188</v>
      </c>
      <c r="L51" s="21" t="s">
        <v>38</v>
      </c>
      <c r="M51" s="39"/>
      <c r="N51" s="39"/>
      <c r="O51" s="43">
        <f t="shared" si="40"/>
        <v>0</v>
      </c>
      <c r="P51" s="43">
        <f t="shared" si="41"/>
        <v>0</v>
      </c>
      <c r="Q51" s="43">
        <f t="shared" si="42"/>
        <v>0</v>
      </c>
      <c r="R51" s="43">
        <f t="shared" si="43"/>
        <v>0</v>
      </c>
      <c r="S51" s="43">
        <f t="shared" si="44"/>
        <v>0</v>
      </c>
      <c r="T51" s="43">
        <f t="shared" si="45"/>
        <v>0</v>
      </c>
      <c r="U51" s="43">
        <f t="shared" si="46"/>
        <v>0</v>
      </c>
      <c r="V51" s="53">
        <f t="shared" si="48"/>
        <v>4</v>
      </c>
      <c r="W51" s="83"/>
      <c r="X51" s="8"/>
      <c r="Y51" s="8"/>
      <c r="Z51" s="1"/>
    </row>
    <row r="52" spans="2:26" ht="12.75" customHeight="1">
      <c r="B52" s="53">
        <f t="shared" si="47"/>
        <v>5</v>
      </c>
      <c r="C52" s="50" t="s">
        <v>188</v>
      </c>
      <c r="D52" s="5" t="s">
        <v>188</v>
      </c>
      <c r="E52" s="14" t="s">
        <v>38</v>
      </c>
      <c r="F52" s="17" t="s">
        <v>188</v>
      </c>
      <c r="G52" s="17" t="s">
        <v>188</v>
      </c>
      <c r="H52" s="17" t="s">
        <v>6</v>
      </c>
      <c r="I52" s="18" t="s">
        <v>6</v>
      </c>
      <c r="J52" s="5">
        <f t="shared" si="39"/>
        <v>6</v>
      </c>
      <c r="K52" s="20" t="s">
        <v>188</v>
      </c>
      <c r="L52" s="21" t="s">
        <v>38</v>
      </c>
      <c r="M52" s="39"/>
      <c r="N52" s="39"/>
      <c r="O52" s="43">
        <f t="shared" si="40"/>
        <v>0</v>
      </c>
      <c r="P52" s="43">
        <f t="shared" si="41"/>
        <v>0</v>
      </c>
      <c r="Q52" s="43">
        <f t="shared" si="42"/>
        <v>0</v>
      </c>
      <c r="R52" s="43">
        <f t="shared" si="43"/>
        <v>0</v>
      </c>
      <c r="S52" s="43">
        <f t="shared" si="44"/>
        <v>0</v>
      </c>
      <c r="T52" s="43">
        <f t="shared" si="45"/>
        <v>0</v>
      </c>
      <c r="U52" s="43">
        <f t="shared" si="46"/>
        <v>0</v>
      </c>
      <c r="V52" s="53">
        <f t="shared" si="48"/>
        <v>5</v>
      </c>
      <c r="W52" s="83"/>
      <c r="X52" s="8"/>
      <c r="Y52" s="8"/>
      <c r="Z52" s="1"/>
    </row>
    <row r="53" spans="2:26" ht="12.75" hidden="1" customHeight="1">
      <c r="B53" s="53">
        <f t="shared" si="47"/>
        <v>6</v>
      </c>
      <c r="C53" s="50" t="s">
        <v>188</v>
      </c>
      <c r="D53" s="5" t="s">
        <v>188</v>
      </c>
      <c r="E53" s="14" t="s">
        <v>38</v>
      </c>
      <c r="F53" s="17" t="s">
        <v>188</v>
      </c>
      <c r="G53" s="17" t="s">
        <v>188</v>
      </c>
      <c r="H53" s="17" t="s">
        <v>6</v>
      </c>
      <c r="I53" s="18" t="s">
        <v>6</v>
      </c>
      <c r="J53" s="5">
        <f t="shared" si="39"/>
        <v>6</v>
      </c>
      <c r="K53" s="20" t="s">
        <v>188</v>
      </c>
      <c r="L53" s="21" t="s">
        <v>38</v>
      </c>
      <c r="M53" s="39"/>
      <c r="N53" s="39"/>
      <c r="O53" s="43">
        <f t="shared" si="40"/>
        <v>0</v>
      </c>
      <c r="P53" s="43">
        <f t="shared" si="41"/>
        <v>0</v>
      </c>
      <c r="Q53" s="43">
        <f t="shared" si="42"/>
        <v>0</v>
      </c>
      <c r="R53" s="43">
        <f t="shared" si="43"/>
        <v>0</v>
      </c>
      <c r="S53" s="43">
        <f t="shared" si="44"/>
        <v>0</v>
      </c>
      <c r="T53" s="43">
        <f t="shared" si="45"/>
        <v>0</v>
      </c>
      <c r="U53" s="43">
        <f t="shared" si="46"/>
        <v>0</v>
      </c>
      <c r="V53" s="53">
        <f t="shared" si="48"/>
        <v>6</v>
      </c>
      <c r="W53" s="83"/>
      <c r="Z53" s="1"/>
    </row>
    <row r="54" spans="2:26" ht="12.75" hidden="1" customHeight="1">
      <c r="B54" s="53">
        <f t="shared" si="47"/>
        <v>7</v>
      </c>
      <c r="C54" s="50" t="s">
        <v>188</v>
      </c>
      <c r="D54" s="5" t="s">
        <v>188</v>
      </c>
      <c r="E54" s="14" t="s">
        <v>38</v>
      </c>
      <c r="F54" s="17" t="s">
        <v>188</v>
      </c>
      <c r="G54" s="17" t="s">
        <v>188</v>
      </c>
      <c r="H54" s="17" t="s">
        <v>6</v>
      </c>
      <c r="I54" s="18" t="s">
        <v>6</v>
      </c>
      <c r="J54" s="5">
        <f t="shared" si="39"/>
        <v>6</v>
      </c>
      <c r="K54" s="20" t="s">
        <v>188</v>
      </c>
      <c r="L54" s="21" t="s">
        <v>38</v>
      </c>
      <c r="M54" s="39"/>
      <c r="N54" s="39"/>
      <c r="O54" s="43">
        <f t="shared" si="40"/>
        <v>0</v>
      </c>
      <c r="P54" s="43">
        <f t="shared" si="41"/>
        <v>0</v>
      </c>
      <c r="Q54" s="43">
        <f t="shared" si="42"/>
        <v>0</v>
      </c>
      <c r="R54" s="43">
        <f t="shared" si="43"/>
        <v>0</v>
      </c>
      <c r="S54" s="43">
        <f t="shared" si="44"/>
        <v>0</v>
      </c>
      <c r="T54" s="43">
        <f t="shared" si="45"/>
        <v>0</v>
      </c>
      <c r="U54" s="43">
        <f t="shared" si="46"/>
        <v>0</v>
      </c>
      <c r="V54" s="53">
        <f t="shared" si="48"/>
        <v>7</v>
      </c>
      <c r="W54" s="83"/>
      <c r="Z54" s="1"/>
    </row>
    <row r="55" spans="2:26" ht="12.75" hidden="1" customHeight="1">
      <c r="B55" s="53">
        <f t="shared" si="47"/>
        <v>8</v>
      </c>
      <c r="C55" s="50" t="s">
        <v>188</v>
      </c>
      <c r="D55" s="5" t="s">
        <v>188</v>
      </c>
      <c r="E55" s="14" t="s">
        <v>38</v>
      </c>
      <c r="F55" s="17" t="s">
        <v>188</v>
      </c>
      <c r="G55" s="17" t="s">
        <v>188</v>
      </c>
      <c r="H55" s="17" t="s">
        <v>6</v>
      </c>
      <c r="I55" s="18" t="s">
        <v>6</v>
      </c>
      <c r="J55" s="5">
        <f t="shared" si="39"/>
        <v>6</v>
      </c>
      <c r="K55" s="20" t="s">
        <v>188</v>
      </c>
      <c r="L55" s="21" t="s">
        <v>38</v>
      </c>
      <c r="M55" s="39"/>
      <c r="N55" s="39"/>
      <c r="O55" s="43">
        <f t="shared" si="40"/>
        <v>0</v>
      </c>
      <c r="P55" s="43">
        <f t="shared" si="41"/>
        <v>0</v>
      </c>
      <c r="Q55" s="43">
        <f t="shared" si="42"/>
        <v>0</v>
      </c>
      <c r="R55" s="43">
        <f t="shared" si="43"/>
        <v>0</v>
      </c>
      <c r="S55" s="43">
        <f t="shared" si="44"/>
        <v>0</v>
      </c>
      <c r="T55" s="43">
        <f t="shared" si="45"/>
        <v>0</v>
      </c>
      <c r="U55" s="43">
        <f t="shared" si="46"/>
        <v>0</v>
      </c>
      <c r="V55" s="53">
        <f t="shared" si="48"/>
        <v>8</v>
      </c>
      <c r="W55" s="83"/>
      <c r="Z55" s="1"/>
    </row>
    <row r="56" spans="2:26" ht="12.75" hidden="1" customHeight="1">
      <c r="B56" s="53">
        <f t="shared" si="47"/>
        <v>9</v>
      </c>
      <c r="C56" s="50" t="s">
        <v>188</v>
      </c>
      <c r="D56" s="5" t="s">
        <v>188</v>
      </c>
      <c r="E56" s="14" t="s">
        <v>38</v>
      </c>
      <c r="F56" s="17" t="s">
        <v>188</v>
      </c>
      <c r="G56" s="17" t="s">
        <v>188</v>
      </c>
      <c r="H56" s="17" t="s">
        <v>6</v>
      </c>
      <c r="I56" s="18" t="s">
        <v>6</v>
      </c>
      <c r="J56" s="5">
        <f t="shared" si="39"/>
        <v>6</v>
      </c>
      <c r="K56" s="20" t="s">
        <v>188</v>
      </c>
      <c r="L56" s="21" t="s">
        <v>38</v>
      </c>
      <c r="M56" s="39"/>
      <c r="N56" s="39"/>
      <c r="O56" s="43">
        <f t="shared" si="40"/>
        <v>0</v>
      </c>
      <c r="P56" s="43">
        <f t="shared" si="41"/>
        <v>0</v>
      </c>
      <c r="Q56" s="43">
        <f t="shared" si="42"/>
        <v>0</v>
      </c>
      <c r="R56" s="43">
        <f t="shared" si="43"/>
        <v>0</v>
      </c>
      <c r="S56" s="43">
        <f t="shared" si="44"/>
        <v>0</v>
      </c>
      <c r="T56" s="43">
        <f t="shared" si="45"/>
        <v>0</v>
      </c>
      <c r="U56" s="43">
        <f t="shared" si="46"/>
        <v>0</v>
      </c>
      <c r="V56" s="53">
        <f t="shared" si="48"/>
        <v>9</v>
      </c>
      <c r="W56" s="83"/>
      <c r="Z56" s="1"/>
    </row>
    <row r="57" spans="2:26" ht="12.75" hidden="1" customHeight="1">
      <c r="B57" s="53">
        <f t="shared" si="47"/>
        <v>10</v>
      </c>
      <c r="C57" s="50" t="s">
        <v>188</v>
      </c>
      <c r="D57" s="5" t="s">
        <v>188</v>
      </c>
      <c r="E57" s="14" t="s">
        <v>38</v>
      </c>
      <c r="F57" s="17" t="s">
        <v>188</v>
      </c>
      <c r="G57" s="17" t="s">
        <v>188</v>
      </c>
      <c r="H57" s="17" t="s">
        <v>6</v>
      </c>
      <c r="I57" s="18" t="s">
        <v>6</v>
      </c>
      <c r="J57" s="5">
        <f t="shared" si="39"/>
        <v>6</v>
      </c>
      <c r="K57" s="20" t="s">
        <v>188</v>
      </c>
      <c r="L57" s="21" t="s">
        <v>38</v>
      </c>
      <c r="M57" s="39"/>
      <c r="N57" s="39"/>
      <c r="O57" s="43">
        <f t="shared" si="40"/>
        <v>0</v>
      </c>
      <c r="P57" s="43">
        <f t="shared" si="41"/>
        <v>0</v>
      </c>
      <c r="Q57" s="43">
        <f t="shared" si="42"/>
        <v>0</v>
      </c>
      <c r="R57" s="43">
        <f t="shared" si="43"/>
        <v>0</v>
      </c>
      <c r="S57" s="43">
        <f t="shared" si="44"/>
        <v>0</v>
      </c>
      <c r="T57" s="43">
        <f t="shared" si="45"/>
        <v>0</v>
      </c>
      <c r="U57" s="43">
        <f t="shared" si="46"/>
        <v>0</v>
      </c>
      <c r="V57" s="53">
        <f t="shared" si="48"/>
        <v>10</v>
      </c>
      <c r="W57" s="83"/>
      <c r="Z57" s="1"/>
    </row>
    <row r="58" spans="2:26" ht="12.75" hidden="1" customHeight="1">
      <c r="B58" s="53">
        <f t="shared" si="47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ref="J58:J62" si="49">IF(K58="耕作",0,IF(K58="休耕",1,IF(K58="転用",2,IF(K58="売却",3,IF(K58="貸出",4,IF(K58="借入",5,IF(K58="-",6,IF(K58="その他",7))))))))</f>
        <v>6</v>
      </c>
      <c r="K58" s="20" t="s">
        <v>188</v>
      </c>
      <c r="L58" s="21" t="s">
        <v>38</v>
      </c>
      <c r="M58" s="39"/>
      <c r="N58" s="39"/>
      <c r="O58" s="43">
        <f t="shared" si="40"/>
        <v>0</v>
      </c>
      <c r="P58" s="43">
        <f t="shared" si="41"/>
        <v>0</v>
      </c>
      <c r="Q58" s="43">
        <f t="shared" si="42"/>
        <v>0</v>
      </c>
      <c r="R58" s="43">
        <f t="shared" si="43"/>
        <v>0</v>
      </c>
      <c r="S58" s="43">
        <f t="shared" si="44"/>
        <v>0</v>
      </c>
      <c r="T58" s="43">
        <f t="shared" si="45"/>
        <v>0</v>
      </c>
      <c r="U58" s="43">
        <f t="shared" si="46"/>
        <v>0</v>
      </c>
      <c r="V58" s="53">
        <f t="shared" si="48"/>
        <v>11</v>
      </c>
      <c r="W58" s="83"/>
      <c r="Z58" s="1"/>
    </row>
    <row r="59" spans="2:26" ht="12.75" hidden="1" customHeight="1">
      <c r="B59" s="53">
        <f t="shared" si="47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9"/>
        <v>6</v>
      </c>
      <c r="K59" s="20" t="s">
        <v>188</v>
      </c>
      <c r="L59" s="21" t="s">
        <v>38</v>
      </c>
      <c r="M59" s="39"/>
      <c r="N59" s="39"/>
      <c r="O59" s="43">
        <f t="shared" si="40"/>
        <v>0</v>
      </c>
      <c r="P59" s="43">
        <f t="shared" si="41"/>
        <v>0</v>
      </c>
      <c r="Q59" s="43">
        <f t="shared" si="42"/>
        <v>0</v>
      </c>
      <c r="R59" s="43">
        <f t="shared" si="43"/>
        <v>0</v>
      </c>
      <c r="S59" s="43">
        <f t="shared" si="44"/>
        <v>0</v>
      </c>
      <c r="T59" s="43">
        <f t="shared" si="45"/>
        <v>0</v>
      </c>
      <c r="U59" s="43">
        <f t="shared" si="46"/>
        <v>0</v>
      </c>
      <c r="V59" s="53">
        <f t="shared" si="48"/>
        <v>12</v>
      </c>
      <c r="W59" s="83"/>
      <c r="Z59" s="1"/>
    </row>
    <row r="60" spans="2:26" ht="12.75" hidden="1" customHeight="1">
      <c r="B60" s="53">
        <f t="shared" si="47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9"/>
        <v>6</v>
      </c>
      <c r="K60" s="20" t="s">
        <v>188</v>
      </c>
      <c r="L60" s="21" t="s">
        <v>38</v>
      </c>
      <c r="M60" s="39"/>
      <c r="N60" s="39"/>
      <c r="O60" s="43">
        <f t="shared" si="40"/>
        <v>0</v>
      </c>
      <c r="P60" s="43">
        <f t="shared" si="41"/>
        <v>0</v>
      </c>
      <c r="Q60" s="43">
        <f t="shared" si="42"/>
        <v>0</v>
      </c>
      <c r="R60" s="43">
        <f t="shared" si="43"/>
        <v>0</v>
      </c>
      <c r="S60" s="43">
        <f t="shared" si="44"/>
        <v>0</v>
      </c>
      <c r="T60" s="43">
        <f t="shared" si="45"/>
        <v>0</v>
      </c>
      <c r="U60" s="43">
        <f t="shared" si="46"/>
        <v>0</v>
      </c>
      <c r="V60" s="53">
        <f t="shared" si="48"/>
        <v>13</v>
      </c>
      <c r="W60" s="83"/>
      <c r="Z60" s="1"/>
    </row>
    <row r="61" spans="2:26" ht="12.75" hidden="1" customHeight="1">
      <c r="B61" s="53">
        <f t="shared" si="47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9"/>
        <v>6</v>
      </c>
      <c r="K61" s="20" t="s">
        <v>188</v>
      </c>
      <c r="L61" s="21" t="s">
        <v>38</v>
      </c>
      <c r="M61" s="39"/>
      <c r="N61" s="39"/>
      <c r="O61" s="43">
        <f t="shared" si="40"/>
        <v>0</v>
      </c>
      <c r="P61" s="43">
        <f t="shared" si="41"/>
        <v>0</v>
      </c>
      <c r="Q61" s="43">
        <f t="shared" si="42"/>
        <v>0</v>
      </c>
      <c r="R61" s="43">
        <f t="shared" si="43"/>
        <v>0</v>
      </c>
      <c r="S61" s="43">
        <f t="shared" si="44"/>
        <v>0</v>
      </c>
      <c r="T61" s="43">
        <f t="shared" si="45"/>
        <v>0</v>
      </c>
      <c r="U61" s="43">
        <f t="shared" si="46"/>
        <v>0</v>
      </c>
      <c r="V61" s="53">
        <f t="shared" si="48"/>
        <v>14</v>
      </c>
      <c r="W61" s="83"/>
      <c r="Z61" s="1"/>
    </row>
    <row r="62" spans="2:26" ht="12.75" hidden="1" customHeight="1">
      <c r="B62" s="53">
        <f t="shared" si="47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9"/>
        <v>6</v>
      </c>
      <c r="K62" s="20" t="s">
        <v>188</v>
      </c>
      <c r="L62" s="21" t="s">
        <v>38</v>
      </c>
      <c r="M62" s="41"/>
      <c r="N62" s="41"/>
      <c r="O62" s="43">
        <f t="shared" si="40"/>
        <v>0</v>
      </c>
      <c r="P62" s="43">
        <f t="shared" si="41"/>
        <v>0</v>
      </c>
      <c r="Q62" s="43">
        <f t="shared" si="42"/>
        <v>0</v>
      </c>
      <c r="R62" s="43">
        <f t="shared" si="43"/>
        <v>0</v>
      </c>
      <c r="S62" s="43">
        <f t="shared" si="44"/>
        <v>0</v>
      </c>
      <c r="T62" s="43">
        <f t="shared" si="45"/>
        <v>0</v>
      </c>
      <c r="U62" s="43">
        <f t="shared" si="46"/>
        <v>0</v>
      </c>
      <c r="V62" s="53">
        <f t="shared" si="48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50">SUM(S68:S82)</f>
        <v>0</v>
      </c>
      <c r="T67" s="47">
        <f t="shared" si="50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188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 t="s">
        <v>6</v>
      </c>
      <c r="I68" s="18" t="s">
        <v>6</v>
      </c>
      <c r="J68" s="5">
        <f t="shared" ref="J68:J75" si="51"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52">IF(J68=0,I68,0)</f>
        <v>0</v>
      </c>
      <c r="P68" s="43">
        <f>IF(J68=1,I68,0)</f>
        <v>0</v>
      </c>
      <c r="Q68" s="43">
        <f t="shared" ref="Q68:Q82" si="53">IF(J68=2,I68,0)</f>
        <v>0</v>
      </c>
      <c r="R68" s="43">
        <f t="shared" ref="R68:R82" si="54">IF(J68=3,I68,0)</f>
        <v>0</v>
      </c>
      <c r="S68" s="43">
        <f t="shared" ref="S68:S82" si="55">IF(J68=4,I68,0)</f>
        <v>0</v>
      </c>
      <c r="T68" s="43">
        <f t="shared" ref="T68:T82" si="56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188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 t="s">
        <v>6</v>
      </c>
      <c r="I69" s="18" t="s">
        <v>6</v>
      </c>
      <c r="J69" s="5">
        <f t="shared" si="51"/>
        <v>6</v>
      </c>
      <c r="K69" s="20" t="s">
        <v>188</v>
      </c>
      <c r="L69" s="21" t="s">
        <v>38</v>
      </c>
      <c r="M69" s="39"/>
      <c r="N69" s="39"/>
      <c r="O69" s="43">
        <f t="shared" si="52"/>
        <v>0</v>
      </c>
      <c r="P69" s="43">
        <f t="shared" ref="P69:P82" si="57">IF(J69=1,I69,0)</f>
        <v>0</v>
      </c>
      <c r="Q69" s="43">
        <f t="shared" si="53"/>
        <v>0</v>
      </c>
      <c r="R69" s="43">
        <f t="shared" si="54"/>
        <v>0</v>
      </c>
      <c r="S69" s="43">
        <f t="shared" si="55"/>
        <v>0</v>
      </c>
      <c r="T69" s="43">
        <f t="shared" si="56"/>
        <v>0</v>
      </c>
      <c r="U69" s="43">
        <f t="shared" ref="U69:U82" si="58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9">1+B69</f>
        <v>3</v>
      </c>
      <c r="C70" s="50" t="s">
        <v>188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 t="s">
        <v>6</v>
      </c>
      <c r="I70" s="18" t="s">
        <v>6</v>
      </c>
      <c r="J70" s="5">
        <f t="shared" si="51"/>
        <v>6</v>
      </c>
      <c r="K70" s="20" t="s">
        <v>188</v>
      </c>
      <c r="L70" s="21" t="s">
        <v>38</v>
      </c>
      <c r="M70" s="39"/>
      <c r="N70" s="39"/>
      <c r="O70" s="43">
        <f t="shared" si="52"/>
        <v>0</v>
      </c>
      <c r="P70" s="43">
        <f t="shared" si="57"/>
        <v>0</v>
      </c>
      <c r="Q70" s="43">
        <f t="shared" si="53"/>
        <v>0</v>
      </c>
      <c r="R70" s="43">
        <f t="shared" si="54"/>
        <v>0</v>
      </c>
      <c r="S70" s="43">
        <f t="shared" si="55"/>
        <v>0</v>
      </c>
      <c r="T70" s="43">
        <f t="shared" si="56"/>
        <v>0</v>
      </c>
      <c r="U70" s="43">
        <f t="shared" si="58"/>
        <v>0</v>
      </c>
      <c r="V70" s="54">
        <f t="shared" ref="V70:V82" si="60">1+V69</f>
        <v>3</v>
      </c>
      <c r="W70" s="83"/>
      <c r="X70" s="8"/>
      <c r="Y70" s="8"/>
      <c r="Z70" s="1"/>
    </row>
    <row r="71" spans="2:26" ht="12.75" hidden="1" customHeight="1">
      <c r="B71" s="54">
        <f t="shared" si="59"/>
        <v>4</v>
      </c>
      <c r="C71" s="50" t="s">
        <v>188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 t="s">
        <v>6</v>
      </c>
      <c r="I71" s="18" t="s">
        <v>6</v>
      </c>
      <c r="J71" s="5">
        <f t="shared" si="51"/>
        <v>6</v>
      </c>
      <c r="K71" s="20" t="s">
        <v>188</v>
      </c>
      <c r="L71" s="21" t="s">
        <v>38</v>
      </c>
      <c r="M71" s="39"/>
      <c r="N71" s="39"/>
      <c r="O71" s="43">
        <f t="shared" si="52"/>
        <v>0</v>
      </c>
      <c r="P71" s="43">
        <f t="shared" si="57"/>
        <v>0</v>
      </c>
      <c r="Q71" s="43">
        <f t="shared" si="53"/>
        <v>0</v>
      </c>
      <c r="R71" s="43">
        <f t="shared" si="54"/>
        <v>0</v>
      </c>
      <c r="S71" s="43">
        <f t="shared" si="55"/>
        <v>0</v>
      </c>
      <c r="T71" s="43">
        <f t="shared" si="56"/>
        <v>0</v>
      </c>
      <c r="U71" s="43">
        <f t="shared" si="58"/>
        <v>0</v>
      </c>
      <c r="V71" s="54">
        <f t="shared" si="60"/>
        <v>4</v>
      </c>
      <c r="W71" s="83"/>
      <c r="X71" s="8"/>
      <c r="Y71" s="8"/>
      <c r="Z71" s="1"/>
    </row>
    <row r="72" spans="2:26" ht="12.75" hidden="1" customHeight="1">
      <c r="B72" s="54">
        <f t="shared" si="59"/>
        <v>5</v>
      </c>
      <c r="C72" s="50" t="s">
        <v>188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 t="s">
        <v>6</v>
      </c>
      <c r="I72" s="18" t="s">
        <v>6</v>
      </c>
      <c r="J72" s="5">
        <f t="shared" si="51"/>
        <v>6</v>
      </c>
      <c r="K72" s="20" t="s">
        <v>188</v>
      </c>
      <c r="L72" s="21" t="s">
        <v>38</v>
      </c>
      <c r="M72" s="39"/>
      <c r="N72" s="39"/>
      <c r="O72" s="43">
        <f t="shared" si="52"/>
        <v>0</v>
      </c>
      <c r="P72" s="43">
        <f t="shared" si="57"/>
        <v>0</v>
      </c>
      <c r="Q72" s="43">
        <f t="shared" si="53"/>
        <v>0</v>
      </c>
      <c r="R72" s="43">
        <f t="shared" si="54"/>
        <v>0</v>
      </c>
      <c r="S72" s="43">
        <f t="shared" si="55"/>
        <v>0</v>
      </c>
      <c r="T72" s="43">
        <f t="shared" si="56"/>
        <v>0</v>
      </c>
      <c r="U72" s="43">
        <f t="shared" si="58"/>
        <v>0</v>
      </c>
      <c r="V72" s="54">
        <f t="shared" si="60"/>
        <v>5</v>
      </c>
      <c r="W72" s="78"/>
      <c r="X72" s="8"/>
      <c r="Y72" s="8"/>
      <c r="Z72" s="1"/>
    </row>
    <row r="73" spans="2:26" ht="12.75" hidden="1" customHeight="1">
      <c r="B73" s="54">
        <f t="shared" si="59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1"/>
        <v>6</v>
      </c>
      <c r="K73" s="20" t="s">
        <v>188</v>
      </c>
      <c r="L73" s="21" t="s">
        <v>38</v>
      </c>
      <c r="M73" s="39"/>
      <c r="N73" s="39"/>
      <c r="O73" s="43">
        <f t="shared" si="52"/>
        <v>0</v>
      </c>
      <c r="P73" s="43">
        <f t="shared" si="57"/>
        <v>0</v>
      </c>
      <c r="Q73" s="43">
        <f t="shared" si="53"/>
        <v>0</v>
      </c>
      <c r="R73" s="43">
        <f t="shared" si="54"/>
        <v>0</v>
      </c>
      <c r="S73" s="43">
        <f t="shared" si="55"/>
        <v>0</v>
      </c>
      <c r="T73" s="43">
        <f t="shared" si="56"/>
        <v>0</v>
      </c>
      <c r="U73" s="43">
        <f t="shared" si="58"/>
        <v>0</v>
      </c>
      <c r="V73" s="54">
        <f t="shared" si="60"/>
        <v>6</v>
      </c>
      <c r="W73" s="83"/>
      <c r="Z73" s="1"/>
    </row>
    <row r="74" spans="2:26" ht="12.75" hidden="1" customHeight="1">
      <c r="B74" s="54">
        <f t="shared" si="59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1"/>
        <v>6</v>
      </c>
      <c r="K74" s="20" t="s">
        <v>188</v>
      </c>
      <c r="L74" s="21" t="s">
        <v>38</v>
      </c>
      <c r="M74" s="39"/>
      <c r="N74" s="39"/>
      <c r="O74" s="43">
        <f t="shared" si="52"/>
        <v>0</v>
      </c>
      <c r="P74" s="43">
        <f t="shared" si="57"/>
        <v>0</v>
      </c>
      <c r="Q74" s="43">
        <f t="shared" si="53"/>
        <v>0</v>
      </c>
      <c r="R74" s="43">
        <f t="shared" si="54"/>
        <v>0</v>
      </c>
      <c r="S74" s="43">
        <f t="shared" si="55"/>
        <v>0</v>
      </c>
      <c r="T74" s="43">
        <f t="shared" si="56"/>
        <v>0</v>
      </c>
      <c r="U74" s="43">
        <f t="shared" si="58"/>
        <v>0</v>
      </c>
      <c r="V74" s="54">
        <f t="shared" si="60"/>
        <v>7</v>
      </c>
      <c r="W74" s="83"/>
      <c r="Z74" s="1"/>
    </row>
    <row r="75" spans="2:26" ht="12.75" hidden="1" customHeight="1">
      <c r="B75" s="54">
        <f t="shared" si="59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1"/>
        <v>6</v>
      </c>
      <c r="K75" s="20" t="s">
        <v>188</v>
      </c>
      <c r="L75" s="21" t="s">
        <v>38</v>
      </c>
      <c r="M75" s="39"/>
      <c r="N75" s="39"/>
      <c r="O75" s="43">
        <f t="shared" si="52"/>
        <v>0</v>
      </c>
      <c r="P75" s="43">
        <f t="shared" si="57"/>
        <v>0</v>
      </c>
      <c r="Q75" s="43">
        <f t="shared" si="53"/>
        <v>0</v>
      </c>
      <c r="R75" s="43">
        <f t="shared" si="54"/>
        <v>0</v>
      </c>
      <c r="S75" s="43">
        <f t="shared" si="55"/>
        <v>0</v>
      </c>
      <c r="T75" s="43">
        <f t="shared" si="56"/>
        <v>0</v>
      </c>
      <c r="U75" s="43">
        <f t="shared" si="58"/>
        <v>0</v>
      </c>
      <c r="V75" s="54">
        <f t="shared" si="60"/>
        <v>8</v>
      </c>
      <c r="W75" s="83"/>
      <c r="Z75" s="1"/>
    </row>
    <row r="76" spans="2:26" ht="12.75" hidden="1" customHeight="1">
      <c r="B76" s="54">
        <f t="shared" si="59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ref="J76:J82" si="61">IF(K76="耕作",0,IF(K76="休耕",1,IF(K76="転用",2,IF(K76="売却",3,IF(K76="貸出",4,IF(K76="借入",5,IF(K76="-",6,IF(K76="その他",7))))))))</f>
        <v>6</v>
      </c>
      <c r="K76" s="20" t="s">
        <v>188</v>
      </c>
      <c r="L76" s="21" t="s">
        <v>38</v>
      </c>
      <c r="M76" s="39"/>
      <c r="N76" s="39"/>
      <c r="O76" s="43">
        <f t="shared" si="52"/>
        <v>0</v>
      </c>
      <c r="P76" s="43">
        <f t="shared" si="57"/>
        <v>0</v>
      </c>
      <c r="Q76" s="43">
        <f t="shared" si="53"/>
        <v>0</v>
      </c>
      <c r="R76" s="43">
        <f t="shared" si="54"/>
        <v>0</v>
      </c>
      <c r="S76" s="43">
        <f t="shared" si="55"/>
        <v>0</v>
      </c>
      <c r="T76" s="43">
        <f t="shared" si="56"/>
        <v>0</v>
      </c>
      <c r="U76" s="43">
        <f t="shared" si="58"/>
        <v>0</v>
      </c>
      <c r="V76" s="54">
        <f t="shared" si="60"/>
        <v>9</v>
      </c>
      <c r="W76" s="83"/>
      <c r="Z76" s="1"/>
    </row>
    <row r="77" spans="2:26" ht="12.75" hidden="1" customHeight="1">
      <c r="B77" s="54">
        <f t="shared" si="59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61"/>
        <v>6</v>
      </c>
      <c r="K77" s="20" t="s">
        <v>188</v>
      </c>
      <c r="L77" s="21" t="s">
        <v>38</v>
      </c>
      <c r="M77" s="39"/>
      <c r="N77" s="39"/>
      <c r="O77" s="43">
        <f t="shared" si="52"/>
        <v>0</v>
      </c>
      <c r="P77" s="43">
        <f t="shared" si="57"/>
        <v>0</v>
      </c>
      <c r="Q77" s="43">
        <f t="shared" si="53"/>
        <v>0</v>
      </c>
      <c r="R77" s="43">
        <f t="shared" si="54"/>
        <v>0</v>
      </c>
      <c r="S77" s="43">
        <f t="shared" si="55"/>
        <v>0</v>
      </c>
      <c r="T77" s="43">
        <f t="shared" si="56"/>
        <v>0</v>
      </c>
      <c r="U77" s="43">
        <f t="shared" si="58"/>
        <v>0</v>
      </c>
      <c r="V77" s="54">
        <f t="shared" si="60"/>
        <v>10</v>
      </c>
      <c r="W77" s="83"/>
      <c r="Z77" s="1"/>
    </row>
    <row r="78" spans="2:26" ht="12.75" hidden="1" customHeight="1">
      <c r="B78" s="54">
        <f t="shared" si="59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61"/>
        <v>6</v>
      </c>
      <c r="K78" s="20" t="s">
        <v>188</v>
      </c>
      <c r="L78" s="21" t="s">
        <v>38</v>
      </c>
      <c r="M78" s="39"/>
      <c r="N78" s="39"/>
      <c r="O78" s="43">
        <f t="shared" si="52"/>
        <v>0</v>
      </c>
      <c r="P78" s="43">
        <f t="shared" si="57"/>
        <v>0</v>
      </c>
      <c r="Q78" s="43">
        <f t="shared" si="53"/>
        <v>0</v>
      </c>
      <c r="R78" s="43">
        <f t="shared" si="54"/>
        <v>0</v>
      </c>
      <c r="S78" s="43">
        <f t="shared" si="55"/>
        <v>0</v>
      </c>
      <c r="T78" s="43">
        <f t="shared" si="56"/>
        <v>0</v>
      </c>
      <c r="U78" s="43">
        <f t="shared" si="58"/>
        <v>0</v>
      </c>
      <c r="V78" s="54">
        <f t="shared" si="60"/>
        <v>11</v>
      </c>
      <c r="W78" s="83"/>
      <c r="Z78" s="1"/>
    </row>
    <row r="79" spans="2:26" ht="12.75" hidden="1" customHeight="1">
      <c r="B79" s="54">
        <f t="shared" si="59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61"/>
        <v>6</v>
      </c>
      <c r="K79" s="20" t="s">
        <v>188</v>
      </c>
      <c r="L79" s="21" t="s">
        <v>38</v>
      </c>
      <c r="M79" s="39"/>
      <c r="N79" s="39"/>
      <c r="O79" s="43">
        <f t="shared" si="52"/>
        <v>0</v>
      </c>
      <c r="P79" s="43">
        <f t="shared" si="57"/>
        <v>0</v>
      </c>
      <c r="Q79" s="43">
        <f t="shared" si="53"/>
        <v>0</v>
      </c>
      <c r="R79" s="43">
        <f t="shared" si="54"/>
        <v>0</v>
      </c>
      <c r="S79" s="43">
        <f t="shared" si="55"/>
        <v>0</v>
      </c>
      <c r="T79" s="43">
        <f t="shared" si="56"/>
        <v>0</v>
      </c>
      <c r="U79" s="43">
        <f t="shared" si="58"/>
        <v>0</v>
      </c>
      <c r="V79" s="54">
        <f t="shared" si="60"/>
        <v>12</v>
      </c>
      <c r="W79" s="83"/>
      <c r="Z79" s="1"/>
    </row>
    <row r="80" spans="2:26" ht="12.75" hidden="1" customHeight="1">
      <c r="B80" s="54">
        <f t="shared" si="59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61"/>
        <v>6</v>
      </c>
      <c r="K80" s="20" t="s">
        <v>188</v>
      </c>
      <c r="L80" s="21" t="s">
        <v>38</v>
      </c>
      <c r="M80" s="39"/>
      <c r="N80" s="39"/>
      <c r="O80" s="43">
        <f t="shared" si="52"/>
        <v>0</v>
      </c>
      <c r="P80" s="43">
        <f t="shared" si="57"/>
        <v>0</v>
      </c>
      <c r="Q80" s="43">
        <f t="shared" si="53"/>
        <v>0</v>
      </c>
      <c r="R80" s="43">
        <f t="shared" si="54"/>
        <v>0</v>
      </c>
      <c r="S80" s="43">
        <f t="shared" si="55"/>
        <v>0</v>
      </c>
      <c r="T80" s="43">
        <f t="shared" si="56"/>
        <v>0</v>
      </c>
      <c r="U80" s="43">
        <f t="shared" si="58"/>
        <v>0</v>
      </c>
      <c r="V80" s="54">
        <f t="shared" si="60"/>
        <v>13</v>
      </c>
      <c r="W80" s="83"/>
      <c r="Z80" s="1"/>
    </row>
    <row r="81" spans="2:26" ht="12.75" hidden="1" customHeight="1">
      <c r="B81" s="54">
        <f t="shared" si="59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61"/>
        <v>6</v>
      </c>
      <c r="K81" s="20" t="s">
        <v>188</v>
      </c>
      <c r="L81" s="21" t="s">
        <v>38</v>
      </c>
      <c r="M81" s="39"/>
      <c r="N81" s="39"/>
      <c r="O81" s="43">
        <f t="shared" si="52"/>
        <v>0</v>
      </c>
      <c r="P81" s="43">
        <f t="shared" si="57"/>
        <v>0</v>
      </c>
      <c r="Q81" s="43">
        <f t="shared" si="53"/>
        <v>0</v>
      </c>
      <c r="R81" s="43">
        <f t="shared" si="54"/>
        <v>0</v>
      </c>
      <c r="S81" s="43">
        <f t="shared" si="55"/>
        <v>0</v>
      </c>
      <c r="T81" s="43">
        <f t="shared" si="56"/>
        <v>0</v>
      </c>
      <c r="U81" s="43">
        <f t="shared" si="58"/>
        <v>0</v>
      </c>
      <c r="V81" s="54">
        <f t="shared" si="60"/>
        <v>14</v>
      </c>
      <c r="W81" s="83"/>
      <c r="Z81" s="1"/>
    </row>
    <row r="82" spans="2:26" ht="12.75" hidden="1" customHeight="1">
      <c r="B82" s="54">
        <f t="shared" si="59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61"/>
        <v>6</v>
      </c>
      <c r="K82" s="20" t="s">
        <v>188</v>
      </c>
      <c r="L82" s="21" t="s">
        <v>38</v>
      </c>
      <c r="M82" s="39"/>
      <c r="N82" s="39"/>
      <c r="O82" s="43">
        <f t="shared" si="52"/>
        <v>0</v>
      </c>
      <c r="P82" s="43">
        <f t="shared" si="57"/>
        <v>0</v>
      </c>
      <c r="Q82" s="43">
        <f t="shared" si="53"/>
        <v>0</v>
      </c>
      <c r="R82" s="43">
        <f t="shared" si="54"/>
        <v>0</v>
      </c>
      <c r="S82" s="43">
        <f t="shared" si="55"/>
        <v>0</v>
      </c>
      <c r="T82" s="43">
        <f t="shared" si="56"/>
        <v>0</v>
      </c>
      <c r="U82" s="43">
        <f t="shared" si="58"/>
        <v>0</v>
      </c>
      <c r="V82" s="54">
        <f t="shared" si="60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62">SUM(S88:S102)</f>
        <v>0</v>
      </c>
      <c r="T87" s="62">
        <f t="shared" si="62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63">IF(J88=0,I88,0)</f>
        <v>0</v>
      </c>
      <c r="P88" s="43">
        <f>IF(J88=1,I88,0)</f>
        <v>0</v>
      </c>
      <c r="Q88" s="43">
        <f t="shared" ref="Q88:Q102" si="64">IF(J88=2,I88,0)</f>
        <v>0</v>
      </c>
      <c r="R88" s="43">
        <f t="shared" ref="R88:R102" si="65">IF(J88=3,I88,0)</f>
        <v>0</v>
      </c>
      <c r="S88" s="43">
        <f t="shared" ref="S88:S102" si="66">IF(J88=4,I88,0)</f>
        <v>0</v>
      </c>
      <c r="T88" s="43">
        <f t="shared" ref="T88:T102" si="67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8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63"/>
        <v>0</v>
      </c>
      <c r="P89" s="43">
        <f t="shared" ref="P89:P102" si="69">IF(J89=1,I89,0)</f>
        <v>0</v>
      </c>
      <c r="Q89" s="43">
        <f t="shared" si="64"/>
        <v>0</v>
      </c>
      <c r="R89" s="43">
        <f t="shared" si="65"/>
        <v>0</v>
      </c>
      <c r="S89" s="43">
        <f t="shared" si="66"/>
        <v>0</v>
      </c>
      <c r="T89" s="43">
        <f t="shared" si="67"/>
        <v>0</v>
      </c>
      <c r="U89" s="43">
        <f t="shared" ref="U89:U102" si="70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71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8"/>
        <v>6</v>
      </c>
      <c r="K90" s="20" t="s">
        <v>188</v>
      </c>
      <c r="L90" s="95" t="s">
        <v>38</v>
      </c>
      <c r="M90" s="39"/>
      <c r="N90" s="39"/>
      <c r="O90" s="43">
        <f t="shared" si="63"/>
        <v>0</v>
      </c>
      <c r="P90" s="43">
        <f t="shared" si="69"/>
        <v>0</v>
      </c>
      <c r="Q90" s="43">
        <f t="shared" si="64"/>
        <v>0</v>
      </c>
      <c r="R90" s="43">
        <f t="shared" si="65"/>
        <v>0</v>
      </c>
      <c r="S90" s="43">
        <f t="shared" si="66"/>
        <v>0</v>
      </c>
      <c r="T90" s="43">
        <f t="shared" si="67"/>
        <v>0</v>
      </c>
      <c r="U90" s="43">
        <f t="shared" si="70"/>
        <v>0</v>
      </c>
      <c r="V90" s="63">
        <f t="shared" ref="V90:V102" si="72">1+V89</f>
        <v>3</v>
      </c>
      <c r="W90" s="83"/>
      <c r="Z90" s="1"/>
    </row>
    <row r="91" spans="2:26" ht="12.75" hidden="1" customHeight="1">
      <c r="B91" s="63">
        <f t="shared" si="71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8"/>
        <v>6</v>
      </c>
      <c r="K91" s="20" t="s">
        <v>188</v>
      </c>
      <c r="L91" s="21" t="s">
        <v>38</v>
      </c>
      <c r="M91" s="39"/>
      <c r="N91" s="39"/>
      <c r="O91" s="43">
        <f t="shared" si="63"/>
        <v>0</v>
      </c>
      <c r="P91" s="43">
        <f t="shared" si="69"/>
        <v>0</v>
      </c>
      <c r="Q91" s="43">
        <f t="shared" si="64"/>
        <v>0</v>
      </c>
      <c r="R91" s="43">
        <f t="shared" si="65"/>
        <v>0</v>
      </c>
      <c r="S91" s="43">
        <f t="shared" si="66"/>
        <v>0</v>
      </c>
      <c r="T91" s="43">
        <f t="shared" si="67"/>
        <v>0</v>
      </c>
      <c r="U91" s="43">
        <f t="shared" si="70"/>
        <v>0</v>
      </c>
      <c r="V91" s="63">
        <f t="shared" si="72"/>
        <v>4</v>
      </c>
      <c r="W91" s="83"/>
      <c r="Z91" s="1"/>
    </row>
    <row r="92" spans="2:26" hidden="1">
      <c r="B92" s="63">
        <f t="shared" si="71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8"/>
        <v>6</v>
      </c>
      <c r="K92" s="20" t="s">
        <v>188</v>
      </c>
      <c r="L92" s="21" t="s">
        <v>38</v>
      </c>
      <c r="M92" s="39"/>
      <c r="N92" s="39"/>
      <c r="O92" s="43">
        <f t="shared" si="63"/>
        <v>0</v>
      </c>
      <c r="P92" s="43">
        <f t="shared" si="69"/>
        <v>0</v>
      </c>
      <c r="Q92" s="43">
        <f t="shared" si="64"/>
        <v>0</v>
      </c>
      <c r="R92" s="43">
        <f t="shared" si="65"/>
        <v>0</v>
      </c>
      <c r="S92" s="43">
        <f t="shared" si="66"/>
        <v>0</v>
      </c>
      <c r="T92" s="43">
        <f t="shared" si="67"/>
        <v>0</v>
      </c>
      <c r="U92" s="43">
        <f t="shared" si="70"/>
        <v>0</v>
      </c>
      <c r="V92" s="63">
        <f t="shared" si="72"/>
        <v>5</v>
      </c>
      <c r="W92" s="83"/>
      <c r="Z92" s="1"/>
    </row>
    <row r="93" spans="2:26" hidden="1">
      <c r="B93" s="63">
        <f t="shared" si="71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8"/>
        <v>6</v>
      </c>
      <c r="K93" s="20" t="s">
        <v>188</v>
      </c>
      <c r="L93" s="21" t="s">
        <v>38</v>
      </c>
      <c r="M93" s="39"/>
      <c r="N93" s="39"/>
      <c r="O93" s="43">
        <f t="shared" si="63"/>
        <v>0</v>
      </c>
      <c r="P93" s="43">
        <f t="shared" si="69"/>
        <v>0</v>
      </c>
      <c r="Q93" s="43">
        <f t="shared" si="64"/>
        <v>0</v>
      </c>
      <c r="R93" s="43">
        <f t="shared" si="65"/>
        <v>0</v>
      </c>
      <c r="S93" s="43">
        <f t="shared" si="66"/>
        <v>0</v>
      </c>
      <c r="T93" s="43">
        <f t="shared" si="67"/>
        <v>0</v>
      </c>
      <c r="U93" s="43">
        <f t="shared" si="70"/>
        <v>0</v>
      </c>
      <c r="V93" s="63">
        <f t="shared" si="72"/>
        <v>6</v>
      </c>
      <c r="W93" s="83"/>
      <c r="Z93" s="1"/>
    </row>
    <row r="94" spans="2:26" hidden="1">
      <c r="B94" s="63">
        <f t="shared" si="71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8"/>
        <v>6</v>
      </c>
      <c r="K94" s="20" t="s">
        <v>188</v>
      </c>
      <c r="L94" s="21" t="s">
        <v>38</v>
      </c>
      <c r="M94" s="39"/>
      <c r="N94" s="39"/>
      <c r="O94" s="43">
        <f t="shared" si="63"/>
        <v>0</v>
      </c>
      <c r="P94" s="43">
        <f t="shared" si="69"/>
        <v>0</v>
      </c>
      <c r="Q94" s="43">
        <f t="shared" si="64"/>
        <v>0</v>
      </c>
      <c r="R94" s="43">
        <f t="shared" si="65"/>
        <v>0</v>
      </c>
      <c r="S94" s="43">
        <f t="shared" si="66"/>
        <v>0</v>
      </c>
      <c r="T94" s="43">
        <f t="shared" si="67"/>
        <v>0</v>
      </c>
      <c r="U94" s="43">
        <f t="shared" si="70"/>
        <v>0</v>
      </c>
      <c r="V94" s="63">
        <f t="shared" si="72"/>
        <v>7</v>
      </c>
      <c r="W94" s="83"/>
      <c r="Z94" s="1"/>
    </row>
    <row r="95" spans="2:26" hidden="1">
      <c r="B95" s="63">
        <f t="shared" si="71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8"/>
        <v>6</v>
      </c>
      <c r="K95" s="20" t="s">
        <v>188</v>
      </c>
      <c r="L95" s="21" t="s">
        <v>38</v>
      </c>
      <c r="M95" s="39"/>
      <c r="N95" s="39"/>
      <c r="O95" s="43">
        <f t="shared" si="63"/>
        <v>0</v>
      </c>
      <c r="P95" s="43">
        <f t="shared" si="69"/>
        <v>0</v>
      </c>
      <c r="Q95" s="43">
        <f t="shared" si="64"/>
        <v>0</v>
      </c>
      <c r="R95" s="43">
        <f t="shared" si="65"/>
        <v>0</v>
      </c>
      <c r="S95" s="43">
        <f t="shared" si="66"/>
        <v>0</v>
      </c>
      <c r="T95" s="43">
        <f t="shared" si="67"/>
        <v>0</v>
      </c>
      <c r="U95" s="43">
        <f t="shared" si="70"/>
        <v>0</v>
      </c>
      <c r="V95" s="63">
        <f t="shared" si="72"/>
        <v>8</v>
      </c>
      <c r="W95" s="83"/>
      <c r="Z95" s="1"/>
    </row>
    <row r="96" spans="2:26" hidden="1">
      <c r="B96" s="63">
        <f t="shared" si="71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8"/>
        <v>6</v>
      </c>
      <c r="K96" s="20" t="s">
        <v>188</v>
      </c>
      <c r="L96" s="21" t="s">
        <v>38</v>
      </c>
      <c r="M96" s="39"/>
      <c r="N96" s="39"/>
      <c r="O96" s="43">
        <f t="shared" si="63"/>
        <v>0</v>
      </c>
      <c r="P96" s="43">
        <f t="shared" si="69"/>
        <v>0</v>
      </c>
      <c r="Q96" s="43">
        <f t="shared" si="64"/>
        <v>0</v>
      </c>
      <c r="R96" s="43">
        <f t="shared" si="65"/>
        <v>0</v>
      </c>
      <c r="S96" s="43">
        <f t="shared" si="66"/>
        <v>0</v>
      </c>
      <c r="T96" s="43">
        <f t="shared" si="67"/>
        <v>0</v>
      </c>
      <c r="U96" s="43">
        <f t="shared" si="70"/>
        <v>0</v>
      </c>
      <c r="V96" s="63">
        <f t="shared" si="72"/>
        <v>9</v>
      </c>
      <c r="W96" s="83"/>
      <c r="Z96" s="1"/>
    </row>
    <row r="97" spans="2:38" hidden="1">
      <c r="B97" s="63">
        <f t="shared" si="71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8"/>
        <v>6</v>
      </c>
      <c r="K97" s="20" t="s">
        <v>188</v>
      </c>
      <c r="L97" s="21" t="s">
        <v>38</v>
      </c>
      <c r="M97" s="39"/>
      <c r="N97" s="39"/>
      <c r="O97" s="43">
        <f t="shared" si="63"/>
        <v>0</v>
      </c>
      <c r="P97" s="43">
        <f t="shared" si="69"/>
        <v>0</v>
      </c>
      <c r="Q97" s="43">
        <f t="shared" si="64"/>
        <v>0</v>
      </c>
      <c r="R97" s="43">
        <f t="shared" si="65"/>
        <v>0</v>
      </c>
      <c r="S97" s="43">
        <f t="shared" si="66"/>
        <v>0</v>
      </c>
      <c r="T97" s="43">
        <f t="shared" si="67"/>
        <v>0</v>
      </c>
      <c r="U97" s="43">
        <f t="shared" si="70"/>
        <v>0</v>
      </c>
      <c r="V97" s="63">
        <f t="shared" si="72"/>
        <v>10</v>
      </c>
      <c r="W97" s="83"/>
      <c r="Z97" s="1"/>
    </row>
    <row r="98" spans="2:38" hidden="1">
      <c r="B98" s="63">
        <f t="shared" si="71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8"/>
        <v>6</v>
      </c>
      <c r="K98" s="20" t="s">
        <v>188</v>
      </c>
      <c r="L98" s="21" t="s">
        <v>38</v>
      </c>
      <c r="M98" s="39"/>
      <c r="N98" s="39"/>
      <c r="O98" s="43">
        <f t="shared" si="63"/>
        <v>0</v>
      </c>
      <c r="P98" s="43">
        <f t="shared" si="69"/>
        <v>0</v>
      </c>
      <c r="Q98" s="43">
        <f t="shared" si="64"/>
        <v>0</v>
      </c>
      <c r="R98" s="43">
        <f t="shared" si="65"/>
        <v>0</v>
      </c>
      <c r="S98" s="43">
        <f t="shared" si="66"/>
        <v>0</v>
      </c>
      <c r="T98" s="43">
        <f t="shared" si="67"/>
        <v>0</v>
      </c>
      <c r="U98" s="43">
        <f t="shared" si="70"/>
        <v>0</v>
      </c>
      <c r="V98" s="63">
        <f t="shared" si="72"/>
        <v>11</v>
      </c>
      <c r="W98" s="83"/>
      <c r="Z98" s="12"/>
      <c r="AA98" s="10"/>
    </row>
    <row r="99" spans="2:38" hidden="1">
      <c r="B99" s="63">
        <f t="shared" si="71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8"/>
        <v>6</v>
      </c>
      <c r="K99" s="20" t="s">
        <v>188</v>
      </c>
      <c r="L99" s="21" t="s">
        <v>38</v>
      </c>
      <c r="M99" s="39"/>
      <c r="N99" s="39"/>
      <c r="O99" s="43">
        <f t="shared" si="63"/>
        <v>0</v>
      </c>
      <c r="P99" s="43">
        <f t="shared" si="69"/>
        <v>0</v>
      </c>
      <c r="Q99" s="43">
        <f t="shared" si="64"/>
        <v>0</v>
      </c>
      <c r="R99" s="43">
        <f t="shared" si="65"/>
        <v>0</v>
      </c>
      <c r="S99" s="43">
        <f t="shared" si="66"/>
        <v>0</v>
      </c>
      <c r="T99" s="43">
        <f t="shared" si="67"/>
        <v>0</v>
      </c>
      <c r="U99" s="43">
        <f t="shared" si="70"/>
        <v>0</v>
      </c>
      <c r="V99" s="63">
        <f t="shared" si="72"/>
        <v>12</v>
      </c>
      <c r="W99" s="83"/>
      <c r="Z99" s="12"/>
      <c r="AA99" s="10"/>
    </row>
    <row r="100" spans="2:38" hidden="1">
      <c r="B100" s="63">
        <f t="shared" si="71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8"/>
        <v>6</v>
      </c>
      <c r="K100" s="20" t="s">
        <v>188</v>
      </c>
      <c r="L100" s="21" t="s">
        <v>38</v>
      </c>
      <c r="M100" s="39"/>
      <c r="N100" s="39"/>
      <c r="O100" s="43">
        <f t="shared" si="63"/>
        <v>0</v>
      </c>
      <c r="P100" s="43">
        <f t="shared" si="69"/>
        <v>0</v>
      </c>
      <c r="Q100" s="43">
        <f t="shared" si="64"/>
        <v>0</v>
      </c>
      <c r="R100" s="43">
        <f t="shared" si="65"/>
        <v>0</v>
      </c>
      <c r="S100" s="43">
        <f t="shared" si="66"/>
        <v>0</v>
      </c>
      <c r="T100" s="43">
        <f t="shared" si="67"/>
        <v>0</v>
      </c>
      <c r="U100" s="43">
        <f t="shared" si="70"/>
        <v>0</v>
      </c>
      <c r="V100" s="63">
        <f t="shared" si="72"/>
        <v>13</v>
      </c>
      <c r="W100" s="83"/>
      <c r="Z100" s="12"/>
      <c r="AA100" s="10"/>
    </row>
    <row r="101" spans="2:38" hidden="1">
      <c r="B101" s="63">
        <f t="shared" si="71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8"/>
        <v>6</v>
      </c>
      <c r="K101" s="20" t="s">
        <v>188</v>
      </c>
      <c r="L101" s="21" t="s">
        <v>38</v>
      </c>
      <c r="M101" s="39"/>
      <c r="N101" s="39"/>
      <c r="O101" s="43">
        <f t="shared" si="63"/>
        <v>0</v>
      </c>
      <c r="P101" s="43">
        <f t="shared" si="69"/>
        <v>0</v>
      </c>
      <c r="Q101" s="43">
        <f t="shared" si="64"/>
        <v>0</v>
      </c>
      <c r="R101" s="43">
        <f t="shared" si="65"/>
        <v>0</v>
      </c>
      <c r="S101" s="43">
        <f t="shared" si="66"/>
        <v>0</v>
      </c>
      <c r="T101" s="43">
        <f t="shared" si="67"/>
        <v>0</v>
      </c>
      <c r="U101" s="43">
        <f t="shared" si="70"/>
        <v>0</v>
      </c>
      <c r="V101" s="63">
        <f t="shared" si="72"/>
        <v>14</v>
      </c>
      <c r="W101" s="83"/>
      <c r="Z101" s="12"/>
      <c r="AA101" s="10"/>
    </row>
    <row r="102" spans="2:38" hidden="1">
      <c r="B102" s="63">
        <f t="shared" si="71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8"/>
        <v>6</v>
      </c>
      <c r="K102" s="20" t="s">
        <v>188</v>
      </c>
      <c r="L102" s="21" t="s">
        <v>38</v>
      </c>
      <c r="M102" s="39"/>
      <c r="N102" s="39"/>
      <c r="O102" s="43">
        <f t="shared" si="63"/>
        <v>0</v>
      </c>
      <c r="P102" s="43">
        <f t="shared" si="69"/>
        <v>0</v>
      </c>
      <c r="Q102" s="43">
        <f t="shared" si="64"/>
        <v>0</v>
      </c>
      <c r="R102" s="43">
        <f t="shared" si="65"/>
        <v>0</v>
      </c>
      <c r="S102" s="43">
        <f t="shared" si="66"/>
        <v>0</v>
      </c>
      <c r="T102" s="43">
        <f t="shared" si="67"/>
        <v>0</v>
      </c>
      <c r="U102" s="43">
        <f t="shared" si="70"/>
        <v>0</v>
      </c>
      <c r="V102" s="63">
        <f t="shared" si="72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3">SUM(S108:S122)</f>
        <v>0</v>
      </c>
      <c r="T107" s="66">
        <f t="shared" si="73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74">IF(J108=0,I108,0)</f>
        <v>0</v>
      </c>
      <c r="P108" s="43">
        <f>IF(J108=1,I108,0)</f>
        <v>0</v>
      </c>
      <c r="Q108" s="43">
        <f t="shared" ref="Q108:Q122" si="75">IF(J108=2,I108,0)</f>
        <v>0</v>
      </c>
      <c r="R108" s="43">
        <f t="shared" ref="R108:R122" si="76">IF(J108=3,I108,0)</f>
        <v>0</v>
      </c>
      <c r="S108" s="43">
        <f t="shared" ref="S108:S122" si="77">IF(J108=4,I108,0)</f>
        <v>0</v>
      </c>
      <c r="T108" s="43">
        <f t="shared" ref="T108:T122" si="78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9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74"/>
        <v>0</v>
      </c>
      <c r="P109" s="43">
        <f t="shared" ref="P109:P122" si="80">IF(J109=1,I109,0)</f>
        <v>0</v>
      </c>
      <c r="Q109" s="43">
        <f t="shared" si="75"/>
        <v>0</v>
      </c>
      <c r="R109" s="43">
        <f t="shared" si="76"/>
        <v>0</v>
      </c>
      <c r="S109" s="43">
        <f t="shared" si="77"/>
        <v>0</v>
      </c>
      <c r="T109" s="43">
        <f t="shared" si="78"/>
        <v>0</v>
      </c>
      <c r="U109" s="43">
        <f t="shared" ref="U109:U122" si="81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82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9"/>
        <v>6</v>
      </c>
      <c r="K110" s="20" t="s">
        <v>188</v>
      </c>
      <c r="L110" s="95" t="s">
        <v>38</v>
      </c>
      <c r="M110" s="39"/>
      <c r="N110" s="39"/>
      <c r="O110" s="43">
        <f t="shared" si="74"/>
        <v>0</v>
      </c>
      <c r="P110" s="43">
        <f t="shared" si="80"/>
        <v>0</v>
      </c>
      <c r="Q110" s="43">
        <f t="shared" si="75"/>
        <v>0</v>
      </c>
      <c r="R110" s="43">
        <f t="shared" si="76"/>
        <v>0</v>
      </c>
      <c r="S110" s="43">
        <f t="shared" si="77"/>
        <v>0</v>
      </c>
      <c r="T110" s="43">
        <f t="shared" si="78"/>
        <v>0</v>
      </c>
      <c r="U110" s="43">
        <f t="shared" si="81"/>
        <v>0</v>
      </c>
      <c r="V110" s="67">
        <f t="shared" ref="V110:V122" si="83">1+V109</f>
        <v>3</v>
      </c>
      <c r="W110" s="83"/>
      <c r="AA110" s="10"/>
      <c r="AL110" s="10"/>
    </row>
    <row r="111" spans="2:38" hidden="1">
      <c r="B111" s="67">
        <f t="shared" si="82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9"/>
        <v>6</v>
      </c>
      <c r="K111" s="20" t="s">
        <v>188</v>
      </c>
      <c r="L111" s="21" t="s">
        <v>38</v>
      </c>
      <c r="M111" s="39"/>
      <c r="N111" s="39"/>
      <c r="O111" s="43">
        <f t="shared" si="74"/>
        <v>0</v>
      </c>
      <c r="P111" s="43">
        <f t="shared" si="80"/>
        <v>0</v>
      </c>
      <c r="Q111" s="43">
        <f t="shared" si="75"/>
        <v>0</v>
      </c>
      <c r="R111" s="43">
        <f t="shared" si="76"/>
        <v>0</v>
      </c>
      <c r="S111" s="43">
        <f t="shared" si="77"/>
        <v>0</v>
      </c>
      <c r="T111" s="43">
        <f t="shared" si="78"/>
        <v>0</v>
      </c>
      <c r="U111" s="43">
        <f t="shared" si="81"/>
        <v>0</v>
      </c>
      <c r="V111" s="67">
        <f t="shared" si="83"/>
        <v>4</v>
      </c>
      <c r="W111" s="83"/>
      <c r="AA111" s="10"/>
      <c r="AL111" s="10"/>
    </row>
    <row r="112" spans="2:38" hidden="1">
      <c r="B112" s="67">
        <f t="shared" si="82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9"/>
        <v>6</v>
      </c>
      <c r="K112" s="20" t="s">
        <v>188</v>
      </c>
      <c r="L112" s="21" t="s">
        <v>38</v>
      </c>
      <c r="M112" s="39"/>
      <c r="N112" s="39"/>
      <c r="O112" s="43">
        <f t="shared" si="74"/>
        <v>0</v>
      </c>
      <c r="P112" s="43">
        <f t="shared" si="80"/>
        <v>0</v>
      </c>
      <c r="Q112" s="43">
        <f t="shared" si="75"/>
        <v>0</v>
      </c>
      <c r="R112" s="43">
        <f t="shared" si="76"/>
        <v>0</v>
      </c>
      <c r="S112" s="43">
        <f t="shared" si="77"/>
        <v>0</v>
      </c>
      <c r="T112" s="43">
        <f t="shared" si="78"/>
        <v>0</v>
      </c>
      <c r="U112" s="43">
        <f t="shared" si="81"/>
        <v>0</v>
      </c>
      <c r="V112" s="67">
        <f t="shared" si="83"/>
        <v>5</v>
      </c>
      <c r="W112" s="83"/>
      <c r="AL112" s="10"/>
    </row>
    <row r="113" spans="2:23" hidden="1">
      <c r="B113" s="67">
        <f t="shared" si="82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9"/>
        <v>6</v>
      </c>
      <c r="K113" s="20" t="s">
        <v>188</v>
      </c>
      <c r="L113" s="21" t="s">
        <v>38</v>
      </c>
      <c r="M113" s="39"/>
      <c r="N113" s="39"/>
      <c r="O113" s="43">
        <f t="shared" si="74"/>
        <v>0</v>
      </c>
      <c r="P113" s="43">
        <f t="shared" si="80"/>
        <v>0</v>
      </c>
      <c r="Q113" s="43">
        <f t="shared" si="75"/>
        <v>0</v>
      </c>
      <c r="R113" s="43">
        <f t="shared" si="76"/>
        <v>0</v>
      </c>
      <c r="S113" s="43">
        <f t="shared" si="77"/>
        <v>0</v>
      </c>
      <c r="T113" s="43">
        <f t="shared" si="78"/>
        <v>0</v>
      </c>
      <c r="U113" s="43">
        <f t="shared" si="81"/>
        <v>0</v>
      </c>
      <c r="V113" s="67">
        <f t="shared" si="83"/>
        <v>6</v>
      </c>
      <c r="W113" s="83"/>
    </row>
    <row r="114" spans="2:23" hidden="1">
      <c r="B114" s="67">
        <f t="shared" si="82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9"/>
        <v>6</v>
      </c>
      <c r="K114" s="20" t="s">
        <v>188</v>
      </c>
      <c r="L114" s="21" t="s">
        <v>38</v>
      </c>
      <c r="M114" s="39"/>
      <c r="N114" s="39"/>
      <c r="O114" s="43">
        <f t="shared" si="74"/>
        <v>0</v>
      </c>
      <c r="P114" s="43">
        <f t="shared" si="80"/>
        <v>0</v>
      </c>
      <c r="Q114" s="43">
        <f t="shared" si="75"/>
        <v>0</v>
      </c>
      <c r="R114" s="43">
        <f t="shared" si="76"/>
        <v>0</v>
      </c>
      <c r="S114" s="43">
        <f t="shared" si="77"/>
        <v>0</v>
      </c>
      <c r="T114" s="43">
        <f t="shared" si="78"/>
        <v>0</v>
      </c>
      <c r="U114" s="43">
        <f t="shared" si="81"/>
        <v>0</v>
      </c>
      <c r="V114" s="67">
        <f t="shared" si="83"/>
        <v>7</v>
      </c>
      <c r="W114" s="83"/>
    </row>
    <row r="115" spans="2:23" hidden="1">
      <c r="B115" s="67">
        <f t="shared" si="82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9"/>
        <v>6</v>
      </c>
      <c r="K115" s="20" t="s">
        <v>188</v>
      </c>
      <c r="L115" s="21" t="s">
        <v>38</v>
      </c>
      <c r="M115" s="39"/>
      <c r="N115" s="39"/>
      <c r="O115" s="43">
        <f t="shared" si="74"/>
        <v>0</v>
      </c>
      <c r="P115" s="43">
        <f t="shared" si="80"/>
        <v>0</v>
      </c>
      <c r="Q115" s="43">
        <f t="shared" si="75"/>
        <v>0</v>
      </c>
      <c r="R115" s="43">
        <f t="shared" si="76"/>
        <v>0</v>
      </c>
      <c r="S115" s="43">
        <f t="shared" si="77"/>
        <v>0</v>
      </c>
      <c r="T115" s="43">
        <f t="shared" si="78"/>
        <v>0</v>
      </c>
      <c r="U115" s="43">
        <f t="shared" si="81"/>
        <v>0</v>
      </c>
      <c r="V115" s="67">
        <f t="shared" si="83"/>
        <v>8</v>
      </c>
      <c r="W115" s="83"/>
    </row>
    <row r="116" spans="2:23" hidden="1">
      <c r="B116" s="67">
        <f t="shared" si="82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9"/>
        <v>6</v>
      </c>
      <c r="K116" s="20" t="s">
        <v>188</v>
      </c>
      <c r="L116" s="21" t="s">
        <v>38</v>
      </c>
      <c r="M116" s="39"/>
      <c r="N116" s="39"/>
      <c r="O116" s="43">
        <f t="shared" si="74"/>
        <v>0</v>
      </c>
      <c r="P116" s="43">
        <f t="shared" si="80"/>
        <v>0</v>
      </c>
      <c r="Q116" s="43">
        <f t="shared" si="75"/>
        <v>0</v>
      </c>
      <c r="R116" s="43">
        <f t="shared" si="76"/>
        <v>0</v>
      </c>
      <c r="S116" s="43">
        <f t="shared" si="77"/>
        <v>0</v>
      </c>
      <c r="T116" s="43">
        <f t="shared" si="78"/>
        <v>0</v>
      </c>
      <c r="U116" s="43">
        <f t="shared" si="81"/>
        <v>0</v>
      </c>
      <c r="V116" s="67">
        <f t="shared" si="83"/>
        <v>9</v>
      </c>
      <c r="W116" s="83"/>
    </row>
    <row r="117" spans="2:23" hidden="1">
      <c r="B117" s="67">
        <f t="shared" si="82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9"/>
        <v>6</v>
      </c>
      <c r="K117" s="20" t="s">
        <v>188</v>
      </c>
      <c r="L117" s="21" t="s">
        <v>38</v>
      </c>
      <c r="M117" s="39"/>
      <c r="N117" s="39"/>
      <c r="O117" s="43">
        <f t="shared" si="74"/>
        <v>0</v>
      </c>
      <c r="P117" s="43">
        <f t="shared" si="80"/>
        <v>0</v>
      </c>
      <c r="Q117" s="43">
        <f t="shared" si="75"/>
        <v>0</v>
      </c>
      <c r="R117" s="43">
        <f t="shared" si="76"/>
        <v>0</v>
      </c>
      <c r="S117" s="43">
        <f t="shared" si="77"/>
        <v>0</v>
      </c>
      <c r="T117" s="43">
        <f t="shared" si="78"/>
        <v>0</v>
      </c>
      <c r="U117" s="43">
        <f t="shared" si="81"/>
        <v>0</v>
      </c>
      <c r="V117" s="67">
        <f t="shared" si="83"/>
        <v>10</v>
      </c>
      <c r="W117" s="83"/>
    </row>
    <row r="118" spans="2:23" hidden="1">
      <c r="B118" s="67">
        <f t="shared" si="82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9"/>
        <v>6</v>
      </c>
      <c r="K118" s="20" t="s">
        <v>188</v>
      </c>
      <c r="L118" s="21" t="s">
        <v>38</v>
      </c>
      <c r="M118" s="39"/>
      <c r="N118" s="39"/>
      <c r="O118" s="43">
        <f t="shared" si="74"/>
        <v>0</v>
      </c>
      <c r="P118" s="43">
        <f t="shared" si="80"/>
        <v>0</v>
      </c>
      <c r="Q118" s="43">
        <f t="shared" si="75"/>
        <v>0</v>
      </c>
      <c r="R118" s="43">
        <f t="shared" si="76"/>
        <v>0</v>
      </c>
      <c r="S118" s="43">
        <f t="shared" si="77"/>
        <v>0</v>
      </c>
      <c r="T118" s="43">
        <f t="shared" si="78"/>
        <v>0</v>
      </c>
      <c r="U118" s="43">
        <f t="shared" si="81"/>
        <v>0</v>
      </c>
      <c r="V118" s="67">
        <f t="shared" si="83"/>
        <v>11</v>
      </c>
      <c r="W118" s="83"/>
    </row>
    <row r="119" spans="2:23" hidden="1">
      <c r="B119" s="67">
        <f t="shared" si="82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9"/>
        <v>6</v>
      </c>
      <c r="K119" s="20" t="s">
        <v>188</v>
      </c>
      <c r="L119" s="21" t="s">
        <v>38</v>
      </c>
      <c r="M119" s="39"/>
      <c r="N119" s="39"/>
      <c r="O119" s="43">
        <f t="shared" si="74"/>
        <v>0</v>
      </c>
      <c r="P119" s="43">
        <f t="shared" si="80"/>
        <v>0</v>
      </c>
      <c r="Q119" s="43">
        <f t="shared" si="75"/>
        <v>0</v>
      </c>
      <c r="R119" s="43">
        <f t="shared" si="76"/>
        <v>0</v>
      </c>
      <c r="S119" s="43">
        <f t="shared" si="77"/>
        <v>0</v>
      </c>
      <c r="T119" s="43">
        <f t="shared" si="78"/>
        <v>0</v>
      </c>
      <c r="U119" s="43">
        <f t="shared" si="81"/>
        <v>0</v>
      </c>
      <c r="V119" s="67">
        <f t="shared" si="83"/>
        <v>12</v>
      </c>
      <c r="W119" s="83"/>
    </row>
    <row r="120" spans="2:23" hidden="1">
      <c r="B120" s="67">
        <f t="shared" si="82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9"/>
        <v>6</v>
      </c>
      <c r="K120" s="20" t="s">
        <v>188</v>
      </c>
      <c r="L120" s="21" t="s">
        <v>38</v>
      </c>
      <c r="M120" s="39"/>
      <c r="N120" s="39"/>
      <c r="O120" s="43">
        <f t="shared" si="74"/>
        <v>0</v>
      </c>
      <c r="P120" s="43">
        <f t="shared" si="80"/>
        <v>0</v>
      </c>
      <c r="Q120" s="43">
        <f t="shared" si="75"/>
        <v>0</v>
      </c>
      <c r="R120" s="43">
        <f t="shared" si="76"/>
        <v>0</v>
      </c>
      <c r="S120" s="43">
        <f t="shared" si="77"/>
        <v>0</v>
      </c>
      <c r="T120" s="43">
        <f t="shared" si="78"/>
        <v>0</v>
      </c>
      <c r="U120" s="43">
        <f t="shared" si="81"/>
        <v>0</v>
      </c>
      <c r="V120" s="67">
        <f t="shared" si="83"/>
        <v>13</v>
      </c>
      <c r="W120" s="83"/>
    </row>
    <row r="121" spans="2:23" hidden="1">
      <c r="B121" s="67">
        <f t="shared" si="82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9"/>
        <v>6</v>
      </c>
      <c r="K121" s="20" t="s">
        <v>188</v>
      </c>
      <c r="L121" s="21" t="s">
        <v>38</v>
      </c>
      <c r="M121" s="39"/>
      <c r="N121" s="39"/>
      <c r="O121" s="43">
        <f t="shared" si="74"/>
        <v>0</v>
      </c>
      <c r="P121" s="43">
        <f t="shared" si="80"/>
        <v>0</v>
      </c>
      <c r="Q121" s="43">
        <f t="shared" si="75"/>
        <v>0</v>
      </c>
      <c r="R121" s="43">
        <f t="shared" si="76"/>
        <v>0</v>
      </c>
      <c r="S121" s="43">
        <f t="shared" si="77"/>
        <v>0</v>
      </c>
      <c r="T121" s="43">
        <f t="shared" si="78"/>
        <v>0</v>
      </c>
      <c r="U121" s="43">
        <f t="shared" si="81"/>
        <v>0</v>
      </c>
      <c r="V121" s="67">
        <f t="shared" si="83"/>
        <v>14</v>
      </c>
      <c r="W121" s="83"/>
    </row>
    <row r="122" spans="2:23" hidden="1">
      <c r="B122" s="67">
        <f t="shared" si="82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9"/>
        <v>6</v>
      </c>
      <c r="K122" s="20" t="s">
        <v>188</v>
      </c>
      <c r="L122" s="21" t="s">
        <v>38</v>
      </c>
      <c r="M122" s="39"/>
      <c r="N122" s="39"/>
      <c r="O122" s="43">
        <f t="shared" si="74"/>
        <v>0</v>
      </c>
      <c r="P122" s="43">
        <f t="shared" si="80"/>
        <v>0</v>
      </c>
      <c r="Q122" s="43">
        <f t="shared" si="75"/>
        <v>0</v>
      </c>
      <c r="R122" s="43">
        <f t="shared" si="76"/>
        <v>0</v>
      </c>
      <c r="S122" s="43">
        <f t="shared" si="77"/>
        <v>0</v>
      </c>
      <c r="T122" s="43">
        <f t="shared" si="78"/>
        <v>0</v>
      </c>
      <c r="U122" s="43">
        <f t="shared" si="81"/>
        <v>0</v>
      </c>
      <c r="V122" s="67">
        <f t="shared" si="83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4">SUM(S128:S142)</f>
        <v>0</v>
      </c>
      <c r="T127" s="62">
        <f t="shared" si="84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5">IF(J128=0,I128,0)</f>
        <v>0</v>
      </c>
      <c r="P128" s="43">
        <f>IF(J128=1,I128,0)</f>
        <v>0</v>
      </c>
      <c r="Q128" s="43">
        <f t="shared" ref="Q128:Q142" si="86">IF(J128=2,I128,0)</f>
        <v>0</v>
      </c>
      <c r="R128" s="43">
        <f t="shared" ref="R128:R142" si="87">IF(J128=3,I128,0)</f>
        <v>0</v>
      </c>
      <c r="S128" s="43">
        <f t="shared" ref="S128:S142" si="88">IF(J128=4,I128,0)</f>
        <v>0</v>
      </c>
      <c r="T128" s="43">
        <f t="shared" ref="T128:T142" si="89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90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5"/>
        <v>0</v>
      </c>
      <c r="P129" s="43">
        <f t="shared" ref="P129:P142" si="91">IF(J129=1,I129,0)</f>
        <v>0</v>
      </c>
      <c r="Q129" s="43">
        <f t="shared" si="86"/>
        <v>0</v>
      </c>
      <c r="R129" s="43">
        <f t="shared" si="87"/>
        <v>0</v>
      </c>
      <c r="S129" s="43">
        <f t="shared" si="88"/>
        <v>0</v>
      </c>
      <c r="T129" s="43">
        <f t="shared" si="89"/>
        <v>0</v>
      </c>
      <c r="U129" s="43">
        <f t="shared" ref="U129:U142" si="92">IF(J129=7,I129,0)</f>
        <v>0</v>
      </c>
      <c r="V129" s="63">
        <f>1+V128</f>
        <v>2</v>
      </c>
      <c r="W129" s="83"/>
    </row>
    <row r="130" spans="2:23" hidden="1">
      <c r="B130" s="63">
        <f t="shared" ref="B130:B142" si="93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90"/>
        <v>6</v>
      </c>
      <c r="K130" s="20" t="s">
        <v>188</v>
      </c>
      <c r="L130" s="95" t="s">
        <v>38</v>
      </c>
      <c r="M130" s="39"/>
      <c r="N130" s="39"/>
      <c r="O130" s="43">
        <f t="shared" si="85"/>
        <v>0</v>
      </c>
      <c r="P130" s="43">
        <f t="shared" si="91"/>
        <v>0</v>
      </c>
      <c r="Q130" s="43">
        <f t="shared" si="86"/>
        <v>0</v>
      </c>
      <c r="R130" s="43">
        <f t="shared" si="87"/>
        <v>0</v>
      </c>
      <c r="S130" s="43">
        <f t="shared" si="88"/>
        <v>0</v>
      </c>
      <c r="T130" s="43">
        <f t="shared" si="89"/>
        <v>0</v>
      </c>
      <c r="U130" s="43">
        <f t="shared" si="92"/>
        <v>0</v>
      </c>
      <c r="V130" s="63">
        <f t="shared" ref="V130:V142" si="94">1+V129</f>
        <v>3</v>
      </c>
      <c r="W130" s="83"/>
    </row>
    <row r="131" spans="2:23" hidden="1">
      <c r="B131" s="63">
        <f t="shared" si="93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90"/>
        <v>6</v>
      </c>
      <c r="K131" s="20" t="s">
        <v>188</v>
      </c>
      <c r="L131" s="21" t="s">
        <v>38</v>
      </c>
      <c r="M131" s="39"/>
      <c r="N131" s="39"/>
      <c r="O131" s="43">
        <f t="shared" si="85"/>
        <v>0</v>
      </c>
      <c r="P131" s="43">
        <f t="shared" si="91"/>
        <v>0</v>
      </c>
      <c r="Q131" s="43">
        <f t="shared" si="86"/>
        <v>0</v>
      </c>
      <c r="R131" s="43">
        <f t="shared" si="87"/>
        <v>0</v>
      </c>
      <c r="S131" s="43">
        <f t="shared" si="88"/>
        <v>0</v>
      </c>
      <c r="T131" s="43">
        <f t="shared" si="89"/>
        <v>0</v>
      </c>
      <c r="U131" s="43">
        <f t="shared" si="92"/>
        <v>0</v>
      </c>
      <c r="V131" s="63">
        <f t="shared" si="94"/>
        <v>4</v>
      </c>
      <c r="W131" s="83"/>
    </row>
    <row r="132" spans="2:23" hidden="1">
      <c r="B132" s="63">
        <f t="shared" si="93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90"/>
        <v>6</v>
      </c>
      <c r="K132" s="20" t="s">
        <v>188</v>
      </c>
      <c r="L132" s="21" t="s">
        <v>38</v>
      </c>
      <c r="M132" s="39"/>
      <c r="N132" s="39"/>
      <c r="O132" s="43">
        <f t="shared" si="85"/>
        <v>0</v>
      </c>
      <c r="P132" s="43">
        <f t="shared" si="91"/>
        <v>0</v>
      </c>
      <c r="Q132" s="43">
        <f t="shared" si="86"/>
        <v>0</v>
      </c>
      <c r="R132" s="43">
        <f t="shared" si="87"/>
        <v>0</v>
      </c>
      <c r="S132" s="43">
        <f t="shared" si="88"/>
        <v>0</v>
      </c>
      <c r="T132" s="43">
        <f t="shared" si="89"/>
        <v>0</v>
      </c>
      <c r="U132" s="43">
        <f t="shared" si="92"/>
        <v>0</v>
      </c>
      <c r="V132" s="63">
        <f t="shared" si="94"/>
        <v>5</v>
      </c>
      <c r="W132" s="83"/>
    </row>
    <row r="133" spans="2:23" hidden="1">
      <c r="B133" s="63">
        <f t="shared" si="93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90"/>
        <v>6</v>
      </c>
      <c r="K133" s="20" t="s">
        <v>188</v>
      </c>
      <c r="L133" s="21" t="s">
        <v>38</v>
      </c>
      <c r="M133" s="39"/>
      <c r="N133" s="39"/>
      <c r="O133" s="43">
        <f t="shared" si="85"/>
        <v>0</v>
      </c>
      <c r="P133" s="43">
        <f t="shared" si="91"/>
        <v>0</v>
      </c>
      <c r="Q133" s="43">
        <f t="shared" si="86"/>
        <v>0</v>
      </c>
      <c r="R133" s="43">
        <f t="shared" si="87"/>
        <v>0</v>
      </c>
      <c r="S133" s="43">
        <f t="shared" si="88"/>
        <v>0</v>
      </c>
      <c r="T133" s="43">
        <f t="shared" si="89"/>
        <v>0</v>
      </c>
      <c r="U133" s="43">
        <f t="shared" si="92"/>
        <v>0</v>
      </c>
      <c r="V133" s="63">
        <f t="shared" si="94"/>
        <v>6</v>
      </c>
      <c r="W133" s="83"/>
    </row>
    <row r="134" spans="2:23" hidden="1">
      <c r="B134" s="63">
        <f t="shared" si="93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90"/>
        <v>6</v>
      </c>
      <c r="K134" s="20" t="s">
        <v>188</v>
      </c>
      <c r="L134" s="21" t="s">
        <v>38</v>
      </c>
      <c r="M134" s="39"/>
      <c r="N134" s="39"/>
      <c r="O134" s="43">
        <f t="shared" si="85"/>
        <v>0</v>
      </c>
      <c r="P134" s="43">
        <f t="shared" si="91"/>
        <v>0</v>
      </c>
      <c r="Q134" s="43">
        <f t="shared" si="86"/>
        <v>0</v>
      </c>
      <c r="R134" s="43">
        <f t="shared" si="87"/>
        <v>0</v>
      </c>
      <c r="S134" s="43">
        <f t="shared" si="88"/>
        <v>0</v>
      </c>
      <c r="T134" s="43">
        <f t="shared" si="89"/>
        <v>0</v>
      </c>
      <c r="U134" s="43">
        <f t="shared" si="92"/>
        <v>0</v>
      </c>
      <c r="V134" s="63">
        <f t="shared" si="94"/>
        <v>7</v>
      </c>
      <c r="W134" s="83"/>
    </row>
    <row r="135" spans="2:23" hidden="1">
      <c r="B135" s="63">
        <f t="shared" si="93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90"/>
        <v>6</v>
      </c>
      <c r="K135" s="20" t="s">
        <v>188</v>
      </c>
      <c r="L135" s="21" t="s">
        <v>38</v>
      </c>
      <c r="M135" s="39"/>
      <c r="N135" s="39"/>
      <c r="O135" s="43">
        <f t="shared" si="85"/>
        <v>0</v>
      </c>
      <c r="P135" s="43">
        <f t="shared" si="91"/>
        <v>0</v>
      </c>
      <c r="Q135" s="43">
        <f t="shared" si="86"/>
        <v>0</v>
      </c>
      <c r="R135" s="43">
        <f t="shared" si="87"/>
        <v>0</v>
      </c>
      <c r="S135" s="43">
        <f t="shared" si="88"/>
        <v>0</v>
      </c>
      <c r="T135" s="43">
        <f t="shared" si="89"/>
        <v>0</v>
      </c>
      <c r="U135" s="43">
        <f t="shared" si="92"/>
        <v>0</v>
      </c>
      <c r="V135" s="63">
        <f t="shared" si="94"/>
        <v>8</v>
      </c>
      <c r="W135" s="83"/>
    </row>
    <row r="136" spans="2:23" hidden="1">
      <c r="B136" s="63">
        <f t="shared" si="93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90"/>
        <v>6</v>
      </c>
      <c r="K136" s="20" t="s">
        <v>188</v>
      </c>
      <c r="L136" s="21" t="s">
        <v>38</v>
      </c>
      <c r="M136" s="39"/>
      <c r="N136" s="39"/>
      <c r="O136" s="43">
        <f t="shared" si="85"/>
        <v>0</v>
      </c>
      <c r="P136" s="43">
        <f t="shared" si="91"/>
        <v>0</v>
      </c>
      <c r="Q136" s="43">
        <f t="shared" si="86"/>
        <v>0</v>
      </c>
      <c r="R136" s="43">
        <f t="shared" si="87"/>
        <v>0</v>
      </c>
      <c r="S136" s="43">
        <f t="shared" si="88"/>
        <v>0</v>
      </c>
      <c r="T136" s="43">
        <f t="shared" si="89"/>
        <v>0</v>
      </c>
      <c r="U136" s="43">
        <f t="shared" si="92"/>
        <v>0</v>
      </c>
      <c r="V136" s="63">
        <f t="shared" si="94"/>
        <v>9</v>
      </c>
      <c r="W136" s="83"/>
    </row>
    <row r="137" spans="2:23" hidden="1">
      <c r="B137" s="63">
        <f t="shared" si="93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90"/>
        <v>6</v>
      </c>
      <c r="K137" s="20" t="s">
        <v>188</v>
      </c>
      <c r="L137" s="21" t="s">
        <v>38</v>
      </c>
      <c r="M137" s="39"/>
      <c r="N137" s="39"/>
      <c r="O137" s="43">
        <f t="shared" si="85"/>
        <v>0</v>
      </c>
      <c r="P137" s="43">
        <f t="shared" si="91"/>
        <v>0</v>
      </c>
      <c r="Q137" s="43">
        <f t="shared" si="86"/>
        <v>0</v>
      </c>
      <c r="R137" s="43">
        <f t="shared" si="87"/>
        <v>0</v>
      </c>
      <c r="S137" s="43">
        <f t="shared" si="88"/>
        <v>0</v>
      </c>
      <c r="T137" s="43">
        <f t="shared" si="89"/>
        <v>0</v>
      </c>
      <c r="U137" s="43">
        <f t="shared" si="92"/>
        <v>0</v>
      </c>
      <c r="V137" s="63">
        <f t="shared" si="94"/>
        <v>10</v>
      </c>
      <c r="W137" s="83"/>
    </row>
    <row r="138" spans="2:23" hidden="1">
      <c r="B138" s="63">
        <f t="shared" si="93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90"/>
        <v>6</v>
      </c>
      <c r="K138" s="20" t="s">
        <v>188</v>
      </c>
      <c r="L138" s="21" t="s">
        <v>38</v>
      </c>
      <c r="M138" s="39"/>
      <c r="N138" s="39"/>
      <c r="O138" s="43">
        <f t="shared" si="85"/>
        <v>0</v>
      </c>
      <c r="P138" s="43">
        <f t="shared" si="91"/>
        <v>0</v>
      </c>
      <c r="Q138" s="43">
        <f t="shared" si="86"/>
        <v>0</v>
      </c>
      <c r="R138" s="43">
        <f t="shared" si="87"/>
        <v>0</v>
      </c>
      <c r="S138" s="43">
        <f t="shared" si="88"/>
        <v>0</v>
      </c>
      <c r="T138" s="43">
        <f t="shared" si="89"/>
        <v>0</v>
      </c>
      <c r="U138" s="43">
        <f t="shared" si="92"/>
        <v>0</v>
      </c>
      <c r="V138" s="63">
        <f t="shared" si="94"/>
        <v>11</v>
      </c>
      <c r="W138" s="83"/>
    </row>
    <row r="139" spans="2:23" hidden="1">
      <c r="B139" s="63">
        <f t="shared" si="93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90"/>
        <v>6</v>
      </c>
      <c r="K139" s="20" t="s">
        <v>188</v>
      </c>
      <c r="L139" s="21" t="s">
        <v>38</v>
      </c>
      <c r="M139" s="39"/>
      <c r="N139" s="39"/>
      <c r="O139" s="43">
        <f t="shared" si="85"/>
        <v>0</v>
      </c>
      <c r="P139" s="43">
        <f t="shared" si="91"/>
        <v>0</v>
      </c>
      <c r="Q139" s="43">
        <f t="shared" si="86"/>
        <v>0</v>
      </c>
      <c r="R139" s="43">
        <f t="shared" si="87"/>
        <v>0</v>
      </c>
      <c r="S139" s="43">
        <f t="shared" si="88"/>
        <v>0</v>
      </c>
      <c r="T139" s="43">
        <f t="shared" si="89"/>
        <v>0</v>
      </c>
      <c r="U139" s="43">
        <f t="shared" si="92"/>
        <v>0</v>
      </c>
      <c r="V139" s="63">
        <f t="shared" si="94"/>
        <v>12</v>
      </c>
      <c r="W139" s="83"/>
    </row>
    <row r="140" spans="2:23" hidden="1">
      <c r="B140" s="63">
        <f t="shared" si="93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90"/>
        <v>6</v>
      </c>
      <c r="K140" s="20" t="s">
        <v>188</v>
      </c>
      <c r="L140" s="21" t="s">
        <v>38</v>
      </c>
      <c r="M140" s="39"/>
      <c r="N140" s="39"/>
      <c r="O140" s="43">
        <f t="shared" si="85"/>
        <v>0</v>
      </c>
      <c r="P140" s="43">
        <f t="shared" si="91"/>
        <v>0</v>
      </c>
      <c r="Q140" s="43">
        <f t="shared" si="86"/>
        <v>0</v>
      </c>
      <c r="R140" s="43">
        <f t="shared" si="87"/>
        <v>0</v>
      </c>
      <c r="S140" s="43">
        <f t="shared" si="88"/>
        <v>0</v>
      </c>
      <c r="T140" s="43">
        <f t="shared" si="89"/>
        <v>0</v>
      </c>
      <c r="U140" s="43">
        <f t="shared" si="92"/>
        <v>0</v>
      </c>
      <c r="V140" s="63">
        <f t="shared" si="94"/>
        <v>13</v>
      </c>
      <c r="W140" s="83"/>
    </row>
    <row r="141" spans="2:23" hidden="1">
      <c r="B141" s="63">
        <f t="shared" si="93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90"/>
        <v>6</v>
      </c>
      <c r="K141" s="20" t="s">
        <v>188</v>
      </c>
      <c r="L141" s="21" t="s">
        <v>38</v>
      </c>
      <c r="M141" s="39"/>
      <c r="N141" s="39"/>
      <c r="O141" s="43">
        <f t="shared" si="85"/>
        <v>0</v>
      </c>
      <c r="P141" s="43">
        <f t="shared" si="91"/>
        <v>0</v>
      </c>
      <c r="Q141" s="43">
        <f t="shared" si="86"/>
        <v>0</v>
      </c>
      <c r="R141" s="43">
        <f t="shared" si="87"/>
        <v>0</v>
      </c>
      <c r="S141" s="43">
        <f t="shared" si="88"/>
        <v>0</v>
      </c>
      <c r="T141" s="43">
        <f t="shared" si="89"/>
        <v>0</v>
      </c>
      <c r="U141" s="43">
        <f t="shared" si="92"/>
        <v>0</v>
      </c>
      <c r="V141" s="63">
        <f t="shared" si="94"/>
        <v>14</v>
      </c>
      <c r="W141" s="83"/>
    </row>
    <row r="142" spans="2:23" hidden="1">
      <c r="B142" s="63">
        <f t="shared" si="93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90"/>
        <v>6</v>
      </c>
      <c r="K142" s="20" t="s">
        <v>188</v>
      </c>
      <c r="L142" s="21" t="s">
        <v>38</v>
      </c>
      <c r="M142" s="39"/>
      <c r="N142" s="39"/>
      <c r="O142" s="43">
        <f t="shared" si="85"/>
        <v>0</v>
      </c>
      <c r="P142" s="43">
        <f t="shared" si="91"/>
        <v>0</v>
      </c>
      <c r="Q142" s="43">
        <f t="shared" si="86"/>
        <v>0</v>
      </c>
      <c r="R142" s="43">
        <f t="shared" si="87"/>
        <v>0</v>
      </c>
      <c r="S142" s="43">
        <f t="shared" si="88"/>
        <v>0</v>
      </c>
      <c r="T142" s="43">
        <f t="shared" si="89"/>
        <v>0</v>
      </c>
      <c r="U142" s="43">
        <f t="shared" si="92"/>
        <v>0</v>
      </c>
      <c r="V142" s="63">
        <f t="shared" si="94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5">SUM(S148:S162)</f>
        <v>0</v>
      </c>
      <c r="T147" s="66">
        <f t="shared" si="95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6">IF(J148=0,I148,0)</f>
        <v>0</v>
      </c>
      <c r="P148" s="43">
        <f>IF(J148=1,I148,0)</f>
        <v>0</v>
      </c>
      <c r="Q148" s="43">
        <f t="shared" ref="Q148:Q162" si="97">IF(J148=2,I148,0)</f>
        <v>0</v>
      </c>
      <c r="R148" s="43">
        <f t="shared" ref="R148:R162" si="98">IF(J148=3,I148,0)</f>
        <v>0</v>
      </c>
      <c r="S148" s="43">
        <f t="shared" ref="S148:S162" si="99">IF(J148=4,I148,0)</f>
        <v>0</v>
      </c>
      <c r="T148" s="43">
        <f t="shared" ref="T148:T162" si="100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101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6"/>
        <v>0</v>
      </c>
      <c r="P149" s="43">
        <f t="shared" ref="P149:P162" si="102">IF(J149=1,I149,0)</f>
        <v>0</v>
      </c>
      <c r="Q149" s="43">
        <f t="shared" si="97"/>
        <v>0</v>
      </c>
      <c r="R149" s="43">
        <f t="shared" si="98"/>
        <v>0</v>
      </c>
      <c r="S149" s="43">
        <f t="shared" si="99"/>
        <v>0</v>
      </c>
      <c r="T149" s="43">
        <f t="shared" si="100"/>
        <v>0</v>
      </c>
      <c r="U149" s="43">
        <f t="shared" ref="U149:U162" si="103">IF(J149=7,I149,0)</f>
        <v>0</v>
      </c>
      <c r="V149" s="67">
        <f>1+V148</f>
        <v>2</v>
      </c>
      <c r="W149" s="83"/>
    </row>
    <row r="150" spans="2:23" hidden="1">
      <c r="B150" s="67">
        <f t="shared" ref="B150:B162" si="104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101"/>
        <v>6</v>
      </c>
      <c r="K150" s="20" t="s">
        <v>188</v>
      </c>
      <c r="L150" s="95" t="s">
        <v>38</v>
      </c>
      <c r="M150" s="39"/>
      <c r="N150" s="39"/>
      <c r="O150" s="43">
        <f t="shared" si="96"/>
        <v>0</v>
      </c>
      <c r="P150" s="43">
        <f t="shared" si="102"/>
        <v>0</v>
      </c>
      <c r="Q150" s="43">
        <f t="shared" si="97"/>
        <v>0</v>
      </c>
      <c r="R150" s="43">
        <f t="shared" si="98"/>
        <v>0</v>
      </c>
      <c r="S150" s="43">
        <f t="shared" si="99"/>
        <v>0</v>
      </c>
      <c r="T150" s="43">
        <f t="shared" si="100"/>
        <v>0</v>
      </c>
      <c r="U150" s="43">
        <f t="shared" si="103"/>
        <v>0</v>
      </c>
      <c r="V150" s="67">
        <f t="shared" ref="V150:V162" si="105">1+V149</f>
        <v>3</v>
      </c>
      <c r="W150" s="83"/>
    </row>
    <row r="151" spans="2:23" hidden="1">
      <c r="B151" s="67">
        <f t="shared" si="104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101"/>
        <v>6</v>
      </c>
      <c r="K151" s="20" t="s">
        <v>188</v>
      </c>
      <c r="L151" s="21" t="s">
        <v>38</v>
      </c>
      <c r="M151" s="39"/>
      <c r="N151" s="39"/>
      <c r="O151" s="43">
        <f t="shared" si="96"/>
        <v>0</v>
      </c>
      <c r="P151" s="43">
        <f t="shared" si="102"/>
        <v>0</v>
      </c>
      <c r="Q151" s="43">
        <f t="shared" si="97"/>
        <v>0</v>
      </c>
      <c r="R151" s="43">
        <f t="shared" si="98"/>
        <v>0</v>
      </c>
      <c r="S151" s="43">
        <f t="shared" si="99"/>
        <v>0</v>
      </c>
      <c r="T151" s="43">
        <f t="shared" si="100"/>
        <v>0</v>
      </c>
      <c r="U151" s="43">
        <f t="shared" si="103"/>
        <v>0</v>
      </c>
      <c r="V151" s="67">
        <f t="shared" si="105"/>
        <v>4</v>
      </c>
      <c r="W151" s="83"/>
    </row>
    <row r="152" spans="2:23" hidden="1">
      <c r="B152" s="67">
        <f t="shared" si="104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101"/>
        <v>6</v>
      </c>
      <c r="K152" s="20" t="s">
        <v>188</v>
      </c>
      <c r="L152" s="21" t="s">
        <v>38</v>
      </c>
      <c r="M152" s="39"/>
      <c r="N152" s="39"/>
      <c r="O152" s="43">
        <f t="shared" si="96"/>
        <v>0</v>
      </c>
      <c r="P152" s="43">
        <f t="shared" si="102"/>
        <v>0</v>
      </c>
      <c r="Q152" s="43">
        <f t="shared" si="97"/>
        <v>0</v>
      </c>
      <c r="R152" s="43">
        <f t="shared" si="98"/>
        <v>0</v>
      </c>
      <c r="S152" s="43">
        <f t="shared" si="99"/>
        <v>0</v>
      </c>
      <c r="T152" s="43">
        <f t="shared" si="100"/>
        <v>0</v>
      </c>
      <c r="U152" s="43">
        <f t="shared" si="103"/>
        <v>0</v>
      </c>
      <c r="V152" s="67">
        <f t="shared" si="105"/>
        <v>5</v>
      </c>
      <c r="W152" s="83"/>
    </row>
    <row r="153" spans="2:23" hidden="1">
      <c r="B153" s="67">
        <f t="shared" si="104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101"/>
        <v>6</v>
      </c>
      <c r="K153" s="20" t="s">
        <v>188</v>
      </c>
      <c r="L153" s="21" t="s">
        <v>38</v>
      </c>
      <c r="M153" s="39"/>
      <c r="N153" s="39"/>
      <c r="O153" s="43">
        <f t="shared" si="96"/>
        <v>0</v>
      </c>
      <c r="P153" s="43">
        <f t="shared" si="102"/>
        <v>0</v>
      </c>
      <c r="Q153" s="43">
        <f t="shared" si="97"/>
        <v>0</v>
      </c>
      <c r="R153" s="43">
        <f t="shared" si="98"/>
        <v>0</v>
      </c>
      <c r="S153" s="43">
        <f t="shared" si="99"/>
        <v>0</v>
      </c>
      <c r="T153" s="43">
        <f t="shared" si="100"/>
        <v>0</v>
      </c>
      <c r="U153" s="43">
        <f t="shared" si="103"/>
        <v>0</v>
      </c>
      <c r="V153" s="67">
        <f t="shared" si="105"/>
        <v>6</v>
      </c>
      <c r="W153" s="83"/>
    </row>
    <row r="154" spans="2:23" hidden="1">
      <c r="B154" s="67">
        <f t="shared" si="104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101"/>
        <v>6</v>
      </c>
      <c r="K154" s="20" t="s">
        <v>188</v>
      </c>
      <c r="L154" s="21" t="s">
        <v>38</v>
      </c>
      <c r="M154" s="39"/>
      <c r="N154" s="39"/>
      <c r="O154" s="43">
        <f t="shared" si="96"/>
        <v>0</v>
      </c>
      <c r="P154" s="43">
        <f t="shared" si="102"/>
        <v>0</v>
      </c>
      <c r="Q154" s="43">
        <f t="shared" si="97"/>
        <v>0</v>
      </c>
      <c r="R154" s="43">
        <f t="shared" si="98"/>
        <v>0</v>
      </c>
      <c r="S154" s="43">
        <f t="shared" si="99"/>
        <v>0</v>
      </c>
      <c r="T154" s="43">
        <f t="shared" si="100"/>
        <v>0</v>
      </c>
      <c r="U154" s="43">
        <f t="shared" si="103"/>
        <v>0</v>
      </c>
      <c r="V154" s="67">
        <f t="shared" si="105"/>
        <v>7</v>
      </c>
      <c r="W154" s="83"/>
    </row>
    <row r="155" spans="2:23" hidden="1">
      <c r="B155" s="67">
        <f t="shared" si="104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101"/>
        <v>6</v>
      </c>
      <c r="K155" s="20" t="s">
        <v>188</v>
      </c>
      <c r="L155" s="21" t="s">
        <v>38</v>
      </c>
      <c r="M155" s="39"/>
      <c r="N155" s="39"/>
      <c r="O155" s="43">
        <f t="shared" si="96"/>
        <v>0</v>
      </c>
      <c r="P155" s="43">
        <f t="shared" si="102"/>
        <v>0</v>
      </c>
      <c r="Q155" s="43">
        <f t="shared" si="97"/>
        <v>0</v>
      </c>
      <c r="R155" s="43">
        <f t="shared" si="98"/>
        <v>0</v>
      </c>
      <c r="S155" s="43">
        <f t="shared" si="99"/>
        <v>0</v>
      </c>
      <c r="T155" s="43">
        <f t="shared" si="100"/>
        <v>0</v>
      </c>
      <c r="U155" s="43">
        <f t="shared" si="103"/>
        <v>0</v>
      </c>
      <c r="V155" s="67">
        <f t="shared" si="105"/>
        <v>8</v>
      </c>
      <c r="W155" s="83"/>
    </row>
    <row r="156" spans="2:23" hidden="1">
      <c r="B156" s="67">
        <f t="shared" si="104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101"/>
        <v>6</v>
      </c>
      <c r="K156" s="20" t="s">
        <v>188</v>
      </c>
      <c r="L156" s="21" t="s">
        <v>38</v>
      </c>
      <c r="M156" s="39"/>
      <c r="N156" s="39"/>
      <c r="O156" s="43">
        <f t="shared" si="96"/>
        <v>0</v>
      </c>
      <c r="P156" s="43">
        <f t="shared" si="102"/>
        <v>0</v>
      </c>
      <c r="Q156" s="43">
        <f t="shared" si="97"/>
        <v>0</v>
      </c>
      <c r="R156" s="43">
        <f t="shared" si="98"/>
        <v>0</v>
      </c>
      <c r="S156" s="43">
        <f t="shared" si="99"/>
        <v>0</v>
      </c>
      <c r="T156" s="43">
        <f t="shared" si="100"/>
        <v>0</v>
      </c>
      <c r="U156" s="43">
        <f t="shared" si="103"/>
        <v>0</v>
      </c>
      <c r="V156" s="67">
        <f t="shared" si="105"/>
        <v>9</v>
      </c>
      <c r="W156" s="83"/>
    </row>
    <row r="157" spans="2:23" hidden="1">
      <c r="B157" s="67">
        <f t="shared" si="104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101"/>
        <v>6</v>
      </c>
      <c r="K157" s="20" t="s">
        <v>188</v>
      </c>
      <c r="L157" s="21" t="s">
        <v>38</v>
      </c>
      <c r="M157" s="39"/>
      <c r="N157" s="39"/>
      <c r="O157" s="43">
        <f t="shared" si="96"/>
        <v>0</v>
      </c>
      <c r="P157" s="43">
        <f t="shared" si="102"/>
        <v>0</v>
      </c>
      <c r="Q157" s="43">
        <f t="shared" si="97"/>
        <v>0</v>
      </c>
      <c r="R157" s="43">
        <f t="shared" si="98"/>
        <v>0</v>
      </c>
      <c r="S157" s="43">
        <f t="shared" si="99"/>
        <v>0</v>
      </c>
      <c r="T157" s="43">
        <f t="shared" si="100"/>
        <v>0</v>
      </c>
      <c r="U157" s="43">
        <f t="shared" si="103"/>
        <v>0</v>
      </c>
      <c r="V157" s="67">
        <f t="shared" si="105"/>
        <v>10</v>
      </c>
      <c r="W157" s="83"/>
    </row>
    <row r="158" spans="2:23" hidden="1">
      <c r="B158" s="67">
        <f t="shared" si="104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101"/>
        <v>6</v>
      </c>
      <c r="K158" s="20" t="s">
        <v>188</v>
      </c>
      <c r="L158" s="21" t="s">
        <v>38</v>
      </c>
      <c r="M158" s="39"/>
      <c r="N158" s="39"/>
      <c r="O158" s="43">
        <f t="shared" si="96"/>
        <v>0</v>
      </c>
      <c r="P158" s="43">
        <f t="shared" si="102"/>
        <v>0</v>
      </c>
      <c r="Q158" s="43">
        <f t="shared" si="97"/>
        <v>0</v>
      </c>
      <c r="R158" s="43">
        <f t="shared" si="98"/>
        <v>0</v>
      </c>
      <c r="S158" s="43">
        <f t="shared" si="99"/>
        <v>0</v>
      </c>
      <c r="T158" s="43">
        <f t="shared" si="100"/>
        <v>0</v>
      </c>
      <c r="U158" s="43">
        <f t="shared" si="103"/>
        <v>0</v>
      </c>
      <c r="V158" s="67">
        <f t="shared" si="105"/>
        <v>11</v>
      </c>
      <c r="W158" s="83"/>
    </row>
    <row r="159" spans="2:23" hidden="1">
      <c r="B159" s="67">
        <f t="shared" si="104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101"/>
        <v>6</v>
      </c>
      <c r="K159" s="20" t="s">
        <v>188</v>
      </c>
      <c r="L159" s="21" t="s">
        <v>38</v>
      </c>
      <c r="M159" s="39"/>
      <c r="N159" s="39"/>
      <c r="O159" s="43">
        <f t="shared" si="96"/>
        <v>0</v>
      </c>
      <c r="P159" s="43">
        <f t="shared" si="102"/>
        <v>0</v>
      </c>
      <c r="Q159" s="43">
        <f t="shared" si="97"/>
        <v>0</v>
      </c>
      <c r="R159" s="43">
        <f t="shared" si="98"/>
        <v>0</v>
      </c>
      <c r="S159" s="43">
        <f t="shared" si="99"/>
        <v>0</v>
      </c>
      <c r="T159" s="43">
        <f t="shared" si="100"/>
        <v>0</v>
      </c>
      <c r="U159" s="43">
        <f t="shared" si="103"/>
        <v>0</v>
      </c>
      <c r="V159" s="67">
        <f t="shared" si="105"/>
        <v>12</v>
      </c>
      <c r="W159" s="83"/>
    </row>
    <row r="160" spans="2:23" hidden="1">
      <c r="B160" s="67">
        <f t="shared" si="104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101"/>
        <v>6</v>
      </c>
      <c r="K160" s="20" t="s">
        <v>188</v>
      </c>
      <c r="L160" s="21" t="s">
        <v>38</v>
      </c>
      <c r="M160" s="39"/>
      <c r="N160" s="39"/>
      <c r="O160" s="43">
        <f t="shared" si="96"/>
        <v>0</v>
      </c>
      <c r="P160" s="43">
        <f t="shared" si="102"/>
        <v>0</v>
      </c>
      <c r="Q160" s="43">
        <f t="shared" si="97"/>
        <v>0</v>
      </c>
      <c r="R160" s="43">
        <f t="shared" si="98"/>
        <v>0</v>
      </c>
      <c r="S160" s="43">
        <f t="shared" si="99"/>
        <v>0</v>
      </c>
      <c r="T160" s="43">
        <f t="shared" si="100"/>
        <v>0</v>
      </c>
      <c r="U160" s="43">
        <f t="shared" si="103"/>
        <v>0</v>
      </c>
      <c r="V160" s="67">
        <f t="shared" si="105"/>
        <v>13</v>
      </c>
      <c r="W160" s="83"/>
    </row>
    <row r="161" spans="2:23" hidden="1">
      <c r="B161" s="67">
        <f t="shared" si="104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101"/>
        <v>6</v>
      </c>
      <c r="K161" s="20" t="s">
        <v>188</v>
      </c>
      <c r="L161" s="21" t="s">
        <v>38</v>
      </c>
      <c r="M161" s="39"/>
      <c r="N161" s="39"/>
      <c r="O161" s="43">
        <f t="shared" si="96"/>
        <v>0</v>
      </c>
      <c r="P161" s="43">
        <f t="shared" si="102"/>
        <v>0</v>
      </c>
      <c r="Q161" s="43">
        <f t="shared" si="97"/>
        <v>0</v>
      </c>
      <c r="R161" s="43">
        <f t="shared" si="98"/>
        <v>0</v>
      </c>
      <c r="S161" s="43">
        <f t="shared" si="99"/>
        <v>0</v>
      </c>
      <c r="T161" s="43">
        <f t="shared" si="100"/>
        <v>0</v>
      </c>
      <c r="U161" s="43">
        <f t="shared" si="103"/>
        <v>0</v>
      </c>
      <c r="V161" s="67">
        <f t="shared" si="105"/>
        <v>14</v>
      </c>
      <c r="W161" s="83"/>
    </row>
    <row r="162" spans="2:23" hidden="1">
      <c r="B162" s="67">
        <f t="shared" si="104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101"/>
        <v>6</v>
      </c>
      <c r="K162" s="20" t="s">
        <v>188</v>
      </c>
      <c r="L162" s="21" t="s">
        <v>38</v>
      </c>
      <c r="M162" s="39"/>
      <c r="N162" s="39"/>
      <c r="O162" s="43">
        <f t="shared" si="96"/>
        <v>0</v>
      </c>
      <c r="P162" s="43">
        <f t="shared" si="102"/>
        <v>0</v>
      </c>
      <c r="Q162" s="43">
        <f t="shared" si="97"/>
        <v>0</v>
      </c>
      <c r="R162" s="43">
        <f t="shared" si="98"/>
        <v>0</v>
      </c>
      <c r="S162" s="43">
        <f t="shared" si="99"/>
        <v>0</v>
      </c>
      <c r="T162" s="43">
        <f t="shared" si="100"/>
        <v>0</v>
      </c>
      <c r="U162" s="43">
        <f t="shared" si="103"/>
        <v>0</v>
      </c>
      <c r="V162" s="67">
        <f t="shared" si="105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6">SUM(S168:S182)</f>
        <v>0</v>
      </c>
      <c r="T167" s="62">
        <f t="shared" si="106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7">IF(J168=0,I168,0)</f>
        <v>0</v>
      </c>
      <c r="P168" s="43">
        <f>IF(J168=1,I168,0)</f>
        <v>0</v>
      </c>
      <c r="Q168" s="43">
        <f t="shared" ref="Q168:Q182" si="108">IF(J168=2,I168,0)</f>
        <v>0</v>
      </c>
      <c r="R168" s="43">
        <f t="shared" ref="R168:R182" si="109">IF(J168=3,I168,0)</f>
        <v>0</v>
      </c>
      <c r="S168" s="43">
        <f t="shared" ref="S168:S182" si="110">IF(J168=4,I168,0)</f>
        <v>0</v>
      </c>
      <c r="T168" s="43">
        <f t="shared" ref="T168:T182" si="111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12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7"/>
        <v>0</v>
      </c>
      <c r="P169" s="43">
        <f t="shared" ref="P169:P182" si="113">IF(J169=1,I169,0)</f>
        <v>0</v>
      </c>
      <c r="Q169" s="43">
        <f t="shared" si="108"/>
        <v>0</v>
      </c>
      <c r="R169" s="43">
        <f t="shared" si="109"/>
        <v>0</v>
      </c>
      <c r="S169" s="43">
        <f t="shared" si="110"/>
        <v>0</v>
      </c>
      <c r="T169" s="43">
        <f t="shared" si="111"/>
        <v>0</v>
      </c>
      <c r="U169" s="43">
        <f t="shared" ref="U169:U182" si="114">IF(J169=7,I169,0)</f>
        <v>0</v>
      </c>
      <c r="V169" s="63">
        <f>1+V168</f>
        <v>2</v>
      </c>
      <c r="W169" s="83"/>
    </row>
    <row r="170" spans="2:23" hidden="1">
      <c r="B170" s="63">
        <f t="shared" ref="B170:B182" si="115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12"/>
        <v>6</v>
      </c>
      <c r="K170" s="20" t="s">
        <v>188</v>
      </c>
      <c r="L170" s="95" t="s">
        <v>38</v>
      </c>
      <c r="M170" s="39"/>
      <c r="N170" s="39"/>
      <c r="O170" s="43">
        <f t="shared" si="107"/>
        <v>0</v>
      </c>
      <c r="P170" s="43">
        <f t="shared" si="113"/>
        <v>0</v>
      </c>
      <c r="Q170" s="43">
        <f t="shared" si="108"/>
        <v>0</v>
      </c>
      <c r="R170" s="43">
        <f t="shared" si="109"/>
        <v>0</v>
      </c>
      <c r="S170" s="43">
        <f t="shared" si="110"/>
        <v>0</v>
      </c>
      <c r="T170" s="43">
        <f t="shared" si="111"/>
        <v>0</v>
      </c>
      <c r="U170" s="43">
        <f t="shared" si="114"/>
        <v>0</v>
      </c>
      <c r="V170" s="63">
        <f t="shared" ref="V170:V182" si="116">1+V169</f>
        <v>3</v>
      </c>
      <c r="W170" s="83"/>
    </row>
    <row r="171" spans="2:23" hidden="1">
      <c r="B171" s="63">
        <f t="shared" si="115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12"/>
        <v>6</v>
      </c>
      <c r="K171" s="20" t="s">
        <v>188</v>
      </c>
      <c r="L171" s="21" t="s">
        <v>38</v>
      </c>
      <c r="M171" s="39"/>
      <c r="N171" s="39"/>
      <c r="O171" s="43">
        <f t="shared" si="107"/>
        <v>0</v>
      </c>
      <c r="P171" s="43">
        <f t="shared" si="113"/>
        <v>0</v>
      </c>
      <c r="Q171" s="43">
        <f t="shared" si="108"/>
        <v>0</v>
      </c>
      <c r="R171" s="43">
        <f t="shared" si="109"/>
        <v>0</v>
      </c>
      <c r="S171" s="43">
        <f t="shared" si="110"/>
        <v>0</v>
      </c>
      <c r="T171" s="43">
        <f t="shared" si="111"/>
        <v>0</v>
      </c>
      <c r="U171" s="43">
        <f t="shared" si="114"/>
        <v>0</v>
      </c>
      <c r="V171" s="63">
        <f t="shared" si="116"/>
        <v>4</v>
      </c>
      <c r="W171" s="83"/>
    </row>
    <row r="172" spans="2:23" hidden="1">
      <c r="B172" s="63">
        <f t="shared" si="115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12"/>
        <v>6</v>
      </c>
      <c r="K172" s="20" t="s">
        <v>188</v>
      </c>
      <c r="L172" s="21" t="s">
        <v>38</v>
      </c>
      <c r="M172" s="39"/>
      <c r="N172" s="39"/>
      <c r="O172" s="43">
        <f t="shared" si="107"/>
        <v>0</v>
      </c>
      <c r="P172" s="43">
        <f t="shared" si="113"/>
        <v>0</v>
      </c>
      <c r="Q172" s="43">
        <f t="shared" si="108"/>
        <v>0</v>
      </c>
      <c r="R172" s="43">
        <f t="shared" si="109"/>
        <v>0</v>
      </c>
      <c r="S172" s="43">
        <f t="shared" si="110"/>
        <v>0</v>
      </c>
      <c r="T172" s="43">
        <f t="shared" si="111"/>
        <v>0</v>
      </c>
      <c r="U172" s="43">
        <f t="shared" si="114"/>
        <v>0</v>
      </c>
      <c r="V172" s="63">
        <f t="shared" si="116"/>
        <v>5</v>
      </c>
      <c r="W172" s="83"/>
    </row>
    <row r="173" spans="2:23" hidden="1">
      <c r="B173" s="63">
        <f t="shared" si="115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12"/>
        <v>6</v>
      </c>
      <c r="K173" s="20" t="s">
        <v>188</v>
      </c>
      <c r="L173" s="21" t="s">
        <v>38</v>
      </c>
      <c r="M173" s="39"/>
      <c r="N173" s="39"/>
      <c r="O173" s="43">
        <f t="shared" si="107"/>
        <v>0</v>
      </c>
      <c r="P173" s="43">
        <f t="shared" si="113"/>
        <v>0</v>
      </c>
      <c r="Q173" s="43">
        <f t="shared" si="108"/>
        <v>0</v>
      </c>
      <c r="R173" s="43">
        <f t="shared" si="109"/>
        <v>0</v>
      </c>
      <c r="S173" s="43">
        <f t="shared" si="110"/>
        <v>0</v>
      </c>
      <c r="T173" s="43">
        <f t="shared" si="111"/>
        <v>0</v>
      </c>
      <c r="U173" s="43">
        <f t="shared" si="114"/>
        <v>0</v>
      </c>
      <c r="V173" s="63">
        <f t="shared" si="116"/>
        <v>6</v>
      </c>
      <c r="W173" s="83"/>
    </row>
    <row r="174" spans="2:23" hidden="1">
      <c r="B174" s="63">
        <f t="shared" si="115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12"/>
        <v>6</v>
      </c>
      <c r="K174" s="20" t="s">
        <v>188</v>
      </c>
      <c r="L174" s="21" t="s">
        <v>38</v>
      </c>
      <c r="M174" s="39"/>
      <c r="N174" s="39"/>
      <c r="O174" s="43">
        <f t="shared" si="107"/>
        <v>0</v>
      </c>
      <c r="P174" s="43">
        <f t="shared" si="113"/>
        <v>0</v>
      </c>
      <c r="Q174" s="43">
        <f t="shared" si="108"/>
        <v>0</v>
      </c>
      <c r="R174" s="43">
        <f t="shared" si="109"/>
        <v>0</v>
      </c>
      <c r="S174" s="43">
        <f t="shared" si="110"/>
        <v>0</v>
      </c>
      <c r="T174" s="43">
        <f t="shared" si="111"/>
        <v>0</v>
      </c>
      <c r="U174" s="43">
        <f t="shared" si="114"/>
        <v>0</v>
      </c>
      <c r="V174" s="63">
        <f t="shared" si="116"/>
        <v>7</v>
      </c>
      <c r="W174" s="83"/>
    </row>
    <row r="175" spans="2:23" hidden="1">
      <c r="B175" s="63">
        <f t="shared" si="115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12"/>
        <v>6</v>
      </c>
      <c r="K175" s="20" t="s">
        <v>188</v>
      </c>
      <c r="L175" s="21" t="s">
        <v>38</v>
      </c>
      <c r="M175" s="39"/>
      <c r="N175" s="39"/>
      <c r="O175" s="43">
        <f t="shared" si="107"/>
        <v>0</v>
      </c>
      <c r="P175" s="43">
        <f t="shared" si="113"/>
        <v>0</v>
      </c>
      <c r="Q175" s="43">
        <f t="shared" si="108"/>
        <v>0</v>
      </c>
      <c r="R175" s="43">
        <f t="shared" si="109"/>
        <v>0</v>
      </c>
      <c r="S175" s="43">
        <f t="shared" si="110"/>
        <v>0</v>
      </c>
      <c r="T175" s="43">
        <f t="shared" si="111"/>
        <v>0</v>
      </c>
      <c r="U175" s="43">
        <f t="shared" si="114"/>
        <v>0</v>
      </c>
      <c r="V175" s="63">
        <f t="shared" si="116"/>
        <v>8</v>
      </c>
      <c r="W175" s="83"/>
    </row>
    <row r="176" spans="2:23" hidden="1">
      <c r="B176" s="63">
        <f t="shared" si="115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12"/>
        <v>6</v>
      </c>
      <c r="K176" s="20" t="s">
        <v>188</v>
      </c>
      <c r="L176" s="21" t="s">
        <v>38</v>
      </c>
      <c r="M176" s="39"/>
      <c r="N176" s="39"/>
      <c r="O176" s="43">
        <f t="shared" si="107"/>
        <v>0</v>
      </c>
      <c r="P176" s="43">
        <f t="shared" si="113"/>
        <v>0</v>
      </c>
      <c r="Q176" s="43">
        <f t="shared" si="108"/>
        <v>0</v>
      </c>
      <c r="R176" s="43">
        <f t="shared" si="109"/>
        <v>0</v>
      </c>
      <c r="S176" s="43">
        <f t="shared" si="110"/>
        <v>0</v>
      </c>
      <c r="T176" s="43">
        <f t="shared" si="111"/>
        <v>0</v>
      </c>
      <c r="U176" s="43">
        <f t="shared" si="114"/>
        <v>0</v>
      </c>
      <c r="V176" s="63">
        <f t="shared" si="116"/>
        <v>9</v>
      </c>
      <c r="W176" s="83"/>
    </row>
    <row r="177" spans="2:23" hidden="1">
      <c r="B177" s="63">
        <f t="shared" si="115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12"/>
        <v>6</v>
      </c>
      <c r="K177" s="20" t="s">
        <v>188</v>
      </c>
      <c r="L177" s="21" t="s">
        <v>38</v>
      </c>
      <c r="M177" s="39"/>
      <c r="N177" s="39"/>
      <c r="O177" s="43">
        <f t="shared" si="107"/>
        <v>0</v>
      </c>
      <c r="P177" s="43">
        <f t="shared" si="113"/>
        <v>0</v>
      </c>
      <c r="Q177" s="43">
        <f t="shared" si="108"/>
        <v>0</v>
      </c>
      <c r="R177" s="43">
        <f t="shared" si="109"/>
        <v>0</v>
      </c>
      <c r="S177" s="43">
        <f t="shared" si="110"/>
        <v>0</v>
      </c>
      <c r="T177" s="43">
        <f t="shared" si="111"/>
        <v>0</v>
      </c>
      <c r="U177" s="43">
        <f t="shared" si="114"/>
        <v>0</v>
      </c>
      <c r="V177" s="63">
        <f t="shared" si="116"/>
        <v>10</v>
      </c>
      <c r="W177" s="83"/>
    </row>
    <row r="178" spans="2:23" hidden="1">
      <c r="B178" s="63">
        <f t="shared" si="115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12"/>
        <v>6</v>
      </c>
      <c r="K178" s="20" t="s">
        <v>188</v>
      </c>
      <c r="L178" s="21" t="s">
        <v>38</v>
      </c>
      <c r="M178" s="39"/>
      <c r="N178" s="39"/>
      <c r="O178" s="43">
        <f t="shared" si="107"/>
        <v>0</v>
      </c>
      <c r="P178" s="43">
        <f t="shared" si="113"/>
        <v>0</v>
      </c>
      <c r="Q178" s="43">
        <f t="shared" si="108"/>
        <v>0</v>
      </c>
      <c r="R178" s="43">
        <f t="shared" si="109"/>
        <v>0</v>
      </c>
      <c r="S178" s="43">
        <f t="shared" si="110"/>
        <v>0</v>
      </c>
      <c r="T178" s="43">
        <f t="shared" si="111"/>
        <v>0</v>
      </c>
      <c r="U178" s="43">
        <f t="shared" si="114"/>
        <v>0</v>
      </c>
      <c r="V178" s="63">
        <f t="shared" si="116"/>
        <v>11</v>
      </c>
      <c r="W178" s="83"/>
    </row>
    <row r="179" spans="2:23" hidden="1">
      <c r="B179" s="63">
        <f t="shared" si="115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12"/>
        <v>6</v>
      </c>
      <c r="K179" s="20" t="s">
        <v>188</v>
      </c>
      <c r="L179" s="21" t="s">
        <v>38</v>
      </c>
      <c r="M179" s="39"/>
      <c r="N179" s="39"/>
      <c r="O179" s="43">
        <f t="shared" si="107"/>
        <v>0</v>
      </c>
      <c r="P179" s="43">
        <f t="shared" si="113"/>
        <v>0</v>
      </c>
      <c r="Q179" s="43">
        <f t="shared" si="108"/>
        <v>0</v>
      </c>
      <c r="R179" s="43">
        <f t="shared" si="109"/>
        <v>0</v>
      </c>
      <c r="S179" s="43">
        <f t="shared" si="110"/>
        <v>0</v>
      </c>
      <c r="T179" s="43">
        <f t="shared" si="111"/>
        <v>0</v>
      </c>
      <c r="U179" s="43">
        <f t="shared" si="114"/>
        <v>0</v>
      </c>
      <c r="V179" s="63">
        <f t="shared" si="116"/>
        <v>12</v>
      </c>
      <c r="W179" s="83"/>
    </row>
    <row r="180" spans="2:23" hidden="1">
      <c r="B180" s="63">
        <f t="shared" si="115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12"/>
        <v>6</v>
      </c>
      <c r="K180" s="20" t="s">
        <v>188</v>
      </c>
      <c r="L180" s="21" t="s">
        <v>38</v>
      </c>
      <c r="M180" s="39"/>
      <c r="N180" s="39"/>
      <c r="O180" s="43">
        <f t="shared" si="107"/>
        <v>0</v>
      </c>
      <c r="P180" s="43">
        <f t="shared" si="113"/>
        <v>0</v>
      </c>
      <c r="Q180" s="43">
        <f t="shared" si="108"/>
        <v>0</v>
      </c>
      <c r="R180" s="43">
        <f t="shared" si="109"/>
        <v>0</v>
      </c>
      <c r="S180" s="43">
        <f t="shared" si="110"/>
        <v>0</v>
      </c>
      <c r="T180" s="43">
        <f t="shared" si="111"/>
        <v>0</v>
      </c>
      <c r="U180" s="43">
        <f t="shared" si="114"/>
        <v>0</v>
      </c>
      <c r="V180" s="63">
        <f t="shared" si="116"/>
        <v>13</v>
      </c>
      <c r="W180" s="83"/>
    </row>
    <row r="181" spans="2:23" hidden="1">
      <c r="B181" s="63">
        <f t="shared" si="115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12"/>
        <v>6</v>
      </c>
      <c r="K181" s="20" t="s">
        <v>188</v>
      </c>
      <c r="L181" s="21" t="s">
        <v>38</v>
      </c>
      <c r="M181" s="39"/>
      <c r="N181" s="39"/>
      <c r="O181" s="43">
        <f t="shared" si="107"/>
        <v>0</v>
      </c>
      <c r="P181" s="43">
        <f t="shared" si="113"/>
        <v>0</v>
      </c>
      <c r="Q181" s="43">
        <f t="shared" si="108"/>
        <v>0</v>
      </c>
      <c r="R181" s="43">
        <f t="shared" si="109"/>
        <v>0</v>
      </c>
      <c r="S181" s="43">
        <f t="shared" si="110"/>
        <v>0</v>
      </c>
      <c r="T181" s="43">
        <f t="shared" si="111"/>
        <v>0</v>
      </c>
      <c r="U181" s="43">
        <f t="shared" si="114"/>
        <v>0</v>
      </c>
      <c r="V181" s="63">
        <f t="shared" si="116"/>
        <v>14</v>
      </c>
      <c r="W181" s="83"/>
    </row>
    <row r="182" spans="2:23" hidden="1">
      <c r="B182" s="63">
        <f t="shared" si="115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12"/>
        <v>6</v>
      </c>
      <c r="K182" s="20" t="s">
        <v>188</v>
      </c>
      <c r="L182" s="21" t="s">
        <v>38</v>
      </c>
      <c r="M182" s="39"/>
      <c r="N182" s="39"/>
      <c r="O182" s="43">
        <f t="shared" si="107"/>
        <v>0</v>
      </c>
      <c r="P182" s="43">
        <f t="shared" si="113"/>
        <v>0</v>
      </c>
      <c r="Q182" s="43">
        <f t="shared" si="108"/>
        <v>0</v>
      </c>
      <c r="R182" s="43">
        <f t="shared" si="109"/>
        <v>0</v>
      </c>
      <c r="S182" s="43">
        <f t="shared" si="110"/>
        <v>0</v>
      </c>
      <c r="T182" s="43">
        <f t="shared" si="111"/>
        <v>0</v>
      </c>
      <c r="U182" s="43">
        <f t="shared" si="114"/>
        <v>0</v>
      </c>
      <c r="V182" s="63">
        <f t="shared" si="116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B2FCA4F-D9C9-4FEA-97D3-435E2D14B64F}">
          <x14:formula1>
            <xm:f>EB!$F$3:$F$6</xm:f>
          </x14:formula1>
          <xm:sqref>C28:C42 C8:C22 C48:C62 C148:C162 C128:C142 C108:C122 C88:C102 C168:C182 C68:C82 Z7:Z15</xm:sqref>
        </x14:dataValidation>
        <x14:dataValidation type="list" allowBlank="1" showInputMessage="1" showErrorMessage="1" xr:uid="{9949D199-579F-4909-8916-D6736535D0F7}">
          <x14:formula1>
            <xm:f>EB!$H$3:$H$5</xm:f>
          </x14:formula1>
          <xm:sqref>D48:D62 D68:D82 D28:D42 D168:D182 D88:D102 D108:D122 D128:D142 D148:D162 D8:D22 AA7:AA15</xm:sqref>
        </x14:dataValidation>
        <x14:dataValidation type="list" allowBlank="1" showInputMessage="1" showErrorMessage="1" xr:uid="{DA96BD66-D3DF-4D74-9704-7D138D03F297}">
          <x14:formula1>
            <xm:f>EB!$K$3:$K$15</xm:f>
          </x14:formula1>
          <xm:sqref>K48:K62 K28:K42 K148:K162 K128:K142 K108:K122 K88:K102 K168:K182 K8:K22 K68:K82</xm:sqref>
        </x14:dataValidation>
        <x14:dataValidation type="list" allowBlank="1" showInputMessage="1" showErrorMessage="1" xr:uid="{F2DC5006-F8C8-4DA6-BE28-3DF7633660EE}">
          <x14:formula1>
            <xm:f>EB!$I$3:$I$9</xm:f>
          </x14:formula1>
          <xm:sqref>F48:F62 F8:F22 F28:F42 F168:F182 F88:F102 F108:F122 F128:F142 F148:F162 F68:F82</xm:sqref>
        </x14:dataValidation>
        <x14:dataValidation type="list" allowBlank="1" showInputMessage="1" showErrorMessage="1" xr:uid="{FE3BD7C5-786E-41CC-8615-CBCA30E54B21}">
          <x14:formula1>
            <xm:f>EB!$J$3:$J$49</xm:f>
          </x14:formula1>
          <xm:sqref>G48:G62 G8:G22 G148:G162 G128:G142 G108:G122 G88:G102 G168:G182 G28:G42 G68:G82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FC324-535E-4BE2-A60F-8D54D9117FBF}">
  <sheetPr codeName="Sheet28">
    <outlinePr summaryBelow="0" summaryRight="0"/>
  </sheetPr>
  <dimension ref="B1:AL186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C8" sqref="C8:L9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1352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612</v>
      </c>
      <c r="G3" s="22" t="s">
        <v>225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899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899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2</v>
      </c>
      <c r="AC7" s="90">
        <f t="shared" ref="AC7:AK7" si="1">M7</f>
        <v>899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899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402</v>
      </c>
      <c r="H8" s="68" t="s">
        <v>613</v>
      </c>
      <c r="I8" s="18">
        <v>232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100" t="s">
        <v>1353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232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190</v>
      </c>
      <c r="AA8" s="5" t="s">
        <v>181</v>
      </c>
      <c r="AB8" s="20">
        <f>MAX(E28:E42)</f>
        <v>3</v>
      </c>
      <c r="AC8" s="90">
        <f t="shared" ref="AC8:AK8" si="3">M27</f>
        <v>1360</v>
      </c>
      <c r="AD8" s="90">
        <f t="shared" si="3"/>
        <v>0</v>
      </c>
      <c r="AE8" s="90">
        <f t="shared" si="3"/>
        <v>0</v>
      </c>
      <c r="AF8" s="90">
        <f t="shared" si="3"/>
        <v>1360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402</v>
      </c>
      <c r="H9" s="68" t="s">
        <v>614</v>
      </c>
      <c r="I9" s="18">
        <v>667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100" t="s">
        <v>1353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667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188</v>
      </c>
      <c r="D10" s="5" t="s">
        <v>188</v>
      </c>
      <c r="E10" s="14" t="s">
        <v>188</v>
      </c>
      <c r="F10" s="17" t="s">
        <v>188</v>
      </c>
      <c r="G10" s="17" t="s">
        <v>188</v>
      </c>
      <c r="H10" s="17"/>
      <c r="I10" s="18"/>
      <c r="J10" s="5">
        <f t="shared" si="4"/>
        <v>6</v>
      </c>
      <c r="K10" s="20" t="s">
        <v>188</v>
      </c>
      <c r="L10" s="95" t="s">
        <v>38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17"/>
      <c r="I11" s="18"/>
      <c r="J11" s="5">
        <f t="shared" si="4"/>
        <v>6</v>
      </c>
      <c r="K11" s="20" t="s">
        <v>188</v>
      </c>
      <c r="L11" s="21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17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1360</v>
      </c>
      <c r="N27" s="117">
        <f>O27+T27+(IF(W27=1,U27,0))</f>
        <v>0</v>
      </c>
      <c r="O27" s="45">
        <f>SUM(O28:O42)</f>
        <v>0</v>
      </c>
      <c r="P27" s="45">
        <f>SUM(P28:P42)</f>
        <v>1360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190</v>
      </c>
      <c r="D28" s="5" t="s">
        <v>181</v>
      </c>
      <c r="E28" s="14">
        <v>1</v>
      </c>
      <c r="F28" s="17" t="s">
        <v>3</v>
      </c>
      <c r="G28" s="17" t="s">
        <v>566</v>
      </c>
      <c r="H28" s="17">
        <v>852</v>
      </c>
      <c r="I28" s="18">
        <v>495</v>
      </c>
      <c r="J28" s="5">
        <f>IF(K28="耕作",0,IF(K28="休耕",1,IF(K28="転用",2,IF(K28="売却",3,IF(K28="貸出",4,IF(K28="借入",5,IF(K28="-",6,IF(K28="その他",7))))))))</f>
        <v>1</v>
      </c>
      <c r="K28" s="20" t="s">
        <v>51</v>
      </c>
      <c r="L28" s="69" t="s">
        <v>1216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495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190</v>
      </c>
      <c r="D29" s="5" t="s">
        <v>181</v>
      </c>
      <c r="E29" s="14">
        <v>2</v>
      </c>
      <c r="F29" s="17" t="s">
        <v>3</v>
      </c>
      <c r="G29" s="17" t="s">
        <v>226</v>
      </c>
      <c r="H29" s="17">
        <v>1115</v>
      </c>
      <c r="I29" s="18">
        <v>403</v>
      </c>
      <c r="J29" s="5">
        <f t="shared" ref="J29:J42" si="31">IF(K29="耕作",0,IF(K29="休耕",1,IF(K29="転用",2,IF(K29="売却",3,IF(K29="貸出",4,IF(K29="借入",5,IF(K29="-",6,IF(K29="その他",7))))))))</f>
        <v>1</v>
      </c>
      <c r="K29" s="20" t="s">
        <v>51</v>
      </c>
      <c r="L29" s="95" t="s">
        <v>1216</v>
      </c>
      <c r="M29" s="40"/>
      <c r="N29" s="40"/>
      <c r="O29" s="43">
        <f t="shared" si="25"/>
        <v>0</v>
      </c>
      <c r="P29" s="43">
        <f t="shared" si="26"/>
        <v>403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190</v>
      </c>
      <c r="D30" s="5" t="s">
        <v>181</v>
      </c>
      <c r="E30" s="14">
        <v>3</v>
      </c>
      <c r="F30" s="17" t="s">
        <v>3</v>
      </c>
      <c r="G30" s="17" t="s">
        <v>589</v>
      </c>
      <c r="H30" s="17">
        <v>1176</v>
      </c>
      <c r="I30" s="18">
        <v>462</v>
      </c>
      <c r="J30" s="5">
        <f t="shared" si="31"/>
        <v>1</v>
      </c>
      <c r="K30" s="20" t="s">
        <v>51</v>
      </c>
      <c r="L30" s="95" t="s">
        <v>1216</v>
      </c>
      <c r="M30" s="39"/>
      <c r="N30" s="39"/>
      <c r="O30" s="43">
        <f t="shared" si="25"/>
        <v>0</v>
      </c>
      <c r="P30" s="43">
        <f t="shared" si="26"/>
        <v>462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  <row r="185" spans="2:23" hidden="1"/>
    <row r="186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4099471E-3E46-4398-9149-61097E93A399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096B89FB-7901-4A72-8F38-0217C7BF7C95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9BD97A7E-1789-4D81-AA83-6608C449DD7C}">
          <x14:formula1>
            <xm:f>EB!$K$3:$K$15</xm:f>
          </x14:formula1>
          <xm:sqref>K68:K82 K28:K42 K148:K162 K128:K142 K108:K122 K88:K102 K168:K182 K48:K62 K8:K22</xm:sqref>
        </x14:dataValidation>
        <x14:dataValidation type="list" allowBlank="1" showInputMessage="1" showErrorMessage="1" xr:uid="{FC0182D1-613F-451E-AF7C-5B8FB6A433BD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8B3E36D5-D7C3-4B77-B1E3-F5248810788B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29BAF-18AC-44BB-A2B0-35077EF8A1DC}">
  <sheetPr codeName="Sheet29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1" t="s">
        <v>611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600</v>
      </c>
      <c r="G3" s="22" t="s">
        <v>601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6491</v>
      </c>
      <c r="N7" s="117">
        <f>O7+T7+(IF(W7=1,U7,0))</f>
        <v>0</v>
      </c>
      <c r="O7" s="42">
        <f>SUM(O8:O22)</f>
        <v>0</v>
      </c>
      <c r="P7" s="42">
        <f>SUM(P8:P22)</f>
        <v>1867</v>
      </c>
      <c r="Q7" s="42">
        <f>SUM(Q8:Q22)</f>
        <v>0</v>
      </c>
      <c r="R7" s="42">
        <f>SUM(R8:R22)</f>
        <v>0</v>
      </c>
      <c r="S7" s="42">
        <f t="shared" ref="S7:T7" si="0">SUM(S8:S22)</f>
        <v>4624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5</v>
      </c>
      <c r="AC7" s="90">
        <f t="shared" ref="AC7:AK7" si="1">M7</f>
        <v>6491</v>
      </c>
      <c r="AD7" s="90">
        <f t="shared" si="1"/>
        <v>0</v>
      </c>
      <c r="AE7" s="90">
        <f t="shared" si="1"/>
        <v>0</v>
      </c>
      <c r="AF7" s="90">
        <f t="shared" si="1"/>
        <v>1867</v>
      </c>
      <c r="AG7" s="90">
        <f t="shared" si="1"/>
        <v>0</v>
      </c>
      <c r="AH7" s="90">
        <f t="shared" si="1"/>
        <v>0</v>
      </c>
      <c r="AI7" s="90">
        <f t="shared" si="1"/>
        <v>4624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469</v>
      </c>
      <c r="H8" s="68" t="s">
        <v>602</v>
      </c>
      <c r="I8" s="18">
        <v>575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69" t="s">
        <v>606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575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3</v>
      </c>
      <c r="AC8" s="90">
        <f t="shared" ref="AC8:AK8" si="3">M27</f>
        <v>2402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2402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469</v>
      </c>
      <c r="H9" s="68" t="s">
        <v>603</v>
      </c>
      <c r="I9" s="18">
        <v>954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95" t="s">
        <v>608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954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469</v>
      </c>
      <c r="H10" s="68" t="s">
        <v>604</v>
      </c>
      <c r="I10" s="18">
        <v>1210</v>
      </c>
      <c r="J10" s="5">
        <f t="shared" si="4"/>
        <v>4</v>
      </c>
      <c r="K10" s="20" t="s">
        <v>192</v>
      </c>
      <c r="L10" s="95" t="s">
        <v>608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1210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4</v>
      </c>
      <c r="H11" s="68" t="s">
        <v>605</v>
      </c>
      <c r="I11" s="18">
        <v>1885</v>
      </c>
      <c r="J11" s="5">
        <f t="shared" si="4"/>
        <v>4</v>
      </c>
      <c r="K11" s="20" t="s">
        <v>192</v>
      </c>
      <c r="L11" s="21" t="s">
        <v>607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1885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241</v>
      </c>
      <c r="H12" s="68">
        <v>542</v>
      </c>
      <c r="I12" s="18">
        <v>1867</v>
      </c>
      <c r="J12" s="5">
        <f t="shared" si="4"/>
        <v>1</v>
      </c>
      <c r="K12" s="20" t="s">
        <v>51</v>
      </c>
      <c r="L12" s="21" t="s">
        <v>38</v>
      </c>
      <c r="M12" s="41"/>
      <c r="N12" s="41"/>
      <c r="O12" s="43">
        <f>IF(J12=0,I12,0)</f>
        <v>0</v>
      </c>
      <c r="P12" s="43">
        <f>IF(J12=1,I12,0)</f>
        <v>1867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2402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2402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469</v>
      </c>
      <c r="H28" s="68" t="s">
        <v>609</v>
      </c>
      <c r="I28" s="18">
        <v>238</v>
      </c>
      <c r="J28" s="5">
        <f>IF(K28="耕作",0,IF(K28="休耕",1,IF(K28="転用",2,IF(K28="売却",3,IF(K28="貸出",4,IF(K28="借入",5,IF(K28="-",6,IF(K28="その他",7))))))))</f>
        <v>4</v>
      </c>
      <c r="K28" s="20" t="s">
        <v>192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238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469</v>
      </c>
      <c r="H29" s="68" t="s">
        <v>610</v>
      </c>
      <c r="I29" s="18">
        <v>954</v>
      </c>
      <c r="J29" s="5">
        <f t="shared" ref="J29:J42" si="31">IF(K29="耕作",0,IF(K29="休耕",1,IF(K29="転用",2,IF(K29="売却",3,IF(K29="貸出",4,IF(K29="借入",5,IF(K29="-",6,IF(K29="その他",7))))))))</f>
        <v>4</v>
      </c>
      <c r="K29" s="20" t="s">
        <v>192</v>
      </c>
      <c r="L29" s="95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954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469</v>
      </c>
      <c r="H30" s="68" t="s">
        <v>604</v>
      </c>
      <c r="I30" s="18">
        <v>1210</v>
      </c>
      <c r="J30" s="5">
        <f t="shared" si="31"/>
        <v>4</v>
      </c>
      <c r="K30" s="20" t="s">
        <v>192</v>
      </c>
      <c r="L30" s="95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1210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58DF233-F50A-4A62-88A2-F16266DCA4F3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6C382F44-494A-4558-85F9-D6F6778D0402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A25F5CC4-28FD-43F3-A7D0-A5CE51B4C998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8B1630A1-4DAD-4AB6-BEAE-818DA3EE007D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0369E980-9956-497D-A89F-8AB03B0386D6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7194A-FC02-448B-9A75-013DEAD7BBCF}">
  <sheetPr codeName="Sheet3">
    <tabColor rgb="FFFFC000"/>
  </sheetPr>
  <dimension ref="A1:AC118"/>
  <sheetViews>
    <sheetView tabSelected="1" zoomScale="60" zoomScaleNormal="60" workbookViewId="0">
      <pane xSplit="5" ySplit="7" topLeftCell="F8" activePane="bottomRight" state="frozen"/>
      <selection pane="topRight" activeCell="E1" sqref="E1"/>
      <selection pane="bottomLeft" activeCell="A5" sqref="A5"/>
      <selection pane="bottomRight" activeCell="X3" sqref="X3"/>
    </sheetView>
  </sheetViews>
  <sheetFormatPr defaultRowHeight="18.75"/>
  <cols>
    <col min="1" max="1" width="4.625" style="138" customWidth="1"/>
    <col min="2" max="2" width="6.125" style="157" customWidth="1"/>
    <col min="3" max="3" width="9" style="157"/>
    <col min="4" max="4" width="4.125" style="155" customWidth="1"/>
    <col min="5" max="5" width="12.625" style="158" customWidth="1"/>
    <col min="6" max="6" width="21.5" style="159" customWidth="1"/>
    <col min="7" max="7" width="14.375" style="156" bestFit="1" customWidth="1"/>
    <col min="8" max="8" width="9" style="155"/>
    <col min="9" max="9" width="8.125" style="138" customWidth="1"/>
    <col min="10" max="10" width="30.625" style="160" customWidth="1"/>
    <col min="11" max="11" width="13.75" style="138" customWidth="1"/>
    <col min="12" max="15" width="8.875" style="138" customWidth="1"/>
    <col min="16" max="16" width="6.75" style="138" customWidth="1"/>
    <col min="17" max="17" width="11.125" style="155" customWidth="1"/>
    <col min="18" max="18" width="9.25" style="155" customWidth="1"/>
    <col min="19" max="19" width="4.875" style="155" customWidth="1"/>
    <col min="20" max="23" width="10.875" style="162" bestFit="1" customWidth="1"/>
    <col min="24" max="26" width="9.625" style="162" bestFit="1" customWidth="1"/>
    <col min="27" max="27" width="10.875" style="162" bestFit="1" customWidth="1"/>
    <col min="28" max="28" width="11" style="162" customWidth="1"/>
    <col min="29" max="29" width="8.125" style="155" customWidth="1"/>
  </cols>
  <sheetData>
    <row r="1" spans="1:29" ht="12" customHeight="1" thickBot="1"/>
    <row r="2" spans="1:29" ht="25.5" customHeight="1">
      <c r="B2" s="474" t="s">
        <v>1065</v>
      </c>
      <c r="C2" s="475"/>
      <c r="D2" s="475"/>
      <c r="E2" s="476"/>
      <c r="F2" s="486" t="s">
        <v>252</v>
      </c>
      <c r="G2" s="487"/>
      <c r="H2" s="488"/>
      <c r="I2" s="486" t="s">
        <v>255</v>
      </c>
      <c r="J2" s="487"/>
      <c r="K2" s="488"/>
      <c r="L2" s="264"/>
      <c r="M2" s="314" t="s">
        <v>1231</v>
      </c>
      <c r="N2" s="313"/>
      <c r="O2" s="264"/>
      <c r="P2" s="264"/>
    </row>
    <row r="3" spans="1:29" ht="24" customHeight="1">
      <c r="B3" s="477"/>
      <c r="C3" s="478"/>
      <c r="D3" s="478"/>
      <c r="E3" s="479"/>
      <c r="F3" s="489" t="s">
        <v>1093</v>
      </c>
      <c r="G3" s="490"/>
      <c r="H3" s="491"/>
      <c r="I3" s="489" t="s">
        <v>1081</v>
      </c>
      <c r="J3" s="490"/>
      <c r="K3" s="491"/>
      <c r="L3" s="187"/>
      <c r="M3" s="314" t="s">
        <v>1230</v>
      </c>
      <c r="N3" s="187"/>
      <c r="O3" s="187"/>
      <c r="P3" s="187"/>
    </row>
    <row r="4" spans="1:29" ht="24" customHeight="1" thickBot="1">
      <c r="B4" s="480"/>
      <c r="C4" s="481"/>
      <c r="D4" s="481"/>
      <c r="E4" s="482"/>
      <c r="F4" s="492" t="s">
        <v>1226</v>
      </c>
      <c r="G4" s="493"/>
      <c r="H4" s="494"/>
      <c r="I4" s="489" t="s">
        <v>1227</v>
      </c>
      <c r="J4" s="490"/>
      <c r="K4" s="491"/>
      <c r="L4" s="186"/>
      <c r="M4" s="277" t="s">
        <v>1211</v>
      </c>
      <c r="N4" s="186"/>
      <c r="O4" s="186"/>
      <c r="P4" s="186"/>
      <c r="T4" s="343" t="s">
        <v>1324</v>
      </c>
    </row>
    <row r="5" spans="1:29" ht="19.5" thickBot="1">
      <c r="B5" s="483" t="s">
        <v>1066</v>
      </c>
      <c r="C5" s="484"/>
      <c r="D5" s="484"/>
      <c r="E5" s="485"/>
      <c r="F5" s="495" t="s">
        <v>1228</v>
      </c>
      <c r="G5" s="496"/>
      <c r="H5" s="496"/>
      <c r="I5" s="496"/>
      <c r="J5" s="496"/>
      <c r="K5" s="497"/>
      <c r="L5" s="186"/>
      <c r="M5" s="186"/>
      <c r="N5" s="186"/>
      <c r="O5" s="186"/>
      <c r="P5" s="186"/>
    </row>
    <row r="6" spans="1:29" ht="26.25" customHeight="1" thickBot="1">
      <c r="B6" s="498">
        <v>46125</v>
      </c>
      <c r="C6" s="499"/>
      <c r="D6" s="500" t="s">
        <v>1350</v>
      </c>
      <c r="E6" s="501"/>
      <c r="I6" s="151"/>
      <c r="L6" s="265" t="s">
        <v>1195</v>
      </c>
      <c r="M6" s="265" t="s">
        <v>1196</v>
      </c>
      <c r="N6" s="265" t="s">
        <v>1197</v>
      </c>
      <c r="O6" s="265" t="s">
        <v>1208</v>
      </c>
      <c r="P6" s="161"/>
      <c r="S6" s="164" t="s">
        <v>215</v>
      </c>
      <c r="T6" s="165" t="s">
        <v>48</v>
      </c>
      <c r="U6" s="165" t="s">
        <v>253</v>
      </c>
      <c r="V6" s="165" t="s">
        <v>220</v>
      </c>
      <c r="W6" s="165" t="s">
        <v>49</v>
      </c>
      <c r="X6" s="165" t="s">
        <v>50</v>
      </c>
      <c r="Y6" s="165" t="s">
        <v>53</v>
      </c>
      <c r="Z6" s="165" t="s">
        <v>221</v>
      </c>
      <c r="AA6" s="165" t="s">
        <v>218</v>
      </c>
      <c r="AB6" s="165" t="s">
        <v>219</v>
      </c>
      <c r="AC6" s="165" t="s">
        <v>1322</v>
      </c>
    </row>
    <row r="7" spans="1:29" s="310" customFormat="1" ht="40.5" customHeight="1" thickBot="1">
      <c r="A7" s="290"/>
      <c r="B7" s="291" t="s">
        <v>43</v>
      </c>
      <c r="C7" s="291" t="s">
        <v>484</v>
      </c>
      <c r="D7" s="292" t="s">
        <v>44</v>
      </c>
      <c r="E7" s="293" t="s">
        <v>223</v>
      </c>
      <c r="F7" s="294" t="s">
        <v>31</v>
      </c>
      <c r="G7" s="295" t="s">
        <v>27</v>
      </c>
      <c r="H7" s="296" t="s">
        <v>47</v>
      </c>
      <c r="I7" s="297" t="s">
        <v>640</v>
      </c>
      <c r="J7" s="298" t="s">
        <v>822</v>
      </c>
      <c r="K7" s="300" t="s">
        <v>515</v>
      </c>
      <c r="L7" s="301" t="s">
        <v>1134</v>
      </c>
      <c r="M7" s="301" t="s">
        <v>1135</v>
      </c>
      <c r="N7" s="301" t="s">
        <v>1136</v>
      </c>
      <c r="O7" s="302" t="s">
        <v>1137</v>
      </c>
      <c r="P7" s="299" t="s">
        <v>1138</v>
      </c>
      <c r="Q7" s="303" t="s">
        <v>1097</v>
      </c>
      <c r="R7" s="304" t="s">
        <v>202</v>
      </c>
      <c r="S7" s="305" t="s">
        <v>216</v>
      </c>
      <c r="T7" s="306" t="s">
        <v>45</v>
      </c>
      <c r="U7" s="306" t="s">
        <v>254</v>
      </c>
      <c r="V7" s="306" t="s">
        <v>52</v>
      </c>
      <c r="W7" s="307" t="s">
        <v>51</v>
      </c>
      <c r="X7" s="308" t="s">
        <v>358</v>
      </c>
      <c r="Y7" s="308" t="s">
        <v>55</v>
      </c>
      <c r="Z7" s="308" t="s">
        <v>192</v>
      </c>
      <c r="AA7" s="306" t="s">
        <v>193</v>
      </c>
      <c r="AB7" s="309" t="s">
        <v>56</v>
      </c>
      <c r="AC7" s="341" t="s">
        <v>256</v>
      </c>
    </row>
    <row r="8" spans="1:29" ht="27" customHeight="1" thickTop="1">
      <c r="B8" s="356"/>
      <c r="C8" s="356"/>
      <c r="D8" s="357"/>
      <c r="E8" s="358"/>
      <c r="F8" s="359"/>
      <c r="G8" s="360"/>
      <c r="H8" s="361"/>
      <c r="I8" s="361"/>
      <c r="J8" s="362"/>
      <c r="K8" s="363" t="s">
        <v>1326</v>
      </c>
      <c r="L8" s="312">
        <f>SUMIF(P9:P111,P8,L9:L111)</f>
        <v>154945</v>
      </c>
      <c r="M8" s="312">
        <f>SUMIF(P9:P111,P8,M9:M111)</f>
        <v>81682</v>
      </c>
      <c r="N8" s="312">
        <f>SUMIF(P9:P18,P8,N9:N111)</f>
        <v>2815</v>
      </c>
      <c r="O8" s="312">
        <f>SUMIF(P9:P111,P8,O9:O111)</f>
        <v>254799</v>
      </c>
      <c r="P8" s="367" t="s">
        <v>1325</v>
      </c>
      <c r="Q8" s="364"/>
      <c r="R8" s="365"/>
      <c r="S8" s="364"/>
      <c r="T8" s="366"/>
      <c r="U8" s="366"/>
      <c r="V8" s="366"/>
      <c r="W8" s="366"/>
      <c r="X8" s="366"/>
      <c r="Y8" s="366"/>
      <c r="Z8" s="366"/>
      <c r="AA8" s="366"/>
      <c r="AB8" s="366"/>
      <c r="AC8" s="357"/>
    </row>
    <row r="9" spans="1:29" s="92" customFormat="1" ht="21.95" customHeight="1">
      <c r="A9" s="166"/>
      <c r="B9" s="463">
        <v>1</v>
      </c>
      <c r="C9" s="463" t="s">
        <v>485</v>
      </c>
      <c r="D9" s="168">
        <v>1</v>
      </c>
      <c r="E9" s="459" t="s">
        <v>224</v>
      </c>
      <c r="F9" s="507" t="s">
        <v>225</v>
      </c>
      <c r="G9" s="505">
        <v>46106</v>
      </c>
      <c r="H9" s="503" t="s">
        <v>233</v>
      </c>
      <c r="I9" s="503" t="s">
        <v>642</v>
      </c>
      <c r="J9" s="465" t="str">
        <f>'01大貝'!$K$2</f>
        <v>紙台帳と相違なし</v>
      </c>
      <c r="K9" s="174"/>
      <c r="L9" s="266">
        <f>$U$10</f>
        <v>899</v>
      </c>
      <c r="M9" s="266">
        <v>0</v>
      </c>
      <c r="N9" s="266">
        <f>$U$9</f>
        <v>1516</v>
      </c>
      <c r="O9" s="266">
        <f>SUM(L9:N9)</f>
        <v>2415</v>
      </c>
      <c r="P9" s="282" t="s">
        <v>205</v>
      </c>
      <c r="Q9" s="175" t="str">
        <f>'01大貝'!Z7</f>
        <v>山畑</v>
      </c>
      <c r="R9" s="176" t="str">
        <f>'01大貝'!AA7</f>
        <v>村内</v>
      </c>
      <c r="S9" s="177">
        <f>'01大貝'!AB7</f>
        <v>5</v>
      </c>
      <c r="T9" s="178">
        <f>'01大貝'!AC7</f>
        <v>1516</v>
      </c>
      <c r="U9" s="278">
        <f>'01大貝'!AD7</f>
        <v>1516</v>
      </c>
      <c r="V9" s="178">
        <f>'01大貝'!AE7</f>
        <v>1516</v>
      </c>
      <c r="W9" s="178">
        <f>'01大貝'!AF7</f>
        <v>0</v>
      </c>
      <c r="X9" s="178">
        <f>'01大貝'!AG7</f>
        <v>0</v>
      </c>
      <c r="Y9" s="178">
        <f>'01大貝'!AH7</f>
        <v>0</v>
      </c>
      <c r="Z9" s="178">
        <f>'01大貝'!AI7</f>
        <v>0</v>
      </c>
      <c r="AA9" s="178">
        <f>'01大貝'!AJ7</f>
        <v>0</v>
      </c>
      <c r="AB9" s="178">
        <f>'01大貝'!AK7</f>
        <v>0</v>
      </c>
      <c r="AC9" s="168"/>
    </row>
    <row r="10" spans="1:29" s="92" customFormat="1" ht="21.95" customHeight="1">
      <c r="A10" s="166"/>
      <c r="B10" s="464"/>
      <c r="C10" s="464"/>
      <c r="D10" s="168">
        <v>2</v>
      </c>
      <c r="E10" s="458"/>
      <c r="F10" s="508"/>
      <c r="G10" s="506"/>
      <c r="H10" s="504"/>
      <c r="I10" s="504"/>
      <c r="J10" s="467"/>
      <c r="K10" s="274"/>
      <c r="L10" s="275">
        <v>0</v>
      </c>
      <c r="M10" s="275">
        <v>0</v>
      </c>
      <c r="N10" s="275">
        <v>0</v>
      </c>
      <c r="O10" s="275">
        <f t="shared" ref="O10" si="0">SUM(L10:N10)</f>
        <v>0</v>
      </c>
      <c r="P10" s="172" t="s">
        <v>206</v>
      </c>
      <c r="Q10" s="175" t="str">
        <f>'01大貝'!Z8</f>
        <v>田</v>
      </c>
      <c r="R10" s="176" t="str">
        <f>'01大貝'!AA8</f>
        <v>村内</v>
      </c>
      <c r="S10" s="177">
        <f>'01大貝'!AB8</f>
        <v>2</v>
      </c>
      <c r="T10" s="178">
        <f>'01大貝'!AC8</f>
        <v>899</v>
      </c>
      <c r="U10" s="278">
        <f>'01大貝'!AD8</f>
        <v>899</v>
      </c>
      <c r="V10" s="178">
        <f>'01大貝'!AE8</f>
        <v>899</v>
      </c>
      <c r="W10" s="178">
        <f>'01大貝'!AF8</f>
        <v>0</v>
      </c>
      <c r="X10" s="178">
        <f>'01大貝'!AG8</f>
        <v>0</v>
      </c>
      <c r="Y10" s="178">
        <f>'01大貝'!AH8</f>
        <v>0</v>
      </c>
      <c r="Z10" s="178">
        <f>'01大貝'!AI8</f>
        <v>0</v>
      </c>
      <c r="AA10" s="178">
        <f>'01大貝'!AJ8</f>
        <v>0</v>
      </c>
      <c r="AB10" s="178">
        <f>'01大貝'!AK8</f>
        <v>0</v>
      </c>
      <c r="AC10" s="168"/>
    </row>
    <row r="11" spans="1:29" s="92" customFormat="1" ht="21.95" customHeight="1">
      <c r="A11" s="166"/>
      <c r="B11" s="167">
        <v>2</v>
      </c>
      <c r="C11" s="167" t="s">
        <v>488</v>
      </c>
      <c r="D11" s="168">
        <v>1</v>
      </c>
      <c r="E11" s="169" t="s">
        <v>267</v>
      </c>
      <c r="F11" s="170" t="s">
        <v>268</v>
      </c>
      <c r="G11" s="171">
        <v>46106</v>
      </c>
      <c r="H11" s="172" t="s">
        <v>232</v>
      </c>
      <c r="I11" s="172" t="s">
        <v>642</v>
      </c>
      <c r="J11" s="173" t="str">
        <f>'04大孝'!$K$2</f>
        <v>G1 全耕作地貸出</v>
      </c>
      <c r="K11" s="174" t="s">
        <v>1212</v>
      </c>
      <c r="L11" s="276">
        <f>$T$11</f>
        <v>2264</v>
      </c>
      <c r="M11" s="266">
        <v>0</v>
      </c>
      <c r="N11" s="266">
        <v>0</v>
      </c>
      <c r="O11" s="266">
        <f>SUM(L11:N11)</f>
        <v>2264</v>
      </c>
      <c r="P11" s="282" t="s">
        <v>257</v>
      </c>
      <c r="Q11" s="175" t="str">
        <f>'04大孝'!Z7</f>
        <v>田</v>
      </c>
      <c r="R11" s="176" t="str">
        <f>'04大孝'!AA7</f>
        <v>村内</v>
      </c>
      <c r="S11" s="177">
        <f>'04大孝'!AB7</f>
        <v>2</v>
      </c>
      <c r="T11" s="178">
        <f>'04大孝'!AC7</f>
        <v>2264</v>
      </c>
      <c r="U11" s="178">
        <f>'04大孝'!AD7</f>
        <v>0</v>
      </c>
      <c r="V11" s="178">
        <f>'04大孝'!AE7</f>
        <v>0</v>
      </c>
      <c r="W11" s="178">
        <f>'04大孝'!AF7</f>
        <v>0</v>
      </c>
      <c r="X11" s="178">
        <f>'04大孝'!AG7</f>
        <v>0</v>
      </c>
      <c r="Y11" s="178">
        <f>'04大孝'!AH7</f>
        <v>0</v>
      </c>
      <c r="Z11" s="165">
        <f>'04大孝'!AI7</f>
        <v>2264</v>
      </c>
      <c r="AA11" s="178">
        <f>'04大孝'!AJ7</f>
        <v>0</v>
      </c>
      <c r="AB11" s="178">
        <f>'04大孝'!AK7</f>
        <v>0</v>
      </c>
      <c r="AC11" s="168"/>
    </row>
    <row r="12" spans="1:29" s="92" customFormat="1" ht="21.95" customHeight="1">
      <c r="A12" s="166"/>
      <c r="B12" s="463">
        <v>3</v>
      </c>
      <c r="C12" s="463" t="s">
        <v>486</v>
      </c>
      <c r="D12" s="168">
        <v>1</v>
      </c>
      <c r="E12" s="344" t="s">
        <v>63</v>
      </c>
      <c r="F12" s="507" t="s">
        <v>234</v>
      </c>
      <c r="G12" s="505">
        <v>46106</v>
      </c>
      <c r="H12" s="503" t="s">
        <v>232</v>
      </c>
      <c r="I12" s="503" t="s">
        <v>642</v>
      </c>
      <c r="J12" s="465" t="str">
        <f>'02大栄'!$K$2</f>
        <v>G1 水稲耕作、G2 畑耕作</v>
      </c>
      <c r="K12" s="174" t="s">
        <v>1209</v>
      </c>
      <c r="L12" s="266">
        <f>$U$12</f>
        <v>2723</v>
      </c>
      <c r="M12" s="266">
        <f>$U$13</f>
        <v>268</v>
      </c>
      <c r="N12" s="266">
        <v>0</v>
      </c>
      <c r="O12" s="266">
        <f t="shared" ref="O12:O72" si="1">SUM(L12:N12)</f>
        <v>2991</v>
      </c>
      <c r="P12" s="282" t="s">
        <v>205</v>
      </c>
      <c r="Q12" s="175" t="str">
        <f>'02大栄'!Z7</f>
        <v>田</v>
      </c>
      <c r="R12" s="176" t="str">
        <f>'02大栄'!AA7</f>
        <v>村内</v>
      </c>
      <c r="S12" s="177">
        <f>'02大栄'!AB7</f>
        <v>2</v>
      </c>
      <c r="T12" s="178">
        <f>'02大栄'!AC7</f>
        <v>2723</v>
      </c>
      <c r="U12" s="278">
        <f>'02大栄'!AD7</f>
        <v>2723</v>
      </c>
      <c r="V12" s="178">
        <f>'02大栄'!AE7</f>
        <v>2264</v>
      </c>
      <c r="W12" s="178">
        <f>'02大栄'!AF7</f>
        <v>0</v>
      </c>
      <c r="X12" s="178">
        <f>'02大栄'!AG7</f>
        <v>0</v>
      </c>
      <c r="Y12" s="178">
        <f>'02大栄'!AH7</f>
        <v>0</v>
      </c>
      <c r="Z12" s="178">
        <f>'02大栄'!AI7</f>
        <v>0</v>
      </c>
      <c r="AA12" s="178">
        <f>'02大栄'!AJ7</f>
        <v>459</v>
      </c>
      <c r="AB12" s="178">
        <f>'02大栄'!AK7</f>
        <v>0</v>
      </c>
      <c r="AC12" s="168"/>
    </row>
    <row r="13" spans="1:29" s="92" customFormat="1" ht="21.95" customHeight="1">
      <c r="A13" s="166"/>
      <c r="B13" s="464"/>
      <c r="C13" s="464"/>
      <c r="D13" s="168">
        <v>2</v>
      </c>
      <c r="E13" s="345"/>
      <c r="F13" s="508"/>
      <c r="G13" s="506"/>
      <c r="H13" s="504"/>
      <c r="I13" s="504"/>
      <c r="J13" s="467"/>
      <c r="K13" s="274"/>
      <c r="L13" s="275">
        <v>0</v>
      </c>
      <c r="M13" s="275">
        <v>0</v>
      </c>
      <c r="N13" s="275">
        <v>0</v>
      </c>
      <c r="O13" s="275">
        <f t="shared" si="1"/>
        <v>0</v>
      </c>
      <c r="P13" s="172" t="s">
        <v>206</v>
      </c>
      <c r="Q13" s="175" t="str">
        <f>'02大栄'!Z8</f>
        <v>畑</v>
      </c>
      <c r="R13" s="176" t="str">
        <f>'02大栄'!AA8</f>
        <v>村内</v>
      </c>
      <c r="S13" s="177">
        <f>'02大栄'!AB8</f>
        <v>2</v>
      </c>
      <c r="T13" s="178">
        <f>'02大栄'!AC8</f>
        <v>268</v>
      </c>
      <c r="U13" s="278">
        <f>'02大栄'!AD8</f>
        <v>268</v>
      </c>
      <c r="V13" s="178">
        <f>'02大栄'!AE8</f>
        <v>268</v>
      </c>
      <c r="W13" s="178">
        <f>'02大栄'!AF8</f>
        <v>0</v>
      </c>
      <c r="X13" s="178">
        <f>'02大栄'!AG8</f>
        <v>0</v>
      </c>
      <c r="Y13" s="178">
        <f>'02大栄'!AH8</f>
        <v>0</v>
      </c>
      <c r="Z13" s="178">
        <f>'02大栄'!AI8</f>
        <v>0</v>
      </c>
      <c r="AA13" s="178">
        <f>'02大栄'!AJ8</f>
        <v>0</v>
      </c>
      <c r="AB13" s="178">
        <f>'02大栄'!AK8</f>
        <v>0</v>
      </c>
      <c r="AC13" s="168"/>
    </row>
    <row r="14" spans="1:29" s="92" customFormat="1" ht="21.95" customHeight="1">
      <c r="A14" s="166"/>
      <c r="B14" s="463">
        <v>4</v>
      </c>
      <c r="C14" s="463" t="s">
        <v>487</v>
      </c>
      <c r="D14" s="168">
        <v>1</v>
      </c>
      <c r="E14" s="344" t="s">
        <v>238</v>
      </c>
      <c r="F14" s="507" t="s">
        <v>239</v>
      </c>
      <c r="G14" s="505">
        <v>46106</v>
      </c>
      <c r="H14" s="503" t="s">
        <v>232</v>
      </c>
      <c r="I14" s="503" t="s">
        <v>641</v>
      </c>
      <c r="J14" s="465" t="str">
        <f>'03大貴'!$K$2</f>
        <v>G1 田耕作/一部売却、G2 畑耕作</v>
      </c>
      <c r="K14" s="174"/>
      <c r="L14" s="266">
        <f>$U$14</f>
        <v>635</v>
      </c>
      <c r="M14" s="266">
        <v>0</v>
      </c>
      <c r="N14" s="266">
        <f>$U$15</f>
        <v>203</v>
      </c>
      <c r="O14" s="266">
        <f t="shared" si="1"/>
        <v>838</v>
      </c>
      <c r="P14" s="282" t="s">
        <v>257</v>
      </c>
      <c r="Q14" s="175" t="str">
        <f>'03大貴'!Z7</f>
        <v>田</v>
      </c>
      <c r="R14" s="176" t="str">
        <f>'03大貴'!AA7</f>
        <v>村内</v>
      </c>
      <c r="S14" s="177">
        <f>'03大貴'!AB7</f>
        <v>3</v>
      </c>
      <c r="T14" s="178">
        <f>'03大貴'!AC7</f>
        <v>635</v>
      </c>
      <c r="U14" s="278">
        <f>'03大貴'!AD7</f>
        <v>635</v>
      </c>
      <c r="V14" s="178">
        <f>'03大貴'!AE7</f>
        <v>635</v>
      </c>
      <c r="W14" s="178">
        <f>'03大貴'!AF7</f>
        <v>0</v>
      </c>
      <c r="X14" s="178">
        <f>'03大貴'!AG7</f>
        <v>0</v>
      </c>
      <c r="Y14" s="178">
        <f>'03大貴'!AH7</f>
        <v>1586</v>
      </c>
      <c r="Z14" s="178">
        <f>'03大貴'!AI7</f>
        <v>0</v>
      </c>
      <c r="AA14" s="178">
        <f>'03大貴'!AJ7</f>
        <v>0</v>
      </c>
      <c r="AB14" s="178">
        <f>'03大貴'!AK7</f>
        <v>0</v>
      </c>
      <c r="AC14" s="168"/>
    </row>
    <row r="15" spans="1:29" s="92" customFormat="1" ht="21.95" customHeight="1">
      <c r="A15" s="166"/>
      <c r="B15" s="464"/>
      <c r="C15" s="464"/>
      <c r="D15" s="168">
        <v>2</v>
      </c>
      <c r="E15" s="345"/>
      <c r="F15" s="508"/>
      <c r="G15" s="506"/>
      <c r="H15" s="504"/>
      <c r="I15" s="504"/>
      <c r="J15" s="467"/>
      <c r="K15" s="274"/>
      <c r="L15" s="275">
        <v>0</v>
      </c>
      <c r="M15" s="275">
        <v>0</v>
      </c>
      <c r="N15" s="275">
        <v>0</v>
      </c>
      <c r="O15" s="275">
        <f t="shared" ref="O15" si="2">SUM(L15:N15)</f>
        <v>0</v>
      </c>
      <c r="P15" s="172" t="s">
        <v>269</v>
      </c>
      <c r="Q15" s="175" t="str">
        <f>'03大貴'!Z8</f>
        <v>山畑</v>
      </c>
      <c r="R15" s="176" t="str">
        <f>'03大貴'!AA8</f>
        <v>村内</v>
      </c>
      <c r="S15" s="177">
        <f>'03大貴'!AB8</f>
        <v>1</v>
      </c>
      <c r="T15" s="178">
        <f>'03大貴'!AC8</f>
        <v>203</v>
      </c>
      <c r="U15" s="278">
        <f>'03大貴'!AD8</f>
        <v>203</v>
      </c>
      <c r="V15" s="178">
        <f>'03大貴'!AE8</f>
        <v>203</v>
      </c>
      <c r="W15" s="178">
        <f>'03大貴'!AF8</f>
        <v>0</v>
      </c>
      <c r="X15" s="178">
        <f>'03大貴'!AG8</f>
        <v>0</v>
      </c>
      <c r="Y15" s="178">
        <f>'03大貴'!AH8</f>
        <v>0</v>
      </c>
      <c r="Z15" s="178">
        <f>'03大貴'!AI8</f>
        <v>0</v>
      </c>
      <c r="AA15" s="178">
        <f>'03大貴'!AJ8</f>
        <v>0</v>
      </c>
      <c r="AB15" s="178">
        <f>'03大貴'!AK8</f>
        <v>0</v>
      </c>
      <c r="AC15" s="168"/>
    </row>
    <row r="16" spans="1:29" s="92" customFormat="1" ht="21.95" customHeight="1">
      <c r="A16" s="166"/>
      <c r="B16" s="468">
        <v>5</v>
      </c>
      <c r="C16" s="468" t="s">
        <v>1109</v>
      </c>
      <c r="D16" s="168">
        <v>1</v>
      </c>
      <c r="E16" s="346" t="s">
        <v>1116</v>
      </c>
      <c r="F16" s="521" t="s">
        <v>1117</v>
      </c>
      <c r="G16" s="505">
        <v>46106</v>
      </c>
      <c r="H16" s="503" t="s">
        <v>232</v>
      </c>
      <c r="I16" s="520" t="s">
        <v>1132</v>
      </c>
      <c r="J16" s="465" t="str">
        <f>T1大設!$K$2</f>
        <v>紙台帳と相違なし</v>
      </c>
      <c r="K16" s="174"/>
      <c r="L16" s="266">
        <f>$U$16</f>
        <v>7156</v>
      </c>
      <c r="M16" s="266">
        <f>$U$17</f>
        <v>819</v>
      </c>
      <c r="N16" s="266">
        <f>$U$18</f>
        <v>1096</v>
      </c>
      <c r="O16" s="266">
        <f t="shared" si="1"/>
        <v>9071</v>
      </c>
      <c r="P16" s="279" t="s">
        <v>257</v>
      </c>
      <c r="Q16" s="168" t="str">
        <f>T1大設!Z7</f>
        <v>田</v>
      </c>
      <c r="R16" s="168" t="str">
        <f>T1大設!AA7</f>
        <v>村内</v>
      </c>
      <c r="S16" s="168">
        <f>T1大設!AB7</f>
        <v>10</v>
      </c>
      <c r="T16" s="168">
        <f>T1大設!AC7</f>
        <v>7156</v>
      </c>
      <c r="U16" s="279">
        <f>T1大設!AD7</f>
        <v>7156</v>
      </c>
      <c r="V16" s="168">
        <f>T1大設!AE7</f>
        <v>7156</v>
      </c>
      <c r="W16" s="168">
        <f>T1大設!AF7</f>
        <v>0</v>
      </c>
      <c r="X16" s="168">
        <f>T1大設!AG7</f>
        <v>0</v>
      </c>
      <c r="Y16" s="168">
        <f>T1大設!AH7</f>
        <v>0</v>
      </c>
      <c r="Z16" s="168">
        <f>T1大設!AI7</f>
        <v>0</v>
      </c>
      <c r="AA16" s="168">
        <f>T1大設!AJ7</f>
        <v>0</v>
      </c>
      <c r="AB16" s="168">
        <f>T1大設!AK7</f>
        <v>0</v>
      </c>
      <c r="AC16" s="168"/>
    </row>
    <row r="17" spans="1:29" s="92" customFormat="1" ht="21.95" customHeight="1">
      <c r="A17" s="166"/>
      <c r="B17" s="469"/>
      <c r="C17" s="469"/>
      <c r="D17" s="168">
        <v>2</v>
      </c>
      <c r="E17" s="347"/>
      <c r="F17" s="522"/>
      <c r="G17" s="509"/>
      <c r="H17" s="517"/>
      <c r="I17" s="517"/>
      <c r="J17" s="466"/>
      <c r="K17" s="274"/>
      <c r="L17" s="275">
        <v>0</v>
      </c>
      <c r="M17" s="275">
        <v>0</v>
      </c>
      <c r="N17" s="275">
        <v>0</v>
      </c>
      <c r="O17" s="275">
        <f t="shared" si="1"/>
        <v>0</v>
      </c>
      <c r="P17" s="168" t="s">
        <v>269</v>
      </c>
      <c r="Q17" s="168" t="str">
        <f>T1大設!Z8</f>
        <v>畑</v>
      </c>
      <c r="R17" s="168" t="str">
        <f>T1大設!AA8</f>
        <v>村内</v>
      </c>
      <c r="S17" s="168">
        <f>T1大設!AB8</f>
        <v>1</v>
      </c>
      <c r="T17" s="168">
        <f>T1大設!AC8</f>
        <v>819</v>
      </c>
      <c r="U17" s="279">
        <f>T1大設!AD8</f>
        <v>819</v>
      </c>
      <c r="V17" s="168">
        <f>T1大設!AE8</f>
        <v>819</v>
      </c>
      <c r="W17" s="168">
        <f>T1大設!AF8</f>
        <v>0</v>
      </c>
      <c r="X17" s="168">
        <f>T1大設!AG8</f>
        <v>0</v>
      </c>
      <c r="Y17" s="168">
        <f>T1大設!AH8</f>
        <v>0</v>
      </c>
      <c r="Z17" s="168">
        <f>T1大設!AI8</f>
        <v>0</v>
      </c>
      <c r="AA17" s="168">
        <f>T1大設!AJ8</f>
        <v>0</v>
      </c>
      <c r="AB17" s="168">
        <f>T1大設!AK8</f>
        <v>0</v>
      </c>
      <c r="AC17" s="168"/>
    </row>
    <row r="18" spans="1:29" s="92" customFormat="1" ht="21.95" customHeight="1">
      <c r="A18" s="166"/>
      <c r="B18" s="470"/>
      <c r="C18" s="470"/>
      <c r="D18" s="168">
        <v>3</v>
      </c>
      <c r="E18" s="256"/>
      <c r="F18" s="523"/>
      <c r="G18" s="506"/>
      <c r="H18" s="504"/>
      <c r="I18" s="504"/>
      <c r="J18" s="467"/>
      <c r="K18" s="274"/>
      <c r="L18" s="275">
        <v>0</v>
      </c>
      <c r="M18" s="275">
        <v>0</v>
      </c>
      <c r="N18" s="275">
        <v>0</v>
      </c>
      <c r="O18" s="275">
        <f t="shared" si="1"/>
        <v>0</v>
      </c>
      <c r="P18" s="168" t="s">
        <v>310</v>
      </c>
      <c r="Q18" s="168" t="str">
        <f>T1大設!Z9</f>
        <v>山畑</v>
      </c>
      <c r="R18" s="168" t="str">
        <f>T1大設!AA9</f>
        <v>村内</v>
      </c>
      <c r="S18" s="168">
        <f>T1大設!AB9</f>
        <v>3</v>
      </c>
      <c r="T18" s="168">
        <f>T1大設!AC9</f>
        <v>1096</v>
      </c>
      <c r="U18" s="279">
        <f>T1大設!AD9</f>
        <v>1096</v>
      </c>
      <c r="V18" s="168">
        <f>T1大設!AE9</f>
        <v>1096</v>
      </c>
      <c r="W18" s="168">
        <f>T1大設!AF9</f>
        <v>0</v>
      </c>
      <c r="X18" s="168">
        <f>T1大設!AG9</f>
        <v>0</v>
      </c>
      <c r="Y18" s="168">
        <f>T1大設!AH9</f>
        <v>0</v>
      </c>
      <c r="Z18" s="168">
        <f>T1大設!AI9</f>
        <v>0</v>
      </c>
      <c r="AA18" s="168">
        <f>T1大設!AJ9</f>
        <v>0</v>
      </c>
      <c r="AB18" s="168">
        <f>T1大設!AK9</f>
        <v>0</v>
      </c>
      <c r="AC18" s="168"/>
    </row>
    <row r="19" spans="1:29" s="92" customFormat="1" ht="21.95" customHeight="1">
      <c r="A19" s="166"/>
      <c r="B19" s="502">
        <v>6</v>
      </c>
      <c r="C19" s="502" t="s">
        <v>489</v>
      </c>
      <c r="D19" s="180">
        <v>1</v>
      </c>
      <c r="E19" s="348" t="s">
        <v>1108</v>
      </c>
      <c r="F19" s="510" t="s">
        <v>274</v>
      </c>
      <c r="G19" s="509">
        <v>46106</v>
      </c>
      <c r="H19" s="517" t="s">
        <v>232</v>
      </c>
      <c r="I19" s="517" t="s">
        <v>642</v>
      </c>
      <c r="J19" s="516" t="str">
        <f>'05大実'!$K$2</f>
        <v>1.水田の合計(7,366)
2.小計(田の畑) 5,248  盛土合計(水田の畑)
3.小計(山の畑) 1,539　片岡南の畑
4.合計(田と畑) 6,787 畑面積の合計
5.H29年以降　9,432 田畑合計/農地面積</v>
      </c>
      <c r="K19" s="256"/>
      <c r="L19" s="266">
        <f>$U$19</f>
        <v>2645</v>
      </c>
      <c r="M19" s="266">
        <f>$U$21</f>
        <v>5248</v>
      </c>
      <c r="N19" s="266">
        <f>$U$22</f>
        <v>1539</v>
      </c>
      <c r="O19" s="266">
        <f t="shared" si="1"/>
        <v>9432</v>
      </c>
      <c r="P19" s="283" t="s">
        <v>205</v>
      </c>
      <c r="Q19" s="177" t="str">
        <f>'05大実'!Z7</f>
        <v>田</v>
      </c>
      <c r="R19" s="257" t="str">
        <f>'05大実'!AA7</f>
        <v>村内</v>
      </c>
      <c r="S19" s="177">
        <f>'05大実'!AB7</f>
        <v>7</v>
      </c>
      <c r="T19" s="258">
        <f>'05大実'!AC7</f>
        <v>3934</v>
      </c>
      <c r="U19" s="280">
        <f>'05大実'!AD7</f>
        <v>2645</v>
      </c>
      <c r="V19" s="258">
        <f>'05大実'!AE7</f>
        <v>2645</v>
      </c>
      <c r="W19" s="258">
        <f>'05大実'!AF7</f>
        <v>0</v>
      </c>
      <c r="X19" s="258">
        <f>'05大実'!AG7</f>
        <v>277</v>
      </c>
      <c r="Y19" s="258">
        <f>'05大実'!AH7</f>
        <v>0</v>
      </c>
      <c r="Z19" s="258">
        <f>'05大実'!AI7</f>
        <v>1289</v>
      </c>
      <c r="AA19" s="258">
        <f>'05大実'!AJ7</f>
        <v>0</v>
      </c>
      <c r="AB19" s="258">
        <f>'05大実'!AK7</f>
        <v>0</v>
      </c>
      <c r="AC19" s="168"/>
    </row>
    <row r="20" spans="1:29" s="92" customFormat="1" ht="21.95" customHeight="1">
      <c r="A20" s="166"/>
      <c r="B20" s="502"/>
      <c r="C20" s="502"/>
      <c r="D20" s="168">
        <v>2</v>
      </c>
      <c r="E20" s="348"/>
      <c r="F20" s="510"/>
      <c r="G20" s="509"/>
      <c r="H20" s="517"/>
      <c r="I20" s="517"/>
      <c r="J20" s="516"/>
      <c r="K20" s="274"/>
      <c r="L20" s="275">
        <v>0</v>
      </c>
      <c r="M20" s="275">
        <v>0</v>
      </c>
      <c r="N20" s="275">
        <v>0</v>
      </c>
      <c r="O20" s="275">
        <f t="shared" ref="O20:O22" si="3">SUM(L20:N20)</f>
        <v>0</v>
      </c>
      <c r="P20" s="172" t="s">
        <v>206</v>
      </c>
      <c r="Q20" s="175" t="str">
        <f>'05大実'!Z8</f>
        <v>田</v>
      </c>
      <c r="R20" s="176" t="str">
        <f>'05大実'!AA8</f>
        <v>村内</v>
      </c>
      <c r="S20" s="177">
        <f>'05大実'!AB8</f>
        <v>9</v>
      </c>
      <c r="T20" s="178">
        <f>'05大実'!AC8</f>
        <v>3432</v>
      </c>
      <c r="U20" s="178">
        <f>'05大実'!AD8</f>
        <v>0</v>
      </c>
      <c r="V20" s="178">
        <f>'05大実'!AE8</f>
        <v>0</v>
      </c>
      <c r="W20" s="178">
        <f>'05大実'!AF8</f>
        <v>0</v>
      </c>
      <c r="X20" s="178">
        <f>'05大実'!AG8</f>
        <v>0</v>
      </c>
      <c r="Y20" s="178">
        <f>'05大実'!AH8</f>
        <v>0</v>
      </c>
      <c r="Z20" s="178">
        <f>'05大実'!AI8</f>
        <v>3432</v>
      </c>
      <c r="AA20" s="178">
        <f>'05大実'!AJ8</f>
        <v>0</v>
      </c>
      <c r="AB20" s="178">
        <f>'05大実'!AK8</f>
        <v>0</v>
      </c>
      <c r="AC20" s="168"/>
    </row>
    <row r="21" spans="1:29" s="92" customFormat="1" ht="21.95" customHeight="1">
      <c r="A21" s="166"/>
      <c r="B21" s="502"/>
      <c r="C21" s="502"/>
      <c r="D21" s="168">
        <v>3</v>
      </c>
      <c r="E21" s="348"/>
      <c r="F21" s="510"/>
      <c r="G21" s="509"/>
      <c r="H21" s="517"/>
      <c r="I21" s="517"/>
      <c r="J21" s="516"/>
      <c r="K21" s="274"/>
      <c r="L21" s="275">
        <v>0</v>
      </c>
      <c r="M21" s="275">
        <v>0</v>
      </c>
      <c r="N21" s="275">
        <v>0</v>
      </c>
      <c r="O21" s="275">
        <f t="shared" si="3"/>
        <v>0</v>
      </c>
      <c r="P21" s="172" t="s">
        <v>207</v>
      </c>
      <c r="Q21" s="175" t="str">
        <f>'05大実'!Z9</f>
        <v>畑</v>
      </c>
      <c r="R21" s="176" t="str">
        <f>'05大実'!AA9</f>
        <v>村内</v>
      </c>
      <c r="S21" s="177">
        <f>'05大実'!AB9</f>
        <v>8</v>
      </c>
      <c r="T21" s="178">
        <f>'05大実'!AC9</f>
        <v>5248</v>
      </c>
      <c r="U21" s="278">
        <f>'05大実'!AD9</f>
        <v>5248</v>
      </c>
      <c r="V21" s="178">
        <f>'05大実'!AE9</f>
        <v>5248</v>
      </c>
      <c r="W21" s="178">
        <f>'05大実'!AF9</f>
        <v>0</v>
      </c>
      <c r="X21" s="178">
        <f>'05大実'!AG9</f>
        <v>0</v>
      </c>
      <c r="Y21" s="178">
        <f>'05大実'!AH9</f>
        <v>0</v>
      </c>
      <c r="Z21" s="178">
        <f>'05大実'!AI9</f>
        <v>0</v>
      </c>
      <c r="AA21" s="178">
        <f>'05大実'!AJ9</f>
        <v>0</v>
      </c>
      <c r="AB21" s="178">
        <f>'05大実'!AK9</f>
        <v>0</v>
      </c>
      <c r="AC21" s="168"/>
    </row>
    <row r="22" spans="1:29" s="92" customFormat="1" ht="21.95" customHeight="1">
      <c r="A22" s="166"/>
      <c r="B22" s="502"/>
      <c r="C22" s="502"/>
      <c r="D22" s="168">
        <v>4</v>
      </c>
      <c r="E22" s="348"/>
      <c r="F22" s="510"/>
      <c r="G22" s="509"/>
      <c r="H22" s="517"/>
      <c r="I22" s="517"/>
      <c r="J22" s="516"/>
      <c r="K22" s="274"/>
      <c r="L22" s="275">
        <v>0</v>
      </c>
      <c r="M22" s="275">
        <v>0</v>
      </c>
      <c r="N22" s="275">
        <v>0</v>
      </c>
      <c r="O22" s="275">
        <f t="shared" si="3"/>
        <v>0</v>
      </c>
      <c r="P22" s="172" t="s">
        <v>208</v>
      </c>
      <c r="Q22" s="175" t="str">
        <f>'05大実'!Z10</f>
        <v>山畑</v>
      </c>
      <c r="R22" s="176" t="str">
        <f>'05大実'!AA10</f>
        <v>村内</v>
      </c>
      <c r="S22" s="177">
        <f>'05大実'!AB10</f>
        <v>6</v>
      </c>
      <c r="T22" s="178">
        <f>'05大実'!AC10</f>
        <v>1539</v>
      </c>
      <c r="U22" s="278">
        <f>'05大実'!AD10</f>
        <v>1539</v>
      </c>
      <c r="V22" s="178">
        <f>'05大実'!AE10</f>
        <v>1539</v>
      </c>
      <c r="W22" s="178">
        <f>'05大実'!AF10</f>
        <v>0</v>
      </c>
      <c r="X22" s="178">
        <f>'05大実'!AG10</f>
        <v>0</v>
      </c>
      <c r="Y22" s="178">
        <f>'05大実'!AH10</f>
        <v>0</v>
      </c>
      <c r="Z22" s="178">
        <f>'05大実'!AI10</f>
        <v>0</v>
      </c>
      <c r="AA22" s="178">
        <f>'05大実'!AJ10</f>
        <v>0</v>
      </c>
      <c r="AB22" s="178">
        <f>'05大実'!AK10</f>
        <v>0</v>
      </c>
      <c r="AC22" s="168"/>
    </row>
    <row r="23" spans="1:29" s="92" customFormat="1" ht="21.95" customHeight="1">
      <c r="A23" s="166"/>
      <c r="B23" s="167">
        <v>7</v>
      </c>
      <c r="C23" s="167" t="s">
        <v>490</v>
      </c>
      <c r="D23" s="168">
        <v>1</v>
      </c>
      <c r="E23" s="169" t="s">
        <v>312</v>
      </c>
      <c r="F23" s="170" t="s">
        <v>313</v>
      </c>
      <c r="G23" s="171">
        <v>46106</v>
      </c>
      <c r="H23" s="172" t="s">
        <v>232</v>
      </c>
      <c r="I23" s="172" t="s">
        <v>642</v>
      </c>
      <c r="J23" s="173" t="str">
        <f>'06小静'!$K$2</f>
        <v>G1 畑耕作</v>
      </c>
      <c r="K23" s="174"/>
      <c r="L23" s="266">
        <v>0</v>
      </c>
      <c r="M23" s="266">
        <f>$U$23</f>
        <v>6708</v>
      </c>
      <c r="N23" s="266">
        <v>0</v>
      </c>
      <c r="O23" s="266">
        <f t="shared" si="1"/>
        <v>6708</v>
      </c>
      <c r="P23" s="282" t="s">
        <v>205</v>
      </c>
      <c r="Q23" s="175" t="str">
        <f>'06小静'!Z7</f>
        <v>畑</v>
      </c>
      <c r="R23" s="176" t="str">
        <f>'06小静'!AA7</f>
        <v>村内</v>
      </c>
      <c r="S23" s="177">
        <f>'06小静'!AB7</f>
        <v>8</v>
      </c>
      <c r="T23" s="178">
        <f>'06小静'!AC7</f>
        <v>6708</v>
      </c>
      <c r="U23" s="278">
        <f>'06小静'!AD7</f>
        <v>6708</v>
      </c>
      <c r="V23" s="178">
        <f>'06小静'!AE7</f>
        <v>6708</v>
      </c>
      <c r="W23" s="178">
        <f>'06小静'!AF7</f>
        <v>0</v>
      </c>
      <c r="X23" s="178">
        <f>'06小静'!AG7</f>
        <v>0</v>
      </c>
      <c r="Y23" s="178">
        <f>'06小静'!AH7</f>
        <v>0</v>
      </c>
      <c r="Z23" s="178">
        <f>'06小静'!AI7</f>
        <v>0</v>
      </c>
      <c r="AA23" s="178">
        <f>'06小静'!AJ7</f>
        <v>0</v>
      </c>
      <c r="AB23" s="178">
        <f>'06小静'!AK7</f>
        <v>0</v>
      </c>
      <c r="AC23" s="168"/>
    </row>
    <row r="24" spans="1:29" s="92" customFormat="1" ht="21.95" customHeight="1">
      <c r="A24" s="166"/>
      <c r="B24" s="167">
        <v>8</v>
      </c>
      <c r="C24" s="167" t="s">
        <v>491</v>
      </c>
      <c r="D24" s="168">
        <v>1</v>
      </c>
      <c r="E24" s="169" t="s">
        <v>317</v>
      </c>
      <c r="F24" s="170" t="s">
        <v>318</v>
      </c>
      <c r="G24" s="171">
        <v>46106</v>
      </c>
      <c r="H24" s="172" t="s">
        <v>232</v>
      </c>
      <c r="I24" s="172" t="s">
        <v>642</v>
      </c>
      <c r="J24" s="173" t="str">
        <f>'07小誠'!$K$2</f>
        <v>G1 全耕地、沼田洋一(清司)に貸す</v>
      </c>
      <c r="K24" s="281" t="s">
        <v>1213</v>
      </c>
      <c r="L24" s="266">
        <v>0</v>
      </c>
      <c r="M24" s="266">
        <v>0</v>
      </c>
      <c r="N24" s="266">
        <v>0</v>
      </c>
      <c r="O24" s="266">
        <f t="shared" si="1"/>
        <v>0</v>
      </c>
      <c r="P24" s="282" t="s">
        <v>205</v>
      </c>
      <c r="Q24" s="175" t="str">
        <f>'07小誠'!Z7</f>
        <v>田</v>
      </c>
      <c r="R24" s="176" t="str">
        <f>'07小誠'!AA7</f>
        <v>村内</v>
      </c>
      <c r="S24" s="177">
        <f>'07小誠'!AB7</f>
        <v>4</v>
      </c>
      <c r="T24" s="178">
        <f>'07小誠'!AC7</f>
        <v>4116</v>
      </c>
      <c r="U24" s="178">
        <f>'07小誠'!AD7</f>
        <v>0</v>
      </c>
      <c r="V24" s="178">
        <f>'07小誠'!AE7</f>
        <v>0</v>
      </c>
      <c r="W24" s="178">
        <f>'07小誠'!AF7</f>
        <v>0</v>
      </c>
      <c r="X24" s="178">
        <f>'07小誠'!AG7</f>
        <v>0</v>
      </c>
      <c r="Y24" s="178">
        <f>'07小誠'!AH7</f>
        <v>0</v>
      </c>
      <c r="Z24" s="165">
        <f>'07小誠'!AI7</f>
        <v>4116</v>
      </c>
      <c r="AA24" s="178">
        <f>'07小誠'!AJ7</f>
        <v>0</v>
      </c>
      <c r="AB24" s="178">
        <f>'07小誠'!AK7</f>
        <v>0</v>
      </c>
      <c r="AC24" s="168"/>
    </row>
    <row r="25" spans="1:29" s="92" customFormat="1" ht="21.95" customHeight="1">
      <c r="A25" s="166"/>
      <c r="B25" s="463">
        <v>9</v>
      </c>
      <c r="C25" s="463" t="s">
        <v>493</v>
      </c>
      <c r="D25" s="168">
        <v>1</v>
      </c>
      <c r="E25" s="344" t="s">
        <v>354</v>
      </c>
      <c r="F25" s="507" t="s">
        <v>355</v>
      </c>
      <c r="G25" s="505">
        <v>46106</v>
      </c>
      <c r="H25" s="503" t="s">
        <v>232</v>
      </c>
      <c r="I25" s="503" t="s">
        <v>647</v>
      </c>
      <c r="J25" s="465" t="str">
        <f>'09小博'!$K$2</f>
        <v>水田(2,184)、耕地畑(363)　
合計(7,725)</v>
      </c>
      <c r="K25" s="281" t="s">
        <v>1212</v>
      </c>
      <c r="L25" s="276">
        <f>$Z$25</f>
        <v>2643</v>
      </c>
      <c r="M25" s="276">
        <f>$Z$27</f>
        <v>3613</v>
      </c>
      <c r="N25" s="266">
        <f>$U$26</f>
        <v>963</v>
      </c>
      <c r="O25" s="266">
        <f t="shared" si="1"/>
        <v>7219</v>
      </c>
      <c r="P25" s="282" t="s">
        <v>257</v>
      </c>
      <c r="Q25" s="175" t="str">
        <f>'09小博'!Z7</f>
        <v>田</v>
      </c>
      <c r="R25" s="176" t="str">
        <f>'09小博'!AA7</f>
        <v>村内</v>
      </c>
      <c r="S25" s="177">
        <f>'09小博'!AB7</f>
        <v>5</v>
      </c>
      <c r="T25" s="178">
        <f>'09小博'!AC7</f>
        <v>2643</v>
      </c>
      <c r="U25" s="278">
        <f>'09小博'!AD7</f>
        <v>0</v>
      </c>
      <c r="V25" s="178">
        <f>'09小博'!AE7</f>
        <v>0</v>
      </c>
      <c r="W25" s="178">
        <f>'09小博'!AF7</f>
        <v>0</v>
      </c>
      <c r="X25" s="178">
        <f>'09小博'!AG7</f>
        <v>3613</v>
      </c>
      <c r="Y25" s="178">
        <f>'09小博'!AH7</f>
        <v>0</v>
      </c>
      <c r="Z25" s="165">
        <f>'09小博'!AI7</f>
        <v>2643</v>
      </c>
      <c r="AA25" s="178">
        <f>'09小博'!AJ7</f>
        <v>0</v>
      </c>
      <c r="AB25" s="178">
        <f>'09小博'!AK7</f>
        <v>0</v>
      </c>
      <c r="AC25" s="168"/>
    </row>
    <row r="26" spans="1:29" s="92" customFormat="1" ht="21.95" customHeight="1">
      <c r="A26" s="166"/>
      <c r="B26" s="502"/>
      <c r="C26" s="502"/>
      <c r="D26" s="168">
        <v>2</v>
      </c>
      <c r="E26" s="348"/>
      <c r="F26" s="510"/>
      <c r="G26" s="509"/>
      <c r="H26" s="517"/>
      <c r="I26" s="517"/>
      <c r="J26" s="466"/>
      <c r="K26" s="274"/>
      <c r="L26" s="275">
        <v>0</v>
      </c>
      <c r="M26" s="275">
        <v>0</v>
      </c>
      <c r="N26" s="275">
        <v>0</v>
      </c>
      <c r="O26" s="275">
        <f t="shared" si="1"/>
        <v>0</v>
      </c>
      <c r="P26" s="172" t="s">
        <v>269</v>
      </c>
      <c r="Q26" s="175" t="str">
        <f>'09小博'!Z8</f>
        <v>山畑</v>
      </c>
      <c r="R26" s="176" t="str">
        <f>'09小博'!AA8</f>
        <v>村内</v>
      </c>
      <c r="S26" s="177">
        <f>'09小博'!AB8</f>
        <v>4</v>
      </c>
      <c r="T26" s="178">
        <f>'09小博'!AC8</f>
        <v>1928</v>
      </c>
      <c r="U26" s="278">
        <f>'09小博'!AD8</f>
        <v>963</v>
      </c>
      <c r="V26" s="178">
        <f>'09小博'!AE8</f>
        <v>963</v>
      </c>
      <c r="W26" s="178">
        <f>'09小博'!AF8</f>
        <v>0</v>
      </c>
      <c r="X26" s="178">
        <f>'09小博'!AG8</f>
        <v>0</v>
      </c>
      <c r="Y26" s="178">
        <f>'09小博'!AH8</f>
        <v>0</v>
      </c>
      <c r="Z26" s="178">
        <f>'09小博'!AI8</f>
        <v>965</v>
      </c>
      <c r="AA26" s="178">
        <f>'09小博'!AJ8</f>
        <v>0</v>
      </c>
      <c r="AB26" s="178">
        <f>'09小博'!AK8</f>
        <v>0</v>
      </c>
      <c r="AC26" s="168"/>
    </row>
    <row r="27" spans="1:29" s="92" customFormat="1" ht="21.95" customHeight="1">
      <c r="A27" s="166"/>
      <c r="B27" s="464"/>
      <c r="C27" s="464"/>
      <c r="D27" s="168">
        <v>3</v>
      </c>
      <c r="E27" s="345"/>
      <c r="F27" s="508"/>
      <c r="G27" s="506"/>
      <c r="H27" s="504"/>
      <c r="I27" s="504"/>
      <c r="J27" s="467"/>
      <c r="K27" s="274"/>
      <c r="L27" s="275">
        <v>0</v>
      </c>
      <c r="M27" s="275">
        <v>0</v>
      </c>
      <c r="N27" s="275">
        <v>0</v>
      </c>
      <c r="O27" s="275">
        <f t="shared" si="1"/>
        <v>0</v>
      </c>
      <c r="P27" s="172" t="s">
        <v>310</v>
      </c>
      <c r="Q27" s="175" t="str">
        <f>'09小博'!Z9</f>
        <v>畑</v>
      </c>
      <c r="R27" s="176" t="str">
        <f>'09小博'!AA9</f>
        <v>村内</v>
      </c>
      <c r="S27" s="177">
        <f>'09小博'!AB9</f>
        <v>2</v>
      </c>
      <c r="T27" s="178">
        <f>'09小博'!AC9</f>
        <v>3613</v>
      </c>
      <c r="U27" s="178">
        <f>'09小博'!AD9</f>
        <v>0</v>
      </c>
      <c r="V27" s="178">
        <f>'09小博'!AE9</f>
        <v>0</v>
      </c>
      <c r="W27" s="178">
        <f>'09小博'!AF9</f>
        <v>0</v>
      </c>
      <c r="X27" s="178">
        <f>'09小博'!AG9</f>
        <v>0</v>
      </c>
      <c r="Y27" s="178">
        <f>'09小博'!AH9</f>
        <v>0</v>
      </c>
      <c r="Z27" s="165">
        <f>'09小博'!AI9</f>
        <v>3613</v>
      </c>
      <c r="AA27" s="178">
        <f>'09小博'!AJ9</f>
        <v>0</v>
      </c>
      <c r="AB27" s="178">
        <f>'09小博'!AK9</f>
        <v>0</v>
      </c>
      <c r="AC27" s="168"/>
    </row>
    <row r="28" spans="1:29" s="92" customFormat="1" ht="21.95" customHeight="1">
      <c r="A28" s="166"/>
      <c r="B28" s="463">
        <v>10</v>
      </c>
      <c r="C28" s="463" t="s">
        <v>492</v>
      </c>
      <c r="D28" s="168">
        <v>1</v>
      </c>
      <c r="E28" s="344" t="s">
        <v>325</v>
      </c>
      <c r="F28" s="507" t="s">
        <v>326</v>
      </c>
      <c r="G28" s="505">
        <v>46106</v>
      </c>
      <c r="H28" s="503" t="s">
        <v>232</v>
      </c>
      <c r="I28" s="503" t="s">
        <v>648</v>
      </c>
      <c r="J28" s="465" t="str">
        <f>'08小ト'!$K$2</f>
        <v>北金目(1,404),岡崎(1,919)　
合計3323(地区外)農産割</v>
      </c>
      <c r="K28" s="281" t="s">
        <v>1213</v>
      </c>
      <c r="L28" s="266">
        <v>0</v>
      </c>
      <c r="M28" s="266">
        <v>0</v>
      </c>
      <c r="N28" s="266">
        <f>$U$30</f>
        <v>284</v>
      </c>
      <c r="O28" s="266">
        <f t="shared" si="1"/>
        <v>284</v>
      </c>
      <c r="P28" s="282" t="s">
        <v>205</v>
      </c>
      <c r="Q28" s="175" t="str">
        <f>'08小ト'!Z7</f>
        <v>田</v>
      </c>
      <c r="R28" s="176" t="str">
        <f>'08小ト'!AA7</f>
        <v>村内</v>
      </c>
      <c r="S28" s="177">
        <f>'08小ト'!AB7</f>
        <v>9</v>
      </c>
      <c r="T28" s="178">
        <f>'08小ト'!AC7</f>
        <v>5714</v>
      </c>
      <c r="U28" s="178">
        <f>'08小ト'!AD7</f>
        <v>0</v>
      </c>
      <c r="V28" s="178">
        <f>'08小ト'!AE7</f>
        <v>0</v>
      </c>
      <c r="W28" s="178">
        <f>'08小ト'!AF7</f>
        <v>0</v>
      </c>
      <c r="X28" s="178">
        <f>'08小ト'!AG7</f>
        <v>0</v>
      </c>
      <c r="Y28" s="178">
        <f>'08小ト'!AH7</f>
        <v>656</v>
      </c>
      <c r="Z28" s="165">
        <f>'08小ト'!AI7</f>
        <v>5714</v>
      </c>
      <c r="AA28" s="178">
        <f>'08小ト'!AJ7</f>
        <v>0</v>
      </c>
      <c r="AB28" s="178">
        <f>'08小ト'!AK7</f>
        <v>0</v>
      </c>
      <c r="AC28" s="168"/>
    </row>
    <row r="29" spans="1:29" s="92" customFormat="1" ht="21.95" customHeight="1">
      <c r="A29" s="166"/>
      <c r="B29" s="502"/>
      <c r="C29" s="502"/>
      <c r="D29" s="168">
        <v>2</v>
      </c>
      <c r="E29" s="348"/>
      <c r="F29" s="510"/>
      <c r="G29" s="509"/>
      <c r="H29" s="517"/>
      <c r="I29" s="517"/>
      <c r="J29" s="466"/>
      <c r="K29" s="274"/>
      <c r="L29" s="275">
        <v>0</v>
      </c>
      <c r="M29" s="275">
        <v>0</v>
      </c>
      <c r="N29" s="275">
        <v>0</v>
      </c>
      <c r="O29" s="275">
        <f t="shared" ref="O29:O30" si="4">SUM(L29:N29)</f>
        <v>0</v>
      </c>
      <c r="P29" s="172" t="s">
        <v>206</v>
      </c>
      <c r="Q29" s="175" t="str">
        <f>'08小ト'!Z8</f>
        <v>田</v>
      </c>
      <c r="R29" s="284" t="str">
        <f>'08小ト'!AA8</f>
        <v>村外</v>
      </c>
      <c r="S29" s="177">
        <f>'08小ト'!AB8</f>
        <v>4</v>
      </c>
      <c r="T29" s="178">
        <f>'08小ト'!AC8</f>
        <v>3323</v>
      </c>
      <c r="U29" s="178">
        <f>'08小ト'!AD8</f>
        <v>0</v>
      </c>
      <c r="V29" s="178">
        <f>'08小ト'!AE8</f>
        <v>0</v>
      </c>
      <c r="W29" s="178">
        <f>'08小ト'!AF8</f>
        <v>0</v>
      </c>
      <c r="X29" s="178">
        <f>'08小ト'!AG8</f>
        <v>0</v>
      </c>
      <c r="Y29" s="178">
        <f>'08小ト'!AH8</f>
        <v>0</v>
      </c>
      <c r="Z29" s="178">
        <f>'08小ト'!AI8</f>
        <v>3323</v>
      </c>
      <c r="AA29" s="178">
        <f>'08小ト'!AJ8</f>
        <v>0</v>
      </c>
      <c r="AB29" s="178">
        <f>'08小ト'!AK8</f>
        <v>0</v>
      </c>
      <c r="AC29" s="168"/>
    </row>
    <row r="30" spans="1:29" s="92" customFormat="1" ht="21.95" customHeight="1">
      <c r="A30" s="166"/>
      <c r="B30" s="464"/>
      <c r="C30" s="464"/>
      <c r="D30" s="168">
        <v>3</v>
      </c>
      <c r="E30" s="345"/>
      <c r="F30" s="508"/>
      <c r="G30" s="506"/>
      <c r="H30" s="504"/>
      <c r="I30" s="504"/>
      <c r="J30" s="467"/>
      <c r="K30" s="274"/>
      <c r="L30" s="275">
        <v>0</v>
      </c>
      <c r="M30" s="275">
        <v>0</v>
      </c>
      <c r="N30" s="275">
        <v>0</v>
      </c>
      <c r="O30" s="275">
        <f t="shared" si="4"/>
        <v>0</v>
      </c>
      <c r="P30" s="172" t="s">
        <v>207</v>
      </c>
      <c r="Q30" s="175" t="str">
        <f>'08小ト'!Z9</f>
        <v>山畑</v>
      </c>
      <c r="R30" s="176" t="str">
        <f>'08小ト'!AA9</f>
        <v>村内</v>
      </c>
      <c r="S30" s="177">
        <f>'08小ト'!AB9</f>
        <v>2</v>
      </c>
      <c r="T30" s="178">
        <f>'08小ト'!AC9</f>
        <v>284</v>
      </c>
      <c r="U30" s="278">
        <f>'08小ト'!AD9</f>
        <v>284</v>
      </c>
      <c r="V30" s="178">
        <f>'08小ト'!AE9</f>
        <v>284</v>
      </c>
      <c r="W30" s="178">
        <f>'08小ト'!AF9</f>
        <v>0</v>
      </c>
      <c r="X30" s="178">
        <f>'08小ト'!AG9</f>
        <v>0</v>
      </c>
      <c r="Y30" s="178">
        <f>'08小ト'!AH9</f>
        <v>224</v>
      </c>
      <c r="Z30" s="178">
        <f>'08小ト'!AI9</f>
        <v>0</v>
      </c>
      <c r="AA30" s="178">
        <f>'08小ト'!AJ9</f>
        <v>0</v>
      </c>
      <c r="AB30" s="178">
        <f>'08小ト'!AK9</f>
        <v>0</v>
      </c>
      <c r="AC30" s="168"/>
    </row>
    <row r="31" spans="1:29" s="92" customFormat="1" ht="21.95" customHeight="1">
      <c r="A31" s="166"/>
      <c r="B31" s="502">
        <v>11</v>
      </c>
      <c r="C31" s="502" t="s">
        <v>494</v>
      </c>
      <c r="D31" s="180">
        <v>1</v>
      </c>
      <c r="E31" s="348" t="s">
        <v>371</v>
      </c>
      <c r="F31" s="510" t="s">
        <v>372</v>
      </c>
      <c r="G31" s="509">
        <v>46106</v>
      </c>
      <c r="H31" s="517" t="s">
        <v>232</v>
      </c>
      <c r="I31" s="517" t="s">
        <v>642</v>
      </c>
      <c r="J31" s="466" t="str">
        <f>'10柏木'!$K$2</f>
        <v>全耕作</v>
      </c>
      <c r="K31" s="256"/>
      <c r="L31" s="266">
        <f>$O$32</f>
        <v>19140</v>
      </c>
      <c r="M31" s="266">
        <f>$O$33</f>
        <v>5280</v>
      </c>
      <c r="N31" s="266">
        <v>0</v>
      </c>
      <c r="O31" s="266">
        <f t="shared" si="1"/>
        <v>24420</v>
      </c>
      <c r="P31" s="283" t="s">
        <v>257</v>
      </c>
      <c r="Q31" s="177" t="str">
        <f>'10柏木'!Z7</f>
        <v>田</v>
      </c>
      <c r="R31" s="257" t="str">
        <f>'10柏木'!AA7</f>
        <v>村内</v>
      </c>
      <c r="S31" s="177">
        <f>'10柏木'!AB7</f>
        <v>13</v>
      </c>
      <c r="T31" s="258">
        <f>'10柏木'!AC7</f>
        <v>8715</v>
      </c>
      <c r="U31" s="280">
        <f>'10柏木'!AD7</f>
        <v>8715</v>
      </c>
      <c r="V31" s="258">
        <f>'10柏木'!AE7</f>
        <v>8715</v>
      </c>
      <c r="W31" s="258">
        <f>'10柏木'!AF7</f>
        <v>0</v>
      </c>
      <c r="X31" s="258">
        <f>'10柏木'!AG7</f>
        <v>0</v>
      </c>
      <c r="Y31" s="258">
        <f>'10柏木'!AH7</f>
        <v>0</v>
      </c>
      <c r="Z31" s="258">
        <f>'10柏木'!AI7</f>
        <v>0</v>
      </c>
      <c r="AA31" s="258">
        <f>'10柏木'!AJ7</f>
        <v>0</v>
      </c>
      <c r="AB31" s="258">
        <f>'10柏木'!AK7</f>
        <v>0</v>
      </c>
      <c r="AC31" s="168"/>
    </row>
    <row r="32" spans="1:29" s="92" customFormat="1" ht="21.95" customHeight="1">
      <c r="A32" s="166"/>
      <c r="B32" s="502"/>
      <c r="C32" s="502"/>
      <c r="D32" s="168">
        <v>2</v>
      </c>
      <c r="E32" s="348"/>
      <c r="F32" s="510"/>
      <c r="G32" s="509"/>
      <c r="H32" s="517"/>
      <c r="I32" s="517"/>
      <c r="J32" s="466"/>
      <c r="K32" s="287" t="s">
        <v>1214</v>
      </c>
      <c r="L32" s="288">
        <f>$U$31</f>
        <v>8715</v>
      </c>
      <c r="M32" s="288">
        <f>$U$32</f>
        <v>10425</v>
      </c>
      <c r="N32" s="288">
        <v>0</v>
      </c>
      <c r="O32" s="288">
        <f t="shared" si="1"/>
        <v>19140</v>
      </c>
      <c r="P32" s="172" t="s">
        <v>269</v>
      </c>
      <c r="Q32" s="175" t="str">
        <f>'10柏木'!Z8</f>
        <v>田</v>
      </c>
      <c r="R32" s="176" t="str">
        <f>'10柏木'!AA8</f>
        <v>村内</v>
      </c>
      <c r="S32" s="177">
        <f>'10柏木'!AB8</f>
        <v>13</v>
      </c>
      <c r="T32" s="178">
        <f>'10柏木'!AC8</f>
        <v>10425</v>
      </c>
      <c r="U32" s="278">
        <f>'10柏木'!AD8</f>
        <v>10425</v>
      </c>
      <c r="V32" s="178">
        <f>'10柏木'!AE8</f>
        <v>0</v>
      </c>
      <c r="W32" s="178">
        <f>'10柏木'!AF8</f>
        <v>0</v>
      </c>
      <c r="X32" s="178">
        <f>'10柏木'!AG8</f>
        <v>0</v>
      </c>
      <c r="Y32" s="178">
        <f>'10柏木'!AH8</f>
        <v>0</v>
      </c>
      <c r="Z32" s="178">
        <f>'10柏木'!AI8</f>
        <v>0</v>
      </c>
      <c r="AA32" s="178">
        <f>'10柏木'!AJ8</f>
        <v>10425</v>
      </c>
      <c r="AB32" s="178">
        <f>'10柏木'!AK8</f>
        <v>0</v>
      </c>
      <c r="AC32" s="168"/>
    </row>
    <row r="33" spans="1:29" s="92" customFormat="1" ht="21.95" customHeight="1">
      <c r="A33" s="166"/>
      <c r="B33" s="502"/>
      <c r="C33" s="502"/>
      <c r="D33" s="168">
        <v>3</v>
      </c>
      <c r="E33" s="348"/>
      <c r="F33" s="510"/>
      <c r="G33" s="509"/>
      <c r="H33" s="517"/>
      <c r="I33" s="517"/>
      <c r="J33" s="466"/>
      <c r="K33" s="287" t="s">
        <v>1215</v>
      </c>
      <c r="L33" s="288">
        <f>$U$33</f>
        <v>3410</v>
      </c>
      <c r="M33" s="288">
        <f>$U$34</f>
        <v>1870</v>
      </c>
      <c r="N33" s="288">
        <v>0</v>
      </c>
      <c r="O33" s="288">
        <f t="shared" si="1"/>
        <v>5280</v>
      </c>
      <c r="P33" s="172" t="s">
        <v>310</v>
      </c>
      <c r="Q33" s="175" t="str">
        <f>'10柏木'!Z9</f>
        <v>畑</v>
      </c>
      <c r="R33" s="176" t="str">
        <f>'10柏木'!AA9</f>
        <v>村内</v>
      </c>
      <c r="S33" s="177">
        <f>'10柏木'!AB9</f>
        <v>10</v>
      </c>
      <c r="T33" s="178">
        <f>'10柏木'!AC9</f>
        <v>3410</v>
      </c>
      <c r="U33" s="278">
        <f>'10柏木'!AD9</f>
        <v>3410</v>
      </c>
      <c r="V33" s="178">
        <f>'10柏木'!AE9</f>
        <v>1823</v>
      </c>
      <c r="W33" s="178">
        <f>'10柏木'!AF9</f>
        <v>0</v>
      </c>
      <c r="X33" s="178">
        <f>'10柏木'!AG9</f>
        <v>0</v>
      </c>
      <c r="Y33" s="178">
        <f>'10柏木'!AH9</f>
        <v>0</v>
      </c>
      <c r="Z33" s="178">
        <f>'10柏木'!AI9</f>
        <v>0</v>
      </c>
      <c r="AA33" s="178">
        <f>'10柏木'!AJ9</f>
        <v>1587</v>
      </c>
      <c r="AB33" s="178">
        <f>'10柏木'!AK9</f>
        <v>0</v>
      </c>
      <c r="AC33" s="168"/>
    </row>
    <row r="34" spans="1:29" s="92" customFormat="1" ht="21.95" customHeight="1">
      <c r="A34" s="166"/>
      <c r="B34" s="464"/>
      <c r="C34" s="464"/>
      <c r="D34" s="168">
        <v>4</v>
      </c>
      <c r="E34" s="345"/>
      <c r="F34" s="508"/>
      <c r="G34" s="506"/>
      <c r="H34" s="504"/>
      <c r="I34" s="504"/>
      <c r="J34" s="467"/>
      <c r="K34" s="274"/>
      <c r="L34" s="275">
        <v>0</v>
      </c>
      <c r="M34" s="275">
        <v>0</v>
      </c>
      <c r="N34" s="275">
        <v>0</v>
      </c>
      <c r="O34" s="275">
        <f t="shared" si="1"/>
        <v>0</v>
      </c>
      <c r="P34" s="172" t="s">
        <v>311</v>
      </c>
      <c r="Q34" s="175" t="str">
        <f>'10柏木'!Z10</f>
        <v>畑</v>
      </c>
      <c r="R34" s="176" t="str">
        <f>'10柏木'!AA10</f>
        <v>村内</v>
      </c>
      <c r="S34" s="177">
        <f>'10柏木'!AB10</f>
        <v>6</v>
      </c>
      <c r="T34" s="178">
        <f>'10柏木'!AC10</f>
        <v>1870</v>
      </c>
      <c r="U34" s="278">
        <f>'10柏木'!AD10</f>
        <v>1870</v>
      </c>
      <c r="V34" s="178">
        <f>'10柏木'!AE10</f>
        <v>1870</v>
      </c>
      <c r="W34" s="178">
        <f>'10柏木'!AF10</f>
        <v>0</v>
      </c>
      <c r="X34" s="178">
        <f>'10柏木'!AG10</f>
        <v>0</v>
      </c>
      <c r="Y34" s="178">
        <f>'10柏木'!AH10</f>
        <v>0</v>
      </c>
      <c r="Z34" s="178">
        <f>'10柏木'!AI10</f>
        <v>0</v>
      </c>
      <c r="AA34" s="178">
        <f>'10柏木'!AJ10</f>
        <v>0</v>
      </c>
      <c r="AB34" s="178">
        <f>'10柏木'!AK10</f>
        <v>0</v>
      </c>
      <c r="AC34" s="168"/>
    </row>
    <row r="35" spans="1:29" s="92" customFormat="1" ht="21.95" customHeight="1">
      <c r="A35" s="166"/>
      <c r="B35" s="524">
        <v>12</v>
      </c>
      <c r="C35" s="463" t="s">
        <v>500</v>
      </c>
      <c r="D35" s="174">
        <v>1</v>
      </c>
      <c r="E35" s="344" t="s">
        <v>28</v>
      </c>
      <c r="F35" s="525" t="s">
        <v>29</v>
      </c>
      <c r="G35" s="511">
        <v>46117</v>
      </c>
      <c r="H35" s="511" t="s">
        <v>1043</v>
      </c>
      <c r="I35" s="511" t="s">
        <v>642</v>
      </c>
      <c r="J35" s="465" t="str">
        <f>'11久保田'!$K$2</f>
        <v>G2-田・村外(岡崎)あり</v>
      </c>
      <c r="K35" s="174"/>
      <c r="L35" s="266">
        <f>$U$35</f>
        <v>2408</v>
      </c>
      <c r="M35" s="266">
        <f>$U$38</f>
        <v>769</v>
      </c>
      <c r="N35" s="266">
        <f>$U$37</f>
        <v>1334</v>
      </c>
      <c r="O35" s="266">
        <f t="shared" si="1"/>
        <v>4511</v>
      </c>
      <c r="P35" s="282" t="s">
        <v>205</v>
      </c>
      <c r="Q35" s="172" t="str">
        <f>'11久保田'!Z7</f>
        <v>田</v>
      </c>
      <c r="R35" s="172" t="str">
        <f>'11久保田'!AA7</f>
        <v>村内</v>
      </c>
      <c r="S35" s="172">
        <f>'11久保田'!AB7</f>
        <v>6</v>
      </c>
      <c r="T35" s="178">
        <f>'11久保田'!AC7</f>
        <v>4434</v>
      </c>
      <c r="U35" s="278">
        <f>'11久保田'!AD7</f>
        <v>2408</v>
      </c>
      <c r="V35" s="178">
        <f>'11久保田'!AE7</f>
        <v>2408</v>
      </c>
      <c r="W35" s="178">
        <f>'11久保田'!AF7</f>
        <v>2026</v>
      </c>
      <c r="X35" s="178">
        <f>'11久保田'!AG7</f>
        <v>0</v>
      </c>
      <c r="Y35" s="178">
        <f>'11久保田'!AH7</f>
        <v>0</v>
      </c>
      <c r="Z35" s="178">
        <f>'11久保田'!AI7</f>
        <v>0</v>
      </c>
      <c r="AA35" s="178">
        <f>'11久保田'!AJ7</f>
        <v>0</v>
      </c>
      <c r="AB35" s="178">
        <f>'11久保田'!AK7</f>
        <v>0</v>
      </c>
      <c r="AC35" s="168"/>
    </row>
    <row r="36" spans="1:29" s="92" customFormat="1" ht="21.95" customHeight="1">
      <c r="A36" s="166"/>
      <c r="B36" s="524"/>
      <c r="C36" s="502"/>
      <c r="D36" s="174"/>
      <c r="E36" s="348"/>
      <c r="F36" s="525"/>
      <c r="G36" s="511"/>
      <c r="H36" s="511"/>
      <c r="I36" s="511"/>
      <c r="J36" s="466"/>
      <c r="K36" s="274"/>
      <c r="L36" s="275">
        <v>0</v>
      </c>
      <c r="M36" s="275">
        <v>0</v>
      </c>
      <c r="N36" s="275">
        <v>0</v>
      </c>
      <c r="O36" s="275">
        <f t="shared" ref="O36:O38" si="5">SUM(L36:N36)</f>
        <v>0</v>
      </c>
      <c r="P36" s="168" t="s">
        <v>206</v>
      </c>
      <c r="Q36" s="172" t="str">
        <f>'11久保田'!Z8</f>
        <v>田</v>
      </c>
      <c r="R36" s="285" t="str">
        <f>'11久保田'!AA8</f>
        <v>村外</v>
      </c>
      <c r="S36" s="172">
        <f>'11久保田'!AB8</f>
        <v>2</v>
      </c>
      <c r="T36" s="178">
        <f>'11久保田'!AC8</f>
        <v>1391</v>
      </c>
      <c r="U36" s="178">
        <f>'11久保田'!AD8</f>
        <v>873</v>
      </c>
      <c r="V36" s="178">
        <f>'11久保田'!AE8</f>
        <v>873</v>
      </c>
      <c r="W36" s="178">
        <f>'11久保田'!AF8</f>
        <v>518</v>
      </c>
      <c r="X36" s="178">
        <f>'11久保田'!AG8</f>
        <v>0</v>
      </c>
      <c r="Y36" s="178">
        <f>'11久保田'!AH8</f>
        <v>0</v>
      </c>
      <c r="Z36" s="178">
        <f>'11久保田'!AI8</f>
        <v>0</v>
      </c>
      <c r="AA36" s="178">
        <f>'11久保田'!AJ8</f>
        <v>0</v>
      </c>
      <c r="AB36" s="178">
        <f>'11久保田'!AK8</f>
        <v>0</v>
      </c>
      <c r="AC36" s="168"/>
    </row>
    <row r="37" spans="1:29" s="92" customFormat="1" ht="21.95" customHeight="1">
      <c r="A37" s="166"/>
      <c r="B37" s="524"/>
      <c r="C37" s="502"/>
      <c r="D37" s="174"/>
      <c r="E37" s="348"/>
      <c r="F37" s="525"/>
      <c r="G37" s="511"/>
      <c r="H37" s="511"/>
      <c r="I37" s="511"/>
      <c r="J37" s="466"/>
      <c r="K37" s="274"/>
      <c r="L37" s="275">
        <v>0</v>
      </c>
      <c r="M37" s="275">
        <v>0</v>
      </c>
      <c r="N37" s="275">
        <v>0</v>
      </c>
      <c r="O37" s="275">
        <f t="shared" ref="O37" si="6">SUM(L37:N37)</f>
        <v>0</v>
      </c>
      <c r="P37" s="168" t="s">
        <v>207</v>
      </c>
      <c r="Q37" s="172" t="str">
        <f>'11久保田'!Z9</f>
        <v>山畑</v>
      </c>
      <c r="R37" s="172" t="str">
        <f>'11久保田'!AA9</f>
        <v>村内</v>
      </c>
      <c r="S37" s="172">
        <f>'11久保田'!AB9</f>
        <v>11</v>
      </c>
      <c r="T37" s="178">
        <f>'11久保田'!AC9</f>
        <v>5336</v>
      </c>
      <c r="U37" s="278">
        <f>'11久保田'!AD9</f>
        <v>1334</v>
      </c>
      <c r="V37" s="178">
        <f>'11久保田'!AE9</f>
        <v>1334</v>
      </c>
      <c r="W37" s="178">
        <f>'11久保田'!AF9</f>
        <v>4002</v>
      </c>
      <c r="X37" s="178">
        <f>'11久保田'!AG9</f>
        <v>0</v>
      </c>
      <c r="Y37" s="178">
        <f>'11久保田'!AH9</f>
        <v>0</v>
      </c>
      <c r="Z37" s="178">
        <f>'11久保田'!AI9</f>
        <v>0</v>
      </c>
      <c r="AA37" s="178">
        <f>'11久保田'!AJ9</f>
        <v>0</v>
      </c>
      <c r="AB37" s="178">
        <f>'11久保田'!AK9</f>
        <v>0</v>
      </c>
      <c r="AC37" s="168"/>
    </row>
    <row r="38" spans="1:29" s="92" customFormat="1" ht="21.95" customHeight="1">
      <c r="A38" s="166"/>
      <c r="B38" s="524"/>
      <c r="C38" s="502"/>
      <c r="D38" s="174"/>
      <c r="E38" s="345"/>
      <c r="F38" s="525"/>
      <c r="G38" s="511"/>
      <c r="H38" s="511"/>
      <c r="I38" s="511"/>
      <c r="J38" s="466"/>
      <c r="K38" s="274"/>
      <c r="L38" s="275">
        <v>0</v>
      </c>
      <c r="M38" s="275">
        <v>0</v>
      </c>
      <c r="N38" s="275">
        <v>0</v>
      </c>
      <c r="O38" s="275">
        <f t="shared" si="5"/>
        <v>0</v>
      </c>
      <c r="P38" s="168" t="s">
        <v>208</v>
      </c>
      <c r="Q38" s="172" t="str">
        <f>'11久保田'!Z10</f>
        <v>畑</v>
      </c>
      <c r="R38" s="172" t="str">
        <f>'11久保田'!AA10</f>
        <v>村内</v>
      </c>
      <c r="S38" s="172">
        <f>'11久保田'!AB10</f>
        <v>2</v>
      </c>
      <c r="T38" s="178">
        <f>'11久保田'!AC10</f>
        <v>769</v>
      </c>
      <c r="U38" s="278">
        <f>'11久保田'!AD10</f>
        <v>769</v>
      </c>
      <c r="V38" s="178">
        <f>'11久保田'!AE10</f>
        <v>769</v>
      </c>
      <c r="W38" s="178">
        <f>'11久保田'!AF10</f>
        <v>0</v>
      </c>
      <c r="X38" s="178">
        <f>'11久保田'!AG10</f>
        <v>0</v>
      </c>
      <c r="Y38" s="178">
        <f>'11久保田'!AH10</f>
        <v>0</v>
      </c>
      <c r="Z38" s="178">
        <f>'11久保田'!AI10</f>
        <v>0</v>
      </c>
      <c r="AA38" s="178">
        <f>'11久保田'!AJ10</f>
        <v>0</v>
      </c>
      <c r="AB38" s="178">
        <f>'11久保田'!AK10</f>
        <v>0</v>
      </c>
      <c r="AC38" s="168"/>
    </row>
    <row r="39" spans="1:29" s="92" customFormat="1" ht="21.95" customHeight="1">
      <c r="A39" s="166"/>
      <c r="B39" s="463">
        <v>13</v>
      </c>
      <c r="C39" s="463" t="s">
        <v>501</v>
      </c>
      <c r="D39" s="168">
        <v>1</v>
      </c>
      <c r="E39" s="344" t="s">
        <v>421</v>
      </c>
      <c r="F39" s="507" t="s">
        <v>422</v>
      </c>
      <c r="G39" s="505">
        <v>46106</v>
      </c>
      <c r="H39" s="503" t="s">
        <v>232</v>
      </c>
      <c r="I39" s="503" t="s">
        <v>642</v>
      </c>
      <c r="J39" s="514" t="str">
        <f>'12小栄'!$K$2</f>
        <v xml:space="preserve">とりあえず村内分(3,238)小巻栄治氏に請求
</v>
      </c>
      <c r="K39" s="281" t="s">
        <v>1212</v>
      </c>
      <c r="L39" s="276">
        <f>$Z$40</f>
        <v>3238</v>
      </c>
      <c r="M39" s="266">
        <v>0</v>
      </c>
      <c r="N39" s="266">
        <v>0</v>
      </c>
      <c r="O39" s="266">
        <f t="shared" si="1"/>
        <v>3238</v>
      </c>
      <c r="P39" s="282" t="s">
        <v>257</v>
      </c>
      <c r="Q39" s="175" t="str">
        <f>'12小栄'!Z7</f>
        <v>田</v>
      </c>
      <c r="R39" s="284" t="str">
        <f>'12小栄'!AA7</f>
        <v>村外</v>
      </c>
      <c r="S39" s="177">
        <f>'12小栄'!AB7</f>
        <v>5</v>
      </c>
      <c r="T39" s="178">
        <f>'12小栄'!AC7</f>
        <v>4319</v>
      </c>
      <c r="U39" s="178">
        <f>'12小栄'!AD7</f>
        <v>0</v>
      </c>
      <c r="V39" s="178">
        <f>'12小栄'!AE7</f>
        <v>0</v>
      </c>
      <c r="W39" s="178">
        <f>'12小栄'!AF7</f>
        <v>0</v>
      </c>
      <c r="X39" s="178">
        <f>'12小栄'!AG7</f>
        <v>0</v>
      </c>
      <c r="Y39" s="178">
        <f>'12小栄'!AH7</f>
        <v>0</v>
      </c>
      <c r="Z39" s="178">
        <f>'12小栄'!AI7</f>
        <v>4319</v>
      </c>
      <c r="AA39" s="178">
        <f>'12小栄'!AJ7</f>
        <v>0</v>
      </c>
      <c r="AB39" s="178">
        <f>'12小栄'!AK7</f>
        <v>0</v>
      </c>
      <c r="AC39" s="168"/>
    </row>
    <row r="40" spans="1:29" s="92" customFormat="1" ht="21.95" customHeight="1">
      <c r="A40" s="166"/>
      <c r="B40" s="464"/>
      <c r="C40" s="464"/>
      <c r="D40" s="168">
        <v>2</v>
      </c>
      <c r="E40" s="345"/>
      <c r="F40" s="508"/>
      <c r="G40" s="506"/>
      <c r="H40" s="504"/>
      <c r="I40" s="504"/>
      <c r="J40" s="515"/>
      <c r="K40" s="274"/>
      <c r="L40" s="275">
        <v>0</v>
      </c>
      <c r="M40" s="275">
        <v>0</v>
      </c>
      <c r="N40" s="275">
        <v>0</v>
      </c>
      <c r="O40" s="275">
        <f t="shared" si="1"/>
        <v>0</v>
      </c>
      <c r="P40" s="172" t="s">
        <v>269</v>
      </c>
      <c r="Q40" s="175" t="str">
        <f>'12小栄'!Z8</f>
        <v>田</v>
      </c>
      <c r="R40" s="176" t="str">
        <f>'12小栄'!AA8</f>
        <v>村内</v>
      </c>
      <c r="S40" s="177">
        <f>'12小栄'!AB8</f>
        <v>2</v>
      </c>
      <c r="T40" s="178">
        <f>'12小栄'!AC8</f>
        <v>3238</v>
      </c>
      <c r="U40" s="178">
        <f>'12小栄'!AD8</f>
        <v>0</v>
      </c>
      <c r="V40" s="178">
        <f>'12小栄'!AE8</f>
        <v>0</v>
      </c>
      <c r="W40" s="178">
        <f>'12小栄'!AF8</f>
        <v>0</v>
      </c>
      <c r="X40" s="178">
        <f>'12小栄'!AG8</f>
        <v>0</v>
      </c>
      <c r="Y40" s="178">
        <f>'12小栄'!AH8</f>
        <v>0</v>
      </c>
      <c r="Z40" s="165">
        <f>'12小栄'!AI8</f>
        <v>3238</v>
      </c>
      <c r="AA40" s="178">
        <f>'12小栄'!AJ8</f>
        <v>0</v>
      </c>
      <c r="AB40" s="178">
        <f>'12小栄'!AK8</f>
        <v>0</v>
      </c>
      <c r="AC40" s="168"/>
    </row>
    <row r="41" spans="1:29" s="92" customFormat="1" ht="21.95" customHeight="1">
      <c r="A41" s="166"/>
      <c r="B41" s="463">
        <v>14</v>
      </c>
      <c r="C41" s="463" t="s">
        <v>502</v>
      </c>
      <c r="D41" s="168">
        <v>1</v>
      </c>
      <c r="E41" s="344" t="s">
        <v>431</v>
      </c>
      <c r="F41" s="507" t="s">
        <v>432</v>
      </c>
      <c r="G41" s="505">
        <v>46106</v>
      </c>
      <c r="H41" s="503" t="s">
        <v>232</v>
      </c>
      <c r="I41" s="503" t="s">
        <v>643</v>
      </c>
      <c r="J41" s="465" t="str">
        <f>'13小美'!$K$2</f>
        <v>水稲作付のみ、他は売却済み</v>
      </c>
      <c r="K41" s="174"/>
      <c r="L41" s="266">
        <f>$U$41</f>
        <v>4056</v>
      </c>
      <c r="M41" s="266">
        <v>0</v>
      </c>
      <c r="N41" s="266">
        <v>0</v>
      </c>
      <c r="O41" s="266">
        <f t="shared" si="1"/>
        <v>4056</v>
      </c>
      <c r="P41" s="282" t="s">
        <v>205</v>
      </c>
      <c r="Q41" s="175" t="str">
        <f>'13小美'!Z7</f>
        <v>田</v>
      </c>
      <c r="R41" s="176" t="str">
        <f>'13小美'!AA7</f>
        <v>村内</v>
      </c>
      <c r="S41" s="177">
        <f>'13小美'!AB7</f>
        <v>4</v>
      </c>
      <c r="T41" s="178">
        <f>'13小美'!AC7</f>
        <v>4056</v>
      </c>
      <c r="U41" s="278">
        <f>'13小美'!AD7</f>
        <v>4056</v>
      </c>
      <c r="V41" s="178">
        <f>'13小美'!AE7</f>
        <v>4056</v>
      </c>
      <c r="W41" s="178">
        <f>'13小美'!AF7</f>
        <v>0</v>
      </c>
      <c r="X41" s="178">
        <f>'13小美'!AG7</f>
        <v>0</v>
      </c>
      <c r="Y41" s="178">
        <f>'13小美'!AH7</f>
        <v>0</v>
      </c>
      <c r="Z41" s="178">
        <f>'13小美'!AI7</f>
        <v>0</v>
      </c>
      <c r="AA41" s="178">
        <f>'13小美'!AJ7</f>
        <v>0</v>
      </c>
      <c r="AB41" s="178">
        <f>'13小美'!AK7</f>
        <v>0</v>
      </c>
      <c r="AC41" s="168"/>
    </row>
    <row r="42" spans="1:29" s="92" customFormat="1" ht="21.95" customHeight="1">
      <c r="A42" s="166"/>
      <c r="B42" s="502"/>
      <c r="C42" s="502"/>
      <c r="D42" s="168">
        <v>2</v>
      </c>
      <c r="E42" s="348"/>
      <c r="F42" s="510"/>
      <c r="G42" s="509"/>
      <c r="H42" s="517"/>
      <c r="I42" s="517"/>
      <c r="J42" s="466"/>
      <c r="K42" s="274"/>
      <c r="L42" s="275">
        <v>0</v>
      </c>
      <c r="M42" s="275">
        <v>0</v>
      </c>
      <c r="N42" s="275">
        <v>0</v>
      </c>
      <c r="O42" s="275">
        <f t="shared" ref="O42:O43" si="7">SUM(L42:N42)</f>
        <v>0</v>
      </c>
      <c r="P42" s="172" t="s">
        <v>269</v>
      </c>
      <c r="Q42" s="175" t="str">
        <f>'13小美'!Z8</f>
        <v>田</v>
      </c>
      <c r="R42" s="176" t="str">
        <f>'13小美'!AA8</f>
        <v>村内</v>
      </c>
      <c r="S42" s="177">
        <f>'13小美'!AB8</f>
        <v>3</v>
      </c>
      <c r="T42" s="178">
        <f>'13小美'!AC8</f>
        <v>0</v>
      </c>
      <c r="U42" s="178">
        <f>'13小美'!AD8</f>
        <v>0</v>
      </c>
      <c r="V42" s="178">
        <f>'13小美'!AE8</f>
        <v>0</v>
      </c>
      <c r="W42" s="178">
        <f>'13小美'!AF8</f>
        <v>0</v>
      </c>
      <c r="X42" s="178">
        <f>'13小美'!AG8</f>
        <v>0</v>
      </c>
      <c r="Y42" s="178">
        <f>'13小美'!AH8</f>
        <v>3068</v>
      </c>
      <c r="Z42" s="178">
        <f>'13小美'!AI8</f>
        <v>0</v>
      </c>
      <c r="AA42" s="178">
        <f>'13小美'!AJ8</f>
        <v>0</v>
      </c>
      <c r="AB42" s="178">
        <f>'13小美'!AK8</f>
        <v>0</v>
      </c>
      <c r="AC42" s="168"/>
    </row>
    <row r="43" spans="1:29" s="92" customFormat="1" ht="21.95" customHeight="1">
      <c r="A43" s="166"/>
      <c r="B43" s="464"/>
      <c r="C43" s="464"/>
      <c r="D43" s="168">
        <v>3</v>
      </c>
      <c r="E43" s="345"/>
      <c r="F43" s="508"/>
      <c r="G43" s="506"/>
      <c r="H43" s="504"/>
      <c r="I43" s="504"/>
      <c r="J43" s="467"/>
      <c r="K43" s="274"/>
      <c r="L43" s="275">
        <v>0</v>
      </c>
      <c r="M43" s="275">
        <v>0</v>
      </c>
      <c r="N43" s="275">
        <v>0</v>
      </c>
      <c r="O43" s="275">
        <f t="shared" si="7"/>
        <v>0</v>
      </c>
      <c r="P43" s="172" t="s">
        <v>310</v>
      </c>
      <c r="Q43" s="175" t="str">
        <f>'13小美'!Z9</f>
        <v>畑</v>
      </c>
      <c r="R43" s="176" t="str">
        <f>'13小美'!AA9</f>
        <v>村内</v>
      </c>
      <c r="S43" s="177">
        <f>'13小美'!AB9</f>
        <v>9</v>
      </c>
      <c r="T43" s="178">
        <f>'13小美'!AC9</f>
        <v>0</v>
      </c>
      <c r="U43" s="178">
        <f>'13小美'!AD9</f>
        <v>0</v>
      </c>
      <c r="V43" s="178">
        <f>'13小美'!AE9</f>
        <v>0</v>
      </c>
      <c r="W43" s="178">
        <f>'13小美'!AF9</f>
        <v>0</v>
      </c>
      <c r="X43" s="178">
        <f>'13小美'!AG9</f>
        <v>0</v>
      </c>
      <c r="Y43" s="178">
        <f>'13小美'!AH9</f>
        <v>3092</v>
      </c>
      <c r="Z43" s="178">
        <f>'13小美'!AI9</f>
        <v>0</v>
      </c>
      <c r="AA43" s="178">
        <f>'13小美'!AJ9</f>
        <v>0</v>
      </c>
      <c r="AB43" s="178">
        <f>'13小美'!AK9</f>
        <v>0</v>
      </c>
      <c r="AC43" s="168"/>
    </row>
    <row r="44" spans="1:29" s="92" customFormat="1" ht="21.95" customHeight="1">
      <c r="A44" s="166"/>
      <c r="B44" s="167">
        <v>15</v>
      </c>
      <c r="C44" s="167" t="s">
        <v>504</v>
      </c>
      <c r="D44" s="168">
        <v>1</v>
      </c>
      <c r="E44" s="169" t="s">
        <v>467</v>
      </c>
      <c r="F44" s="170" t="s">
        <v>468</v>
      </c>
      <c r="G44" s="171">
        <v>46106</v>
      </c>
      <c r="H44" s="172" t="s">
        <v>232</v>
      </c>
      <c r="I44" s="172" t="s">
        <v>642</v>
      </c>
      <c r="J44" s="173" t="str">
        <f>'15重田'!$K$2</f>
        <v>耕作(田)はすべて貸出</v>
      </c>
      <c r="K44" s="281" t="s">
        <v>1213</v>
      </c>
      <c r="L44" s="266">
        <v>0</v>
      </c>
      <c r="M44" s="266">
        <v>0</v>
      </c>
      <c r="N44" s="266">
        <v>0</v>
      </c>
      <c r="O44" s="266">
        <f t="shared" si="1"/>
        <v>0</v>
      </c>
      <c r="P44" s="282" t="s">
        <v>205</v>
      </c>
      <c r="Q44" s="175" t="str">
        <f>'15重田'!Z7</f>
        <v>田</v>
      </c>
      <c r="R44" s="176" t="str">
        <f>'15重田'!AA7</f>
        <v>村内</v>
      </c>
      <c r="S44" s="177">
        <f>'15重田'!AB7</f>
        <v>12</v>
      </c>
      <c r="T44" s="178">
        <f>'15重田'!AC7</f>
        <v>4571</v>
      </c>
      <c r="U44" s="178">
        <f>'15重田'!AD7</f>
        <v>0</v>
      </c>
      <c r="V44" s="178">
        <f>'15重田'!AE7</f>
        <v>0</v>
      </c>
      <c r="W44" s="178">
        <f>'15重田'!AF7</f>
        <v>0</v>
      </c>
      <c r="X44" s="178">
        <f>'15重田'!AG7</f>
        <v>0</v>
      </c>
      <c r="Y44" s="178">
        <f>'15重田'!AH7</f>
        <v>0</v>
      </c>
      <c r="Z44" s="165">
        <f>'15重田'!AI7</f>
        <v>4571</v>
      </c>
      <c r="AA44" s="178">
        <f>'15重田'!AJ7</f>
        <v>0</v>
      </c>
      <c r="AB44" s="178">
        <f>'15重田'!AK7</f>
        <v>0</v>
      </c>
      <c r="AC44" s="168"/>
    </row>
    <row r="45" spans="1:29" s="92" customFormat="1" ht="21.95" customHeight="1">
      <c r="A45" s="166"/>
      <c r="B45" s="463">
        <v>16</v>
      </c>
      <c r="C45" s="463" t="s">
        <v>519</v>
      </c>
      <c r="D45" s="168">
        <v>1</v>
      </c>
      <c r="E45" s="344" t="s">
        <v>517</v>
      </c>
      <c r="F45" s="507" t="s">
        <v>518</v>
      </c>
      <c r="G45" s="505">
        <v>46106</v>
      </c>
      <c r="H45" s="503" t="s">
        <v>232</v>
      </c>
      <c r="I45" s="503" t="s">
        <v>639</v>
      </c>
      <c r="J45" s="465" t="str">
        <f>'17渋誉'!$K$2</f>
        <v>G1:(田)H27柏木龍治へ貸す
G2:一部自己管理</v>
      </c>
      <c r="K45" s="281" t="s">
        <v>1213</v>
      </c>
      <c r="L45" s="266">
        <v>0</v>
      </c>
      <c r="M45" s="266">
        <v>0</v>
      </c>
      <c r="N45" s="266">
        <f>$U$47</f>
        <v>1006</v>
      </c>
      <c r="O45" s="266">
        <f t="shared" si="1"/>
        <v>1006</v>
      </c>
      <c r="P45" s="282" t="s">
        <v>205</v>
      </c>
      <c r="Q45" s="175" t="str">
        <f>'17渋誉'!Z7</f>
        <v>田</v>
      </c>
      <c r="R45" s="176" t="str">
        <f>'17渋誉'!AA7</f>
        <v>村内</v>
      </c>
      <c r="S45" s="177">
        <f>'17渋誉'!AB7</f>
        <v>2</v>
      </c>
      <c r="T45" s="178">
        <f>'17渋誉'!AC7</f>
        <v>1634</v>
      </c>
      <c r="U45" s="178">
        <f>'17渋誉'!AD7</f>
        <v>0</v>
      </c>
      <c r="V45" s="178">
        <f>'17渋誉'!AE7</f>
        <v>0</v>
      </c>
      <c r="W45" s="178">
        <f>'17渋誉'!AF7</f>
        <v>0</v>
      </c>
      <c r="X45" s="178">
        <f>'17渋誉'!AG7</f>
        <v>0</v>
      </c>
      <c r="Y45" s="178">
        <f>'17渋誉'!AH7</f>
        <v>0</v>
      </c>
      <c r="Z45" s="165">
        <f>'17渋誉'!AI7</f>
        <v>1634</v>
      </c>
      <c r="AA45" s="178">
        <f>'17渋誉'!AJ7</f>
        <v>0</v>
      </c>
      <c r="AB45" s="178">
        <f>'17渋誉'!AK7</f>
        <v>0</v>
      </c>
      <c r="AC45" s="168"/>
    </row>
    <row r="46" spans="1:29" s="92" customFormat="1" ht="21.95" customHeight="1">
      <c r="A46" s="166"/>
      <c r="B46" s="502"/>
      <c r="C46" s="502"/>
      <c r="D46" s="168">
        <v>2</v>
      </c>
      <c r="E46" s="348"/>
      <c r="F46" s="510"/>
      <c r="G46" s="509"/>
      <c r="H46" s="517"/>
      <c r="I46" s="517"/>
      <c r="J46" s="466"/>
      <c r="K46" s="274"/>
      <c r="L46" s="275">
        <v>0</v>
      </c>
      <c r="M46" s="275">
        <v>0</v>
      </c>
      <c r="N46" s="275">
        <v>0</v>
      </c>
      <c r="O46" s="275">
        <f t="shared" ref="O46:O47" si="8">SUM(L46:N46)</f>
        <v>0</v>
      </c>
      <c r="P46" s="172" t="s">
        <v>269</v>
      </c>
      <c r="Q46" s="175" t="str">
        <f>'17渋誉'!Z8</f>
        <v>畑</v>
      </c>
      <c r="R46" s="176" t="str">
        <f>'17渋誉'!AA8</f>
        <v>村内</v>
      </c>
      <c r="S46" s="177">
        <f>'17渋誉'!AB8</f>
        <v>6</v>
      </c>
      <c r="T46" s="178">
        <f>'17渋誉'!AC8</f>
        <v>2773</v>
      </c>
      <c r="U46" s="178">
        <f>'17渋誉'!AD8</f>
        <v>0</v>
      </c>
      <c r="V46" s="178">
        <f>'17渋誉'!AE8</f>
        <v>0</v>
      </c>
      <c r="W46" s="178">
        <f>'17渋誉'!AF8</f>
        <v>0</v>
      </c>
      <c r="X46" s="178">
        <f>'17渋誉'!AG8</f>
        <v>0</v>
      </c>
      <c r="Y46" s="178">
        <f>'17渋誉'!AH8</f>
        <v>0</v>
      </c>
      <c r="Z46" s="165">
        <f>'17渋誉'!AI8</f>
        <v>2773</v>
      </c>
      <c r="AA46" s="178">
        <f>'17渋誉'!AJ8</f>
        <v>0</v>
      </c>
      <c r="AB46" s="178">
        <f>'17渋誉'!AK8</f>
        <v>0</v>
      </c>
      <c r="AC46" s="168"/>
    </row>
    <row r="47" spans="1:29" s="92" customFormat="1" ht="21.95" customHeight="1">
      <c r="A47" s="166"/>
      <c r="B47" s="464"/>
      <c r="C47" s="464"/>
      <c r="D47" s="168"/>
      <c r="E47" s="345"/>
      <c r="F47" s="508"/>
      <c r="G47" s="506"/>
      <c r="H47" s="504"/>
      <c r="I47" s="504"/>
      <c r="J47" s="467"/>
      <c r="K47" s="274"/>
      <c r="L47" s="275">
        <v>0</v>
      </c>
      <c r="M47" s="275">
        <v>0</v>
      </c>
      <c r="N47" s="275">
        <v>0</v>
      </c>
      <c r="O47" s="275">
        <f t="shared" si="8"/>
        <v>0</v>
      </c>
      <c r="P47" s="172" t="s">
        <v>310</v>
      </c>
      <c r="Q47" s="175" t="str">
        <f>'17渋誉'!Z9</f>
        <v>山畑</v>
      </c>
      <c r="R47" s="176" t="str">
        <f>'17渋誉'!AA9</f>
        <v>村内</v>
      </c>
      <c r="S47" s="177">
        <f>'17渋誉'!AB9</f>
        <v>2</v>
      </c>
      <c r="T47" s="178">
        <f>'17渋誉'!AC9</f>
        <v>1006</v>
      </c>
      <c r="U47" s="278">
        <f>'17渋誉'!AD9</f>
        <v>1006</v>
      </c>
      <c r="V47" s="178">
        <f>'17渋誉'!AE9</f>
        <v>1006</v>
      </c>
      <c r="W47" s="178">
        <f>'17渋誉'!AF9</f>
        <v>0</v>
      </c>
      <c r="X47" s="178">
        <f>'17渋誉'!AG9</f>
        <v>0</v>
      </c>
      <c r="Y47" s="178">
        <f>'17渋誉'!AH9</f>
        <v>0</v>
      </c>
      <c r="Z47" s="178">
        <f>'17渋誉'!AI9</f>
        <v>0</v>
      </c>
      <c r="AA47" s="178">
        <f>'17渋誉'!AJ9</f>
        <v>0</v>
      </c>
      <c r="AB47" s="178">
        <f>'17渋誉'!AK9</f>
        <v>0</v>
      </c>
      <c r="AC47" s="168"/>
    </row>
    <row r="48" spans="1:29" s="92" customFormat="1" ht="21.95" customHeight="1">
      <c r="A48" s="166"/>
      <c r="B48" s="463">
        <v>17</v>
      </c>
      <c r="C48" s="463" t="s">
        <v>520</v>
      </c>
      <c r="D48" s="168">
        <v>1</v>
      </c>
      <c r="E48" s="344" t="s">
        <v>555</v>
      </c>
      <c r="F48" s="507" t="s">
        <v>556</v>
      </c>
      <c r="G48" s="505">
        <v>46106</v>
      </c>
      <c r="H48" s="503" t="s">
        <v>232</v>
      </c>
      <c r="I48" s="503" t="s">
        <v>642</v>
      </c>
      <c r="J48" s="542" t="str">
        <f>'18渋悦'!$K$2</f>
        <v>G1:H29.野川一に貸す(1,211)/残耕作</v>
      </c>
      <c r="K48" s="174"/>
      <c r="L48" s="266">
        <f>$U$48</f>
        <v>2534</v>
      </c>
      <c r="M48" s="266">
        <f>$U$50</f>
        <v>2449</v>
      </c>
      <c r="N48" s="266">
        <f>$U$49</f>
        <v>639</v>
      </c>
      <c r="O48" s="266">
        <f t="shared" si="1"/>
        <v>5622</v>
      </c>
      <c r="P48" s="282" t="s">
        <v>205</v>
      </c>
      <c r="Q48" s="175" t="str">
        <f>'18渋悦'!Z7</f>
        <v>田</v>
      </c>
      <c r="R48" s="176" t="str">
        <f>'18渋悦'!AA7</f>
        <v>村内</v>
      </c>
      <c r="S48" s="177">
        <f>'18渋悦'!AB7</f>
        <v>8</v>
      </c>
      <c r="T48" s="178">
        <f>'18渋悦'!AC7</f>
        <v>3795</v>
      </c>
      <c r="U48" s="278">
        <f>'18渋悦'!AD7</f>
        <v>2534</v>
      </c>
      <c r="V48" s="178">
        <f>'18渋悦'!AE7</f>
        <v>2534</v>
      </c>
      <c r="W48" s="178">
        <f>'18渋悦'!AF7</f>
        <v>0</v>
      </c>
      <c r="X48" s="178">
        <f>'18渋悦'!AG7</f>
        <v>0</v>
      </c>
      <c r="Y48" s="178">
        <f>'18渋悦'!AH7</f>
        <v>0</v>
      </c>
      <c r="Z48" s="178">
        <f>'18渋悦'!AI7</f>
        <v>1261</v>
      </c>
      <c r="AA48" s="178">
        <f>'18渋悦'!AJ7</f>
        <v>0</v>
      </c>
      <c r="AB48" s="178">
        <f>'18渋悦'!AK7</f>
        <v>0</v>
      </c>
      <c r="AC48" s="168"/>
    </row>
    <row r="49" spans="1:29" s="92" customFormat="1" ht="21.95" customHeight="1">
      <c r="A49" s="166"/>
      <c r="B49" s="502"/>
      <c r="C49" s="502"/>
      <c r="D49" s="168">
        <v>2</v>
      </c>
      <c r="E49" s="348"/>
      <c r="F49" s="510"/>
      <c r="G49" s="509"/>
      <c r="H49" s="517"/>
      <c r="I49" s="517"/>
      <c r="J49" s="543"/>
      <c r="K49" s="274"/>
      <c r="L49" s="275">
        <v>0</v>
      </c>
      <c r="M49" s="275">
        <v>0</v>
      </c>
      <c r="N49" s="275">
        <v>0</v>
      </c>
      <c r="O49" s="275">
        <f t="shared" ref="O49:O50" si="9">SUM(L49:N49)</f>
        <v>0</v>
      </c>
      <c r="P49" s="172" t="s">
        <v>269</v>
      </c>
      <c r="Q49" s="175" t="str">
        <f>'18渋悦'!Z8</f>
        <v>山畑</v>
      </c>
      <c r="R49" s="176" t="str">
        <f>'18渋悦'!AA8</f>
        <v>村内</v>
      </c>
      <c r="S49" s="177">
        <f>'18渋悦'!AB8</f>
        <v>2</v>
      </c>
      <c r="T49" s="178">
        <f>'18渋悦'!AC8</f>
        <v>639</v>
      </c>
      <c r="U49" s="278">
        <f>'18渋悦'!AD8</f>
        <v>639</v>
      </c>
      <c r="V49" s="178">
        <f>'18渋悦'!AE8</f>
        <v>639</v>
      </c>
      <c r="W49" s="178">
        <f>'18渋悦'!AF8</f>
        <v>0</v>
      </c>
      <c r="X49" s="178">
        <f>'18渋悦'!AG8</f>
        <v>0</v>
      </c>
      <c r="Y49" s="178">
        <f>'18渋悦'!AH8</f>
        <v>0</v>
      </c>
      <c r="Z49" s="178">
        <f>'18渋悦'!AI8</f>
        <v>0</v>
      </c>
      <c r="AA49" s="178">
        <f>'18渋悦'!AJ8</f>
        <v>0</v>
      </c>
      <c r="AB49" s="178">
        <f>'18渋悦'!AK8</f>
        <v>0</v>
      </c>
      <c r="AC49" s="168"/>
    </row>
    <row r="50" spans="1:29" s="92" customFormat="1" ht="21.95" customHeight="1">
      <c r="A50" s="166"/>
      <c r="B50" s="464"/>
      <c r="C50" s="464"/>
      <c r="D50" s="168">
        <v>3</v>
      </c>
      <c r="E50" s="345"/>
      <c r="F50" s="508"/>
      <c r="G50" s="506"/>
      <c r="H50" s="504"/>
      <c r="I50" s="504"/>
      <c r="J50" s="544"/>
      <c r="K50" s="274"/>
      <c r="L50" s="275">
        <v>0</v>
      </c>
      <c r="M50" s="275">
        <v>0</v>
      </c>
      <c r="N50" s="275">
        <v>0</v>
      </c>
      <c r="O50" s="275">
        <f t="shared" si="9"/>
        <v>0</v>
      </c>
      <c r="P50" s="172" t="s">
        <v>310</v>
      </c>
      <c r="Q50" s="175" t="str">
        <f>'18渋悦'!Z9</f>
        <v>畑</v>
      </c>
      <c r="R50" s="176" t="str">
        <f>'18渋悦'!AA9</f>
        <v>村内</v>
      </c>
      <c r="S50" s="177">
        <f>'18渋悦'!AB9</f>
        <v>2</v>
      </c>
      <c r="T50" s="178">
        <f>'18渋悦'!AC9</f>
        <v>2449</v>
      </c>
      <c r="U50" s="278">
        <f>'18渋悦'!AD9</f>
        <v>2449</v>
      </c>
      <c r="V50" s="178">
        <f>'18渋悦'!AE9</f>
        <v>2449</v>
      </c>
      <c r="W50" s="178">
        <f>'18渋悦'!AF9</f>
        <v>0</v>
      </c>
      <c r="X50" s="178">
        <f>'18渋悦'!AG9</f>
        <v>0</v>
      </c>
      <c r="Y50" s="178">
        <f>'18渋悦'!AH9</f>
        <v>0</v>
      </c>
      <c r="Z50" s="178">
        <f>'18渋悦'!AI9</f>
        <v>0</v>
      </c>
      <c r="AA50" s="178">
        <f>'18渋悦'!AJ9</f>
        <v>0</v>
      </c>
      <c r="AB50" s="178">
        <f>'18渋悦'!AK9</f>
        <v>0</v>
      </c>
      <c r="AC50" s="168"/>
    </row>
    <row r="51" spans="1:29" s="92" customFormat="1" ht="21.95" customHeight="1">
      <c r="A51" s="166"/>
      <c r="B51" s="167">
        <v>18</v>
      </c>
      <c r="C51" s="167" t="s">
        <v>521</v>
      </c>
      <c r="D51" s="168">
        <v>1</v>
      </c>
      <c r="E51" s="169" t="s">
        <v>572</v>
      </c>
      <c r="F51" s="170" t="s">
        <v>573</v>
      </c>
      <c r="G51" s="171">
        <v>46106</v>
      </c>
      <c r="H51" s="172" t="s">
        <v>232</v>
      </c>
      <c r="I51" s="172" t="s">
        <v>642</v>
      </c>
      <c r="J51" s="173" t="str">
        <f>'19渋和'!$K$2</f>
        <v>全耕地、令和5年.柏木龍治へ貸す</v>
      </c>
      <c r="K51" s="281" t="s">
        <v>1213</v>
      </c>
      <c r="L51" s="266">
        <v>0</v>
      </c>
      <c r="M51" s="266">
        <v>0</v>
      </c>
      <c r="N51" s="266">
        <v>0</v>
      </c>
      <c r="O51" s="266">
        <f t="shared" si="1"/>
        <v>0</v>
      </c>
      <c r="P51" s="282" t="s">
        <v>205</v>
      </c>
      <c r="Q51" s="175" t="str">
        <f>'19渋和'!Z7</f>
        <v>田</v>
      </c>
      <c r="R51" s="176" t="str">
        <f>'19渋和'!AA7</f>
        <v>村内</v>
      </c>
      <c r="S51" s="177">
        <f>'19渋和'!AB7</f>
        <v>3</v>
      </c>
      <c r="T51" s="178">
        <f>'19渋和'!AC7</f>
        <v>2126</v>
      </c>
      <c r="U51" s="178">
        <f>'19渋和'!AD7</f>
        <v>0</v>
      </c>
      <c r="V51" s="178">
        <f>'19渋和'!AE7</f>
        <v>0</v>
      </c>
      <c r="W51" s="178">
        <f>'19渋和'!AF7</f>
        <v>0</v>
      </c>
      <c r="X51" s="178">
        <f>'19渋和'!AG7</f>
        <v>0</v>
      </c>
      <c r="Y51" s="178">
        <f>'19渋和'!AH7</f>
        <v>0</v>
      </c>
      <c r="Z51" s="165">
        <f>'19渋和'!AI7</f>
        <v>2126</v>
      </c>
      <c r="AA51" s="178">
        <f>'19渋和'!AJ7</f>
        <v>0</v>
      </c>
      <c r="AB51" s="178">
        <f>'19渋和'!AK7</f>
        <v>0</v>
      </c>
      <c r="AC51" s="168"/>
    </row>
    <row r="52" spans="1:29" s="92" customFormat="1" ht="21.95" customHeight="1">
      <c r="A52" s="166"/>
      <c r="B52" s="463">
        <v>19</v>
      </c>
      <c r="C52" s="463" t="s">
        <v>526</v>
      </c>
      <c r="D52" s="168">
        <v>1</v>
      </c>
      <c r="E52" s="349" t="s">
        <v>1232</v>
      </c>
      <c r="F52" s="503" t="s">
        <v>632</v>
      </c>
      <c r="G52" s="505">
        <v>46106</v>
      </c>
      <c r="H52" s="503" t="s">
        <v>232</v>
      </c>
      <c r="I52" s="503" t="s">
        <v>642</v>
      </c>
      <c r="J52" s="465" t="str">
        <f>'24渋精'!$K$2</f>
        <v>紙台帳と齟齬なし</v>
      </c>
      <c r="K52" s="174"/>
      <c r="L52" s="266">
        <f>$U$52</f>
        <v>6463</v>
      </c>
      <c r="M52" s="266">
        <f>$U$53</f>
        <v>1995</v>
      </c>
      <c r="N52" s="266">
        <f>$U$54</f>
        <v>766</v>
      </c>
      <c r="O52" s="266">
        <f>SUM(L52:N52)</f>
        <v>9224</v>
      </c>
      <c r="P52" s="282" t="s">
        <v>205</v>
      </c>
      <c r="Q52" s="175" t="str">
        <f>'24渋精'!Z7</f>
        <v>田</v>
      </c>
      <c r="R52" s="176" t="str">
        <f>'24渋精'!AA7</f>
        <v>村内</v>
      </c>
      <c r="S52" s="177">
        <f>'24渋精'!AB7</f>
        <v>6</v>
      </c>
      <c r="T52" s="178">
        <f>'24渋精'!AC7</f>
        <v>6463</v>
      </c>
      <c r="U52" s="278">
        <f>'24渋精'!AD7</f>
        <v>6463</v>
      </c>
      <c r="V52" s="178">
        <f>'24渋精'!AE7</f>
        <v>6463</v>
      </c>
      <c r="W52" s="178">
        <f>'24渋精'!AF7</f>
        <v>0</v>
      </c>
      <c r="X52" s="178">
        <f>'24渋精'!AG7</f>
        <v>198</v>
      </c>
      <c r="Y52" s="178">
        <f>'24渋精'!AH7</f>
        <v>0</v>
      </c>
      <c r="Z52" s="178">
        <f>'24渋精'!AI7</f>
        <v>0</v>
      </c>
      <c r="AA52" s="178">
        <f>'24渋精'!AJ7</f>
        <v>0</v>
      </c>
      <c r="AB52" s="178">
        <f>'24渋精'!AK7</f>
        <v>0</v>
      </c>
      <c r="AC52" s="168"/>
    </row>
    <row r="53" spans="1:29" s="92" customFormat="1" ht="21.95" customHeight="1">
      <c r="A53" s="166"/>
      <c r="B53" s="502"/>
      <c r="C53" s="502"/>
      <c r="D53" s="168">
        <v>2</v>
      </c>
      <c r="E53" s="348"/>
      <c r="F53" s="517"/>
      <c r="G53" s="509"/>
      <c r="H53" s="517"/>
      <c r="I53" s="517"/>
      <c r="J53" s="466"/>
      <c r="K53" s="274"/>
      <c r="L53" s="275">
        <v>0</v>
      </c>
      <c r="M53" s="275">
        <v>0</v>
      </c>
      <c r="N53" s="275">
        <v>0</v>
      </c>
      <c r="O53" s="275">
        <f t="shared" ref="O53:O54" si="10">SUM(L53:N53)</f>
        <v>0</v>
      </c>
      <c r="P53" s="172" t="s">
        <v>206</v>
      </c>
      <c r="Q53" s="175" t="str">
        <f>'24渋精'!Z8</f>
        <v>畑</v>
      </c>
      <c r="R53" s="176" t="str">
        <f>'24渋精'!AA8</f>
        <v>村内</v>
      </c>
      <c r="S53" s="177">
        <f>'24渋精'!AB8</f>
        <v>5</v>
      </c>
      <c r="T53" s="178">
        <f>'24渋精'!AC8</f>
        <v>1995</v>
      </c>
      <c r="U53" s="278">
        <f>'24渋精'!AD8</f>
        <v>1995</v>
      </c>
      <c r="V53" s="178">
        <f>'24渋精'!AE8</f>
        <v>1995</v>
      </c>
      <c r="W53" s="178">
        <f>'24渋精'!AF8</f>
        <v>0</v>
      </c>
      <c r="X53" s="178">
        <f>'24渋精'!AG8</f>
        <v>0</v>
      </c>
      <c r="Y53" s="178">
        <f>'24渋精'!AH8</f>
        <v>0</v>
      </c>
      <c r="Z53" s="178">
        <f>'24渋精'!AI8</f>
        <v>0</v>
      </c>
      <c r="AA53" s="178">
        <f>'24渋精'!AJ8</f>
        <v>0</v>
      </c>
      <c r="AB53" s="178">
        <f>'24渋精'!AK8</f>
        <v>0</v>
      </c>
      <c r="AC53" s="168"/>
    </row>
    <row r="54" spans="1:29" s="92" customFormat="1" ht="21.95" customHeight="1">
      <c r="A54" s="166"/>
      <c r="B54" s="464"/>
      <c r="C54" s="464"/>
      <c r="D54" s="168">
        <v>3</v>
      </c>
      <c r="E54" s="345"/>
      <c r="F54" s="504"/>
      <c r="G54" s="506"/>
      <c r="H54" s="504"/>
      <c r="I54" s="504"/>
      <c r="J54" s="467"/>
      <c r="K54" s="274"/>
      <c r="L54" s="275">
        <v>0</v>
      </c>
      <c r="M54" s="275">
        <v>0</v>
      </c>
      <c r="N54" s="275">
        <v>0</v>
      </c>
      <c r="O54" s="275">
        <f t="shared" si="10"/>
        <v>0</v>
      </c>
      <c r="P54" s="172" t="s">
        <v>207</v>
      </c>
      <c r="Q54" s="175" t="str">
        <f>'24渋精'!Z9</f>
        <v>山畑</v>
      </c>
      <c r="R54" s="176" t="str">
        <f>'24渋精'!AA9</f>
        <v>村内</v>
      </c>
      <c r="S54" s="177">
        <f>'24渋精'!AB9</f>
        <v>3</v>
      </c>
      <c r="T54" s="178">
        <f>'24渋精'!AC9</f>
        <v>766</v>
      </c>
      <c r="U54" s="278">
        <f>'24渋精'!AD9</f>
        <v>766</v>
      </c>
      <c r="V54" s="178">
        <f>'24渋精'!AE9</f>
        <v>766</v>
      </c>
      <c r="W54" s="178">
        <f>'24渋精'!AF9</f>
        <v>0</v>
      </c>
      <c r="X54" s="178">
        <f>'24渋精'!AG9</f>
        <v>0</v>
      </c>
      <c r="Y54" s="178">
        <f>'24渋精'!AH9</f>
        <v>0</v>
      </c>
      <c r="Z54" s="178">
        <f>'24渋精'!AI9</f>
        <v>0</v>
      </c>
      <c r="AA54" s="178">
        <f>'24渋精'!AJ9</f>
        <v>0</v>
      </c>
      <c r="AB54" s="178">
        <f>'24渋精'!AK9</f>
        <v>0</v>
      </c>
      <c r="AC54" s="168"/>
    </row>
    <row r="55" spans="1:29" s="92" customFormat="1" ht="21.95" customHeight="1">
      <c r="A55" s="166"/>
      <c r="B55" s="463">
        <v>20</v>
      </c>
      <c r="C55" s="463" t="s">
        <v>522</v>
      </c>
      <c r="D55" s="168">
        <v>1</v>
      </c>
      <c r="E55" s="344" t="s">
        <v>576</v>
      </c>
      <c r="F55" s="507" t="s">
        <v>577</v>
      </c>
      <c r="G55" s="505">
        <v>46106</v>
      </c>
      <c r="H55" s="503" t="s">
        <v>232</v>
      </c>
      <c r="I55" s="503" t="s">
        <v>646</v>
      </c>
      <c r="J55" s="465" t="str">
        <f>'20渋真'!$K$2</f>
        <v>R05-水田合計0
畑面積 4,212</v>
      </c>
      <c r="K55" s="174"/>
      <c r="L55" s="266">
        <v>0</v>
      </c>
      <c r="M55" s="266">
        <f>$U$56</f>
        <v>4212</v>
      </c>
      <c r="N55" s="266">
        <v>0</v>
      </c>
      <c r="O55" s="266">
        <f t="shared" si="1"/>
        <v>4212</v>
      </c>
      <c r="P55" s="282" t="s">
        <v>205</v>
      </c>
      <c r="Q55" s="175" t="str">
        <f>'20渋真'!Z7</f>
        <v>田</v>
      </c>
      <c r="R55" s="176" t="str">
        <f>'20渋真'!AA7</f>
        <v>村内</v>
      </c>
      <c r="S55" s="177">
        <f>'20渋真'!AB7</f>
        <v>12</v>
      </c>
      <c r="T55" s="178">
        <f>'20渋真'!AC7</f>
        <v>5451</v>
      </c>
      <c r="U55" s="178">
        <f>'20渋真'!AD7</f>
        <v>0</v>
      </c>
      <c r="V55" s="178">
        <f>'20渋真'!AE7</f>
        <v>0</v>
      </c>
      <c r="W55" s="178">
        <f>'20渋真'!AF7</f>
        <v>0</v>
      </c>
      <c r="X55" s="178">
        <f>'20渋真'!AG7</f>
        <v>0</v>
      </c>
      <c r="Y55" s="178">
        <f>'20渋真'!AH7</f>
        <v>4284</v>
      </c>
      <c r="Z55" s="178">
        <f>'20渋真'!AI7</f>
        <v>2425</v>
      </c>
      <c r="AA55" s="178">
        <f>'20渋真'!AJ7</f>
        <v>0</v>
      </c>
      <c r="AB55" s="178">
        <f>'20渋真'!AK7</f>
        <v>3026</v>
      </c>
      <c r="AC55" s="168"/>
    </row>
    <row r="56" spans="1:29" s="92" customFormat="1" ht="21.95" customHeight="1">
      <c r="A56" s="166"/>
      <c r="B56" s="464"/>
      <c r="C56" s="464"/>
      <c r="D56" s="168">
        <v>2</v>
      </c>
      <c r="E56" s="345"/>
      <c r="F56" s="508"/>
      <c r="G56" s="506"/>
      <c r="H56" s="504"/>
      <c r="I56" s="504"/>
      <c r="J56" s="467"/>
      <c r="K56" s="274"/>
      <c r="L56" s="275">
        <v>0</v>
      </c>
      <c r="M56" s="275">
        <v>0</v>
      </c>
      <c r="N56" s="275">
        <v>0</v>
      </c>
      <c r="O56" s="275">
        <f t="shared" ref="O56" si="11">SUM(L56:N56)</f>
        <v>0</v>
      </c>
      <c r="P56" s="172" t="s">
        <v>269</v>
      </c>
      <c r="Q56" s="175" t="str">
        <f>'20渋真'!Z8</f>
        <v>畑</v>
      </c>
      <c r="R56" s="176" t="str">
        <f>'20渋真'!AA8</f>
        <v>村内</v>
      </c>
      <c r="S56" s="177">
        <f>'20渋真'!AB8</f>
        <v>11</v>
      </c>
      <c r="T56" s="178">
        <f>'20渋真'!AC8</f>
        <v>6672</v>
      </c>
      <c r="U56" s="278">
        <f>'20渋真'!AD8</f>
        <v>4212</v>
      </c>
      <c r="V56" s="178">
        <f>'20渋真'!AE8</f>
        <v>2880</v>
      </c>
      <c r="W56" s="178">
        <f>'20渋真'!AF8</f>
        <v>0</v>
      </c>
      <c r="X56" s="178">
        <f>'20渋真'!AG8</f>
        <v>0</v>
      </c>
      <c r="Y56" s="178">
        <f>'20渋真'!AH8</f>
        <v>0</v>
      </c>
      <c r="Z56" s="178">
        <f>'20渋真'!AI8</f>
        <v>0</v>
      </c>
      <c r="AA56" s="178">
        <f>'20渋真'!AJ8</f>
        <v>1332</v>
      </c>
      <c r="AB56" s="178">
        <f>'20渋真'!AK8</f>
        <v>2460</v>
      </c>
      <c r="AC56" s="168"/>
    </row>
    <row r="57" spans="1:29" s="92" customFormat="1" ht="21.95" customHeight="1">
      <c r="A57" s="166"/>
      <c r="B57" s="463">
        <v>21</v>
      </c>
      <c r="C57" s="463" t="s">
        <v>523</v>
      </c>
      <c r="D57" s="168">
        <v>1</v>
      </c>
      <c r="E57" s="344" t="s">
        <v>600</v>
      </c>
      <c r="F57" s="507" t="s">
        <v>601</v>
      </c>
      <c r="G57" s="505">
        <v>46106</v>
      </c>
      <c r="H57" s="503" t="s">
        <v>232</v>
      </c>
      <c r="I57" s="503" t="s">
        <v>642</v>
      </c>
      <c r="J57" s="465" t="str">
        <f>'21渋孝'!$K$2</f>
        <v>G1:水田は貸出と休耕
G2:3件　苺屋に貸す(2,402)</v>
      </c>
      <c r="K57" s="281" t="s">
        <v>1213</v>
      </c>
      <c r="L57" s="266">
        <v>0</v>
      </c>
      <c r="M57" s="266">
        <v>0</v>
      </c>
      <c r="N57" s="266">
        <v>0</v>
      </c>
      <c r="O57" s="266">
        <f t="shared" si="1"/>
        <v>0</v>
      </c>
      <c r="P57" s="282" t="s">
        <v>205</v>
      </c>
      <c r="Q57" s="175" t="str">
        <f>'21渋孝'!Z7</f>
        <v>田</v>
      </c>
      <c r="R57" s="176" t="str">
        <f>'21渋孝'!AA7</f>
        <v>村内</v>
      </c>
      <c r="S57" s="177">
        <f>'21渋孝'!AB7</f>
        <v>5</v>
      </c>
      <c r="T57" s="178">
        <f>'21渋孝'!AC7</f>
        <v>6491</v>
      </c>
      <c r="U57" s="178">
        <f>'21渋孝'!AD7</f>
        <v>0</v>
      </c>
      <c r="V57" s="178">
        <f>'21渋孝'!AE7</f>
        <v>0</v>
      </c>
      <c r="W57" s="178">
        <f>'21渋孝'!AF7</f>
        <v>1867</v>
      </c>
      <c r="X57" s="178">
        <f>'21渋孝'!AG7</f>
        <v>0</v>
      </c>
      <c r="Y57" s="178">
        <f>'21渋孝'!AH7</f>
        <v>0</v>
      </c>
      <c r="Z57" s="165">
        <f>'21渋孝'!AI7</f>
        <v>4624</v>
      </c>
      <c r="AA57" s="178">
        <f>'21渋孝'!AJ7</f>
        <v>0</v>
      </c>
      <c r="AB57" s="178">
        <f>'21渋孝'!AK7</f>
        <v>0</v>
      </c>
      <c r="AC57" s="168"/>
    </row>
    <row r="58" spans="1:29" s="92" customFormat="1" ht="21.95" customHeight="1">
      <c r="A58" s="166"/>
      <c r="B58" s="464"/>
      <c r="C58" s="464"/>
      <c r="D58" s="168">
        <v>2</v>
      </c>
      <c r="E58" s="345"/>
      <c r="F58" s="508"/>
      <c r="G58" s="506"/>
      <c r="H58" s="504"/>
      <c r="I58" s="504"/>
      <c r="J58" s="467"/>
      <c r="K58" s="274"/>
      <c r="L58" s="275">
        <v>0</v>
      </c>
      <c r="M58" s="275">
        <v>0</v>
      </c>
      <c r="N58" s="275">
        <v>0</v>
      </c>
      <c r="O58" s="275">
        <f t="shared" ref="O58" si="12">SUM(L58:N58)</f>
        <v>0</v>
      </c>
      <c r="P58" s="172" t="s">
        <v>269</v>
      </c>
      <c r="Q58" s="175" t="str">
        <f>'21渋孝'!Z8</f>
        <v>畑</v>
      </c>
      <c r="R58" s="176" t="str">
        <f>'21渋孝'!AA8</f>
        <v>村内</v>
      </c>
      <c r="S58" s="177">
        <f>'21渋孝'!AB8</f>
        <v>3</v>
      </c>
      <c r="T58" s="178">
        <f>'21渋孝'!AC8</f>
        <v>2402</v>
      </c>
      <c r="U58" s="178">
        <f>'21渋孝'!AD8</f>
        <v>0</v>
      </c>
      <c r="V58" s="178">
        <f>'21渋孝'!AE8</f>
        <v>0</v>
      </c>
      <c r="W58" s="178">
        <f>'21渋孝'!AF8</f>
        <v>0</v>
      </c>
      <c r="X58" s="178">
        <f>'21渋孝'!AG8</f>
        <v>0</v>
      </c>
      <c r="Y58" s="178">
        <f>'21渋孝'!AH8</f>
        <v>0</v>
      </c>
      <c r="Z58" s="165">
        <f>'21渋孝'!AI8</f>
        <v>2402</v>
      </c>
      <c r="AA58" s="178">
        <f>'21渋孝'!AJ8</f>
        <v>0</v>
      </c>
      <c r="AB58" s="178">
        <f>'21渋孝'!AK8</f>
        <v>0</v>
      </c>
      <c r="AC58" s="168"/>
    </row>
    <row r="59" spans="1:29" s="92" customFormat="1" ht="21.95" customHeight="1">
      <c r="A59" s="166"/>
      <c r="B59" s="167">
        <v>22</v>
      </c>
      <c r="C59" s="167" t="s">
        <v>505</v>
      </c>
      <c r="D59" s="168">
        <v>1</v>
      </c>
      <c r="E59" s="169" t="s">
        <v>495</v>
      </c>
      <c r="F59" s="170" t="s">
        <v>496</v>
      </c>
      <c r="G59" s="171">
        <v>46106</v>
      </c>
      <c r="H59" s="172" t="s">
        <v>232</v>
      </c>
      <c r="I59" s="172" t="s">
        <v>642</v>
      </c>
      <c r="J59" s="179" t="str">
        <f>'16渋彰'!$K$2</f>
        <v>字名なし</v>
      </c>
      <c r="K59" s="174"/>
      <c r="L59" s="266">
        <v>0</v>
      </c>
      <c r="M59" s="266">
        <v>0</v>
      </c>
      <c r="N59" s="266">
        <f>$U$59</f>
        <v>363</v>
      </c>
      <c r="O59" s="266">
        <f t="shared" si="1"/>
        <v>363</v>
      </c>
      <c r="P59" s="282" t="s">
        <v>205</v>
      </c>
      <c r="Q59" s="175" t="str">
        <f>'16渋彰'!Z7</f>
        <v>山畑</v>
      </c>
      <c r="R59" s="176" t="str">
        <f>'16渋彰'!AA7</f>
        <v>村内</v>
      </c>
      <c r="S59" s="177">
        <f>'16渋彰'!AB7</f>
        <v>1</v>
      </c>
      <c r="T59" s="178">
        <f>'16渋彰'!AC7</f>
        <v>363</v>
      </c>
      <c r="U59" s="278">
        <f>'16渋彰'!AD7</f>
        <v>363</v>
      </c>
      <c r="V59" s="178">
        <f>'16渋彰'!AE7</f>
        <v>363</v>
      </c>
      <c r="W59" s="178">
        <f>'16渋彰'!AF7</f>
        <v>0</v>
      </c>
      <c r="X59" s="178">
        <f>'16渋彰'!AG7</f>
        <v>0</v>
      </c>
      <c r="Y59" s="178">
        <f>'16渋彰'!AH7</f>
        <v>0</v>
      </c>
      <c r="Z59" s="178">
        <f>'16渋彰'!AI7</f>
        <v>0</v>
      </c>
      <c r="AA59" s="178">
        <f>'16渋彰'!AJ7</f>
        <v>0</v>
      </c>
      <c r="AB59" s="178">
        <f>'16渋彰'!AK7</f>
        <v>0</v>
      </c>
      <c r="AC59" s="168"/>
    </row>
    <row r="60" spans="1:29" s="92" customFormat="1" ht="21.95" customHeight="1">
      <c r="A60" s="166"/>
      <c r="B60" s="463">
        <v>23</v>
      </c>
      <c r="C60" s="463" t="s">
        <v>525</v>
      </c>
      <c r="D60" s="168">
        <v>1</v>
      </c>
      <c r="E60" s="344" t="s">
        <v>615</v>
      </c>
      <c r="F60" s="507" t="s">
        <v>616</v>
      </c>
      <c r="G60" s="505">
        <v>46106</v>
      </c>
      <c r="H60" s="503" t="s">
        <v>232</v>
      </c>
      <c r="I60" s="503" t="s">
        <v>645</v>
      </c>
      <c r="J60" s="514" t="str">
        <f>'23渋洋'!$K$2</f>
        <v>G1:上流(2,396)転用
→G3:畑(2,396)加算されていない追加
G2:田(3,358)芹澤智へ貸す</v>
      </c>
      <c r="K60" s="174"/>
      <c r="L60" s="266">
        <v>0</v>
      </c>
      <c r="M60" s="266">
        <f>$U$61</f>
        <v>5504</v>
      </c>
      <c r="N60" s="266">
        <f>$U$62</f>
        <v>2681</v>
      </c>
      <c r="O60" s="266">
        <f t="shared" si="1"/>
        <v>8185</v>
      </c>
      <c r="P60" s="282" t="s">
        <v>205</v>
      </c>
      <c r="Q60" s="175" t="str">
        <f>'23渋洋'!Z7</f>
        <v>田</v>
      </c>
      <c r="R60" s="176" t="str">
        <f>'23渋洋'!AA7</f>
        <v>村内</v>
      </c>
      <c r="S60" s="177">
        <f>'23渋洋'!AB7</f>
        <v>6</v>
      </c>
      <c r="T60" s="178">
        <f>'23渋洋'!AC7</f>
        <v>3358</v>
      </c>
      <c r="U60" s="178">
        <f>'23渋洋'!AD7</f>
        <v>0</v>
      </c>
      <c r="V60" s="178">
        <f>'23渋洋'!AE7</f>
        <v>0</v>
      </c>
      <c r="W60" s="178">
        <f>'23渋洋'!AF7</f>
        <v>0</v>
      </c>
      <c r="X60" s="178">
        <f>'23渋洋'!AG7</f>
        <v>2396</v>
      </c>
      <c r="Y60" s="178">
        <f>'23渋洋'!AH7</f>
        <v>0</v>
      </c>
      <c r="Z60" s="178">
        <f>'23渋洋'!AI7</f>
        <v>3358</v>
      </c>
      <c r="AA60" s="178">
        <f>'23渋洋'!AJ7</f>
        <v>0</v>
      </c>
      <c r="AB60" s="178">
        <f>'23渋洋'!AK7</f>
        <v>0</v>
      </c>
      <c r="AC60" s="168"/>
    </row>
    <row r="61" spans="1:29" s="92" customFormat="1" ht="21.95" customHeight="1">
      <c r="A61" s="166"/>
      <c r="B61" s="502"/>
      <c r="C61" s="502"/>
      <c r="D61" s="168">
        <v>2</v>
      </c>
      <c r="E61" s="348"/>
      <c r="F61" s="510"/>
      <c r="G61" s="509"/>
      <c r="H61" s="517"/>
      <c r="I61" s="517"/>
      <c r="J61" s="526"/>
      <c r="K61" s="274"/>
      <c r="L61" s="275">
        <v>0</v>
      </c>
      <c r="M61" s="275">
        <v>0</v>
      </c>
      <c r="N61" s="275">
        <v>0</v>
      </c>
      <c r="O61" s="275">
        <f t="shared" ref="O61:O62" si="13">SUM(L61:N61)</f>
        <v>0</v>
      </c>
      <c r="P61" s="172" t="s">
        <v>206</v>
      </c>
      <c r="Q61" s="175" t="str">
        <f>'23渋洋'!Z8</f>
        <v>畑</v>
      </c>
      <c r="R61" s="176" t="str">
        <f>'23渋洋'!AA8</f>
        <v>村内</v>
      </c>
      <c r="S61" s="177">
        <f>'23渋洋'!AB8</f>
        <v>7</v>
      </c>
      <c r="T61" s="178">
        <f>'23渋洋'!AC8</f>
        <v>5504</v>
      </c>
      <c r="U61" s="278">
        <f>'23渋洋'!AD8</f>
        <v>5504</v>
      </c>
      <c r="V61" s="178">
        <f>'23渋洋'!AE8</f>
        <v>5504</v>
      </c>
      <c r="W61" s="178">
        <f>'23渋洋'!AF8</f>
        <v>0</v>
      </c>
      <c r="X61" s="178">
        <f>'23渋洋'!AG8</f>
        <v>0</v>
      </c>
      <c r="Y61" s="178">
        <f>'23渋洋'!AH8</f>
        <v>0</v>
      </c>
      <c r="Z61" s="178">
        <f>'23渋洋'!AI8</f>
        <v>0</v>
      </c>
      <c r="AA61" s="178">
        <f>'23渋洋'!AJ8</f>
        <v>0</v>
      </c>
      <c r="AB61" s="178">
        <f>'23渋洋'!AK8</f>
        <v>0</v>
      </c>
      <c r="AC61" s="168"/>
    </row>
    <row r="62" spans="1:29" s="92" customFormat="1" ht="44.25" customHeight="1">
      <c r="A62" s="166"/>
      <c r="B62" s="502"/>
      <c r="C62" s="502"/>
      <c r="D62" s="168">
        <v>3</v>
      </c>
      <c r="E62" s="348"/>
      <c r="F62" s="510"/>
      <c r="G62" s="509"/>
      <c r="H62" s="517"/>
      <c r="I62" s="517"/>
      <c r="J62" s="526"/>
      <c r="K62" s="274"/>
      <c r="L62" s="275">
        <v>0</v>
      </c>
      <c r="M62" s="275">
        <v>0</v>
      </c>
      <c r="N62" s="275">
        <v>0</v>
      </c>
      <c r="O62" s="275">
        <f t="shared" si="13"/>
        <v>0</v>
      </c>
      <c r="P62" s="172" t="s">
        <v>207</v>
      </c>
      <c r="Q62" s="175" t="str">
        <f>'23渋洋'!Z9</f>
        <v>山畑</v>
      </c>
      <c r="R62" s="176" t="str">
        <f>'23渋洋'!AA9</f>
        <v>村内</v>
      </c>
      <c r="S62" s="177">
        <f>'23渋洋'!AB9</f>
        <v>6</v>
      </c>
      <c r="T62" s="178">
        <f>'23渋洋'!AC9</f>
        <v>2681</v>
      </c>
      <c r="U62" s="278">
        <f>'23渋洋'!AD9</f>
        <v>2681</v>
      </c>
      <c r="V62" s="178">
        <f>'23渋洋'!AE9</f>
        <v>2681</v>
      </c>
      <c r="W62" s="178">
        <f>'23渋洋'!AF9</f>
        <v>0</v>
      </c>
      <c r="X62" s="178">
        <f>'23渋洋'!AG9</f>
        <v>0</v>
      </c>
      <c r="Y62" s="178">
        <f>'23渋洋'!AH9</f>
        <v>0</v>
      </c>
      <c r="Z62" s="178">
        <f>'23渋洋'!AI9</f>
        <v>0</v>
      </c>
      <c r="AA62" s="178">
        <f>'23渋洋'!AJ9</f>
        <v>0</v>
      </c>
      <c r="AB62" s="178">
        <f>'23渋洋'!AK9</f>
        <v>0</v>
      </c>
      <c r="AC62" s="168"/>
    </row>
    <row r="63" spans="1:29" s="92" customFormat="1" ht="39" customHeight="1">
      <c r="A63" s="166"/>
      <c r="B63" s="167">
        <v>24</v>
      </c>
      <c r="C63" s="167" t="s">
        <v>527</v>
      </c>
      <c r="D63" s="168">
        <v>1</v>
      </c>
      <c r="E63" s="169" t="s">
        <v>650</v>
      </c>
      <c r="F63" s="170" t="s">
        <v>651</v>
      </c>
      <c r="G63" s="171">
        <v>46106</v>
      </c>
      <c r="H63" s="172" t="s">
        <v>232</v>
      </c>
      <c r="I63" s="172" t="s">
        <v>649</v>
      </c>
      <c r="J63" s="173" t="str">
        <f>'25鈴キ'!$K$2</f>
        <v>紙台帳と齟齬なし
R3.柏木龍治に貸す</v>
      </c>
      <c r="K63" s="281" t="s">
        <v>1213</v>
      </c>
      <c r="L63" s="266">
        <v>0</v>
      </c>
      <c r="M63" s="266">
        <v>0</v>
      </c>
      <c r="N63" s="266">
        <v>0</v>
      </c>
      <c r="O63" s="266">
        <f t="shared" si="1"/>
        <v>0</v>
      </c>
      <c r="P63" s="282" t="s">
        <v>205</v>
      </c>
      <c r="Q63" s="175" t="str">
        <f>'25鈴キ'!Z7</f>
        <v>田</v>
      </c>
      <c r="R63" s="176" t="str">
        <f>'25鈴キ'!AA7</f>
        <v>村内</v>
      </c>
      <c r="S63" s="177">
        <f>'25鈴キ'!AB7</f>
        <v>2</v>
      </c>
      <c r="T63" s="178">
        <f>'25鈴キ'!AC7</f>
        <v>1948</v>
      </c>
      <c r="U63" s="178">
        <f>'25鈴キ'!AD7</f>
        <v>0</v>
      </c>
      <c r="V63" s="178">
        <f>'25鈴キ'!AE7</f>
        <v>0</v>
      </c>
      <c r="W63" s="178">
        <f>'25鈴キ'!AF7</f>
        <v>0</v>
      </c>
      <c r="X63" s="178">
        <f>'25鈴キ'!AG7</f>
        <v>0</v>
      </c>
      <c r="Y63" s="178">
        <f>'25鈴キ'!AH7</f>
        <v>0</v>
      </c>
      <c r="Z63" s="165">
        <f>'25鈴キ'!AI7</f>
        <v>1948</v>
      </c>
      <c r="AA63" s="178">
        <f>'25鈴キ'!AJ7</f>
        <v>0</v>
      </c>
      <c r="AB63" s="178">
        <f>'25鈴キ'!AK7</f>
        <v>0</v>
      </c>
      <c r="AC63" s="168"/>
    </row>
    <row r="64" spans="1:29" s="92" customFormat="1" ht="21.95" customHeight="1">
      <c r="A64" s="166"/>
      <c r="B64" s="463">
        <v>25</v>
      </c>
      <c r="C64" s="463" t="s">
        <v>528</v>
      </c>
      <c r="D64" s="168">
        <v>1</v>
      </c>
      <c r="E64" s="344" t="s">
        <v>656</v>
      </c>
      <c r="F64" s="507" t="s">
        <v>657</v>
      </c>
      <c r="G64" s="505">
        <v>46106</v>
      </c>
      <c r="H64" s="503" t="s">
        <v>232</v>
      </c>
      <c r="I64" s="503" t="s">
        <v>654</v>
      </c>
      <c r="J64" s="527" t="str">
        <f>'26芹智'!$K$2</f>
        <v>G5:畑-七反田442-2
面積(269)→(267)赤字　
合計(2,903)→(2,901)赤字</v>
      </c>
      <c r="K64" s="174"/>
      <c r="L64" s="266">
        <f>$O$65</f>
        <v>16154</v>
      </c>
      <c r="M64" s="266">
        <f>$U$68</f>
        <v>2901</v>
      </c>
      <c r="N64" s="266">
        <v>0</v>
      </c>
      <c r="O64" s="266">
        <f t="shared" si="1"/>
        <v>19055</v>
      </c>
      <c r="P64" s="282" t="s">
        <v>205</v>
      </c>
      <c r="Q64" s="175" t="str">
        <f>'26芹智'!Z7</f>
        <v>田</v>
      </c>
      <c r="R64" s="176" t="str">
        <f>'26芹智'!AA7</f>
        <v>村内</v>
      </c>
      <c r="S64" s="177">
        <f>'26芹智'!AB7</f>
        <v>12</v>
      </c>
      <c r="T64" s="178">
        <f>'26芹智'!AC7</f>
        <v>7435</v>
      </c>
      <c r="U64" s="278">
        <f>'26芹智'!AD7</f>
        <v>7435</v>
      </c>
      <c r="V64" s="178">
        <f>'26芹智'!AE7</f>
        <v>7435</v>
      </c>
      <c r="W64" s="178">
        <f>'26芹智'!AF7</f>
        <v>0</v>
      </c>
      <c r="X64" s="178">
        <f>'26芹智'!AG7</f>
        <v>0</v>
      </c>
      <c r="Y64" s="178">
        <f>'26芹智'!AH7</f>
        <v>0</v>
      </c>
      <c r="Z64" s="178">
        <f>'26芹智'!AI7</f>
        <v>0</v>
      </c>
      <c r="AA64" s="178">
        <f>'26芹智'!AJ7</f>
        <v>0</v>
      </c>
      <c r="AB64" s="178">
        <f>'26芹智'!AK7</f>
        <v>0</v>
      </c>
      <c r="AC64" s="168"/>
    </row>
    <row r="65" spans="1:29" s="92" customFormat="1" ht="21.95" customHeight="1">
      <c r="A65" s="166"/>
      <c r="B65" s="502"/>
      <c r="C65" s="502"/>
      <c r="D65" s="168">
        <v>2</v>
      </c>
      <c r="E65" s="348"/>
      <c r="F65" s="510"/>
      <c r="G65" s="509"/>
      <c r="H65" s="517"/>
      <c r="I65" s="517"/>
      <c r="J65" s="528"/>
      <c r="K65" s="289" t="s">
        <v>1220</v>
      </c>
      <c r="L65" s="288">
        <f>$O$66</f>
        <v>10793</v>
      </c>
      <c r="M65" s="288">
        <f>$O$67</f>
        <v>5361</v>
      </c>
      <c r="N65" s="288">
        <v>0</v>
      </c>
      <c r="O65" s="315">
        <f t="shared" ref="O65:O68" si="14">SUM(L65:N65)</f>
        <v>16154</v>
      </c>
      <c r="P65" s="172" t="s">
        <v>269</v>
      </c>
      <c r="Q65" s="175" t="str">
        <f>'26芹智'!Z8</f>
        <v>田</v>
      </c>
      <c r="R65" s="176" t="str">
        <f>'26芹智'!AA8</f>
        <v>村内</v>
      </c>
      <c r="S65" s="177">
        <f>'26芹智'!AB8</f>
        <v>3</v>
      </c>
      <c r="T65" s="178">
        <f>'26芹智'!AC8</f>
        <v>3358</v>
      </c>
      <c r="U65" s="278">
        <f>'26芹智'!AD8</f>
        <v>3358</v>
      </c>
      <c r="V65" s="178">
        <f>'26芹智'!AE8</f>
        <v>0</v>
      </c>
      <c r="W65" s="178">
        <f>'26芹智'!AF8</f>
        <v>0</v>
      </c>
      <c r="X65" s="178">
        <f>'26芹智'!AG8</f>
        <v>0</v>
      </c>
      <c r="Y65" s="178">
        <f>'26芹智'!AH8</f>
        <v>0</v>
      </c>
      <c r="Z65" s="178">
        <f>'26芹智'!AI8</f>
        <v>0</v>
      </c>
      <c r="AA65" s="178">
        <f>'26芹智'!AJ8</f>
        <v>3358</v>
      </c>
      <c r="AB65" s="178">
        <f>'26芹智'!AK8</f>
        <v>0</v>
      </c>
      <c r="AC65" s="168"/>
    </row>
    <row r="66" spans="1:29" s="92" customFormat="1" ht="21.95" customHeight="1">
      <c r="A66" s="166"/>
      <c r="B66" s="502"/>
      <c r="C66" s="502"/>
      <c r="D66" s="168">
        <v>3</v>
      </c>
      <c r="E66" s="348"/>
      <c r="F66" s="510"/>
      <c r="G66" s="509"/>
      <c r="H66" s="517"/>
      <c r="I66" s="517"/>
      <c r="J66" s="528"/>
      <c r="K66" s="289" t="s">
        <v>1218</v>
      </c>
      <c r="L66" s="288">
        <f>$U$64</f>
        <v>7435</v>
      </c>
      <c r="M66" s="288">
        <f>$U$65</f>
        <v>3358</v>
      </c>
      <c r="N66" s="288">
        <v>0</v>
      </c>
      <c r="O66" s="315">
        <f t="shared" si="14"/>
        <v>10793</v>
      </c>
      <c r="P66" s="172" t="s">
        <v>310</v>
      </c>
      <c r="Q66" s="175" t="str">
        <f>'26芹智'!Z9</f>
        <v>田</v>
      </c>
      <c r="R66" s="176" t="str">
        <f>'26芹智'!AA9</f>
        <v>村内</v>
      </c>
      <c r="S66" s="177">
        <f>'26芹智'!AB9</f>
        <v>9</v>
      </c>
      <c r="T66" s="178">
        <f>'26芹智'!AC9</f>
        <v>3432</v>
      </c>
      <c r="U66" s="278">
        <f>'26芹智'!AD9</f>
        <v>3432</v>
      </c>
      <c r="V66" s="178">
        <f>'26芹智'!AE9</f>
        <v>0</v>
      </c>
      <c r="W66" s="178">
        <f>'26芹智'!AF9</f>
        <v>0</v>
      </c>
      <c r="X66" s="178">
        <f>'26芹智'!AG9</f>
        <v>0</v>
      </c>
      <c r="Y66" s="178">
        <f>'26芹智'!AH9</f>
        <v>0</v>
      </c>
      <c r="Z66" s="178">
        <f>'26芹智'!AI9</f>
        <v>0</v>
      </c>
      <c r="AA66" s="178">
        <f>'26芹智'!AJ9</f>
        <v>3432</v>
      </c>
      <c r="AB66" s="178">
        <f>'26芹智'!AK9</f>
        <v>0</v>
      </c>
      <c r="AC66" s="168"/>
    </row>
    <row r="67" spans="1:29" s="92" customFormat="1" ht="21.95" customHeight="1">
      <c r="A67" s="166"/>
      <c r="B67" s="502"/>
      <c r="C67" s="502"/>
      <c r="D67" s="168">
        <v>4</v>
      </c>
      <c r="E67" s="348"/>
      <c r="F67" s="510"/>
      <c r="G67" s="509"/>
      <c r="H67" s="517"/>
      <c r="I67" s="517"/>
      <c r="J67" s="528"/>
      <c r="K67" s="289" t="s">
        <v>1219</v>
      </c>
      <c r="L67" s="288">
        <f>$U$66</f>
        <v>3432</v>
      </c>
      <c r="M67" s="288">
        <f>$U$67</f>
        <v>1929</v>
      </c>
      <c r="N67" s="288">
        <v>0</v>
      </c>
      <c r="O67" s="315">
        <f t="shared" si="14"/>
        <v>5361</v>
      </c>
      <c r="P67" s="172" t="s">
        <v>311</v>
      </c>
      <c r="Q67" s="175" t="str">
        <f>'26芹智'!Z10</f>
        <v>田</v>
      </c>
      <c r="R67" s="176" t="str">
        <f>'26芹智'!AA10</f>
        <v>村内</v>
      </c>
      <c r="S67" s="177">
        <f>'26芹智'!AB10</f>
        <v>2</v>
      </c>
      <c r="T67" s="178">
        <f>'26芹智'!AC10</f>
        <v>1929</v>
      </c>
      <c r="U67" s="278">
        <f>'26芹智'!AD10</f>
        <v>1929</v>
      </c>
      <c r="V67" s="178">
        <f>'26芹智'!AE10</f>
        <v>0</v>
      </c>
      <c r="W67" s="178">
        <f>'26芹智'!AF10</f>
        <v>0</v>
      </c>
      <c r="X67" s="178">
        <f>'26芹智'!AG10</f>
        <v>0</v>
      </c>
      <c r="Y67" s="178">
        <f>'26芹智'!AH10</f>
        <v>0</v>
      </c>
      <c r="Z67" s="178">
        <f>'26芹智'!AI10</f>
        <v>0</v>
      </c>
      <c r="AA67" s="178">
        <f>'26芹智'!AJ10</f>
        <v>1929</v>
      </c>
      <c r="AB67" s="178">
        <f>'26芹智'!AK10</f>
        <v>0</v>
      </c>
      <c r="AC67" s="168"/>
    </row>
    <row r="68" spans="1:29" s="92" customFormat="1" ht="21.95" customHeight="1">
      <c r="A68" s="166"/>
      <c r="B68" s="464"/>
      <c r="C68" s="464"/>
      <c r="D68" s="168">
        <v>5</v>
      </c>
      <c r="E68" s="345"/>
      <c r="F68" s="508"/>
      <c r="G68" s="506"/>
      <c r="H68" s="504"/>
      <c r="I68" s="504"/>
      <c r="J68" s="529"/>
      <c r="K68" s="274"/>
      <c r="L68" s="275">
        <v>0</v>
      </c>
      <c r="M68" s="275">
        <v>0</v>
      </c>
      <c r="N68" s="275">
        <v>0</v>
      </c>
      <c r="O68" s="275">
        <f t="shared" si="14"/>
        <v>0</v>
      </c>
      <c r="P68" s="172" t="s">
        <v>209</v>
      </c>
      <c r="Q68" s="175" t="str">
        <f>'26芹智'!Z11</f>
        <v>畑</v>
      </c>
      <c r="R68" s="176" t="str">
        <f>'26芹智'!AA11</f>
        <v>村内</v>
      </c>
      <c r="S68" s="177">
        <f>'26芹智'!AB11</f>
        <v>8</v>
      </c>
      <c r="T68" s="178">
        <f>'26芹智'!AC11</f>
        <v>2901</v>
      </c>
      <c r="U68" s="278">
        <f>'26芹智'!AD11</f>
        <v>2901</v>
      </c>
      <c r="V68" s="178">
        <f>'26芹智'!AE11</f>
        <v>2901</v>
      </c>
      <c r="W68" s="178">
        <f>'26芹智'!AF11</f>
        <v>0</v>
      </c>
      <c r="X68" s="178">
        <f>'26芹智'!AG11</f>
        <v>0</v>
      </c>
      <c r="Y68" s="178">
        <f>'26芹智'!AH11</f>
        <v>0</v>
      </c>
      <c r="Z68" s="178">
        <f>'26芹智'!AI11</f>
        <v>0</v>
      </c>
      <c r="AA68" s="178">
        <f>'26芹智'!AJ11</f>
        <v>0</v>
      </c>
      <c r="AB68" s="178">
        <f>'26芹智'!AK11</f>
        <v>0</v>
      </c>
      <c r="AC68" s="168"/>
    </row>
    <row r="69" spans="1:29" s="92" customFormat="1" ht="21.95" customHeight="1">
      <c r="A69" s="166"/>
      <c r="B69" s="463">
        <v>26</v>
      </c>
      <c r="C69" s="463" t="s">
        <v>529</v>
      </c>
      <c r="D69" s="168">
        <v>1</v>
      </c>
      <c r="E69" s="344" t="s">
        <v>694</v>
      </c>
      <c r="F69" s="507" t="s">
        <v>695</v>
      </c>
      <c r="G69" s="505">
        <v>46106</v>
      </c>
      <c r="H69" s="503" t="s">
        <v>232</v>
      </c>
      <c r="I69" s="503" t="s">
        <v>642</v>
      </c>
      <c r="J69" s="465" t="str">
        <f>'27芹修'!$K$2</f>
        <v>2026年作付変更なし</v>
      </c>
      <c r="K69" s="174"/>
      <c r="L69" s="266">
        <f>$O$70</f>
        <v>20051</v>
      </c>
      <c r="M69" s="266">
        <f>$U$71</f>
        <v>2973</v>
      </c>
      <c r="N69" s="266">
        <v>0</v>
      </c>
      <c r="O69" s="266">
        <f t="shared" si="1"/>
        <v>23024</v>
      </c>
      <c r="P69" s="282" t="s">
        <v>205</v>
      </c>
      <c r="Q69" s="175" t="str">
        <f>'27芹修'!Z7</f>
        <v>田</v>
      </c>
      <c r="R69" s="176" t="str">
        <f>'27芹修'!AA7</f>
        <v>村内</v>
      </c>
      <c r="S69" s="177">
        <f>'27芹修'!AB7</f>
        <v>13</v>
      </c>
      <c r="T69" s="178">
        <f>'27芹修'!AC7</f>
        <v>14066</v>
      </c>
      <c r="U69" s="278">
        <f>'27芹修'!AD7</f>
        <v>14066</v>
      </c>
      <c r="V69" s="178">
        <f>'27芹修'!AE7</f>
        <v>14066</v>
      </c>
      <c r="W69" s="178">
        <f>'27芹修'!AF7</f>
        <v>0</v>
      </c>
      <c r="X69" s="178">
        <f>'27芹修'!AG7</f>
        <v>0</v>
      </c>
      <c r="Y69" s="178">
        <f>'27芹修'!AH7</f>
        <v>0</v>
      </c>
      <c r="Z69" s="178">
        <f>'27芹修'!AI7</f>
        <v>0</v>
      </c>
      <c r="AA69" s="178">
        <f>'27芹修'!AJ7</f>
        <v>0</v>
      </c>
      <c r="AB69" s="178">
        <f>'27芹修'!AK7</f>
        <v>0</v>
      </c>
      <c r="AC69" s="168"/>
    </row>
    <row r="70" spans="1:29" s="92" customFormat="1" ht="21.95" customHeight="1">
      <c r="A70" s="166"/>
      <c r="B70" s="502"/>
      <c r="C70" s="502"/>
      <c r="D70" s="168">
        <v>2</v>
      </c>
      <c r="E70" s="348"/>
      <c r="F70" s="510"/>
      <c r="G70" s="509"/>
      <c r="H70" s="517"/>
      <c r="I70" s="517"/>
      <c r="J70" s="466"/>
      <c r="K70" s="289" t="s">
        <v>1218</v>
      </c>
      <c r="L70" s="288">
        <f>$U$69</f>
        <v>14066</v>
      </c>
      <c r="M70" s="288">
        <f>$U$70</f>
        <v>5985</v>
      </c>
      <c r="N70" s="288">
        <v>0</v>
      </c>
      <c r="O70" s="315">
        <f t="shared" ref="O70:O71" si="15">SUM(L70:N70)</f>
        <v>20051</v>
      </c>
      <c r="P70" s="172" t="s">
        <v>269</v>
      </c>
      <c r="Q70" s="175" t="str">
        <f>'27芹修'!Z8</f>
        <v>田</v>
      </c>
      <c r="R70" s="176" t="str">
        <f>'27芹修'!AA8</f>
        <v>村内</v>
      </c>
      <c r="S70" s="177">
        <f>'27芹修'!AB8</f>
        <v>6</v>
      </c>
      <c r="T70" s="178">
        <f>'27芹修'!AC8</f>
        <v>5985</v>
      </c>
      <c r="U70" s="278">
        <f>'27芹修'!AD8</f>
        <v>5985</v>
      </c>
      <c r="V70" s="178">
        <f>'27芹修'!AE8</f>
        <v>5985</v>
      </c>
      <c r="W70" s="178">
        <f>'27芹修'!AF8</f>
        <v>0</v>
      </c>
      <c r="X70" s="178">
        <f>'27芹修'!AG8</f>
        <v>0</v>
      </c>
      <c r="Y70" s="178">
        <f>'27芹修'!AH8</f>
        <v>0</v>
      </c>
      <c r="Z70" s="178">
        <f>'27芹修'!AI8</f>
        <v>0</v>
      </c>
      <c r="AA70" s="178">
        <f>'27芹修'!AJ8</f>
        <v>0</v>
      </c>
      <c r="AB70" s="178">
        <f>'27芹修'!AK8</f>
        <v>0</v>
      </c>
      <c r="AC70" s="168"/>
    </row>
    <row r="71" spans="1:29" s="92" customFormat="1" ht="21.95" customHeight="1">
      <c r="A71" s="166"/>
      <c r="B71" s="464"/>
      <c r="C71" s="464"/>
      <c r="D71" s="168">
        <v>3</v>
      </c>
      <c r="E71" s="345"/>
      <c r="F71" s="508"/>
      <c r="G71" s="506"/>
      <c r="H71" s="504"/>
      <c r="I71" s="504"/>
      <c r="J71" s="467"/>
      <c r="K71" s="274"/>
      <c r="L71" s="275">
        <v>0</v>
      </c>
      <c r="M71" s="275">
        <v>0</v>
      </c>
      <c r="N71" s="275">
        <v>0</v>
      </c>
      <c r="O71" s="275">
        <f t="shared" si="15"/>
        <v>0</v>
      </c>
      <c r="P71" s="172" t="s">
        <v>310</v>
      </c>
      <c r="Q71" s="175" t="str">
        <f>'27芹修'!Z9</f>
        <v>畑</v>
      </c>
      <c r="R71" s="176" t="str">
        <f>'27芹修'!AA9</f>
        <v>村内</v>
      </c>
      <c r="S71" s="177">
        <f>'27芹修'!AB9</f>
        <v>6</v>
      </c>
      <c r="T71" s="178">
        <f>'27芹修'!AC9</f>
        <v>2973</v>
      </c>
      <c r="U71" s="278">
        <f>'27芹修'!AD9</f>
        <v>2973</v>
      </c>
      <c r="V71" s="178">
        <f>'27芹修'!AE9</f>
        <v>2967</v>
      </c>
      <c r="W71" s="178">
        <f>'27芹修'!AF9</f>
        <v>0</v>
      </c>
      <c r="X71" s="178">
        <f>'27芹修'!AG9</f>
        <v>0</v>
      </c>
      <c r="Y71" s="178">
        <f>'27芹修'!AH9</f>
        <v>0</v>
      </c>
      <c r="Z71" s="178">
        <f>'27芹修'!AI9</f>
        <v>0</v>
      </c>
      <c r="AA71" s="178">
        <f>'27芹修'!AJ9</f>
        <v>6</v>
      </c>
      <c r="AB71" s="178">
        <f>'27芹修'!AK9</f>
        <v>0</v>
      </c>
      <c r="AC71" s="168"/>
    </row>
    <row r="72" spans="1:29" s="92" customFormat="1" ht="21.95" customHeight="1">
      <c r="A72" s="166"/>
      <c r="B72" s="463">
        <v>27</v>
      </c>
      <c r="C72" s="463" t="s">
        <v>530</v>
      </c>
      <c r="D72" s="168">
        <v>1</v>
      </c>
      <c r="E72" s="350" t="s">
        <v>726</v>
      </c>
      <c r="F72" s="521" t="s">
        <v>1235</v>
      </c>
      <c r="G72" s="471">
        <v>46106</v>
      </c>
      <c r="H72" s="468" t="s">
        <v>232</v>
      </c>
      <c r="I72" s="468" t="s">
        <v>747</v>
      </c>
      <c r="J72" s="527" t="str">
        <f>'28芹幸'!$K$2</f>
        <v>田　令和4年3/29現在(16,693)
その後　(15,922)の記載あり</v>
      </c>
      <c r="K72" s="174"/>
      <c r="L72" s="266">
        <f>$O$73</f>
        <v>11186</v>
      </c>
      <c r="M72" s="266">
        <f>$O$74</f>
        <v>14089</v>
      </c>
      <c r="N72" s="266">
        <v>0</v>
      </c>
      <c r="O72" s="266">
        <f t="shared" si="1"/>
        <v>25275</v>
      </c>
      <c r="P72" s="282" t="s">
        <v>205</v>
      </c>
      <c r="Q72" s="168" t="str">
        <f>'28芹幸'!Z7</f>
        <v>田</v>
      </c>
      <c r="R72" s="168" t="str">
        <f>'28芹幸'!AA7</f>
        <v>村内</v>
      </c>
      <c r="S72" s="168">
        <f>'28芹幸'!AB7</f>
        <v>22</v>
      </c>
      <c r="T72" s="178">
        <f>'28芹幸'!AC7</f>
        <v>11186</v>
      </c>
      <c r="U72" s="278">
        <f>'28芹幸'!AD7</f>
        <v>11186</v>
      </c>
      <c r="V72" s="178">
        <f>'28芹幸'!AE7</f>
        <v>2390</v>
      </c>
      <c r="W72" s="178">
        <f>'28芹幸'!AF7</f>
        <v>0</v>
      </c>
      <c r="X72" s="178">
        <f>'28芹幸'!AG7</f>
        <v>0</v>
      </c>
      <c r="Y72" s="178">
        <f>'28芹幸'!AH7</f>
        <v>0</v>
      </c>
      <c r="Z72" s="178">
        <f>'28芹幸'!AI7</f>
        <v>0</v>
      </c>
      <c r="AA72" s="178">
        <f>'28芹幸'!AJ7</f>
        <v>8796</v>
      </c>
      <c r="AB72" s="178">
        <f>'28芹幸'!AK7</f>
        <v>0</v>
      </c>
      <c r="AC72" s="168"/>
    </row>
    <row r="73" spans="1:29" s="92" customFormat="1" ht="21.95" customHeight="1">
      <c r="A73" s="166"/>
      <c r="B73" s="502"/>
      <c r="C73" s="502"/>
      <c r="D73" s="168">
        <v>2</v>
      </c>
      <c r="E73" s="351"/>
      <c r="F73" s="522"/>
      <c r="G73" s="472"/>
      <c r="H73" s="469"/>
      <c r="I73" s="469"/>
      <c r="J73" s="528"/>
      <c r="K73" s="311" t="s">
        <v>1218</v>
      </c>
      <c r="L73" s="288">
        <f>$U$72</f>
        <v>11186</v>
      </c>
      <c r="M73" s="288">
        <v>0</v>
      </c>
      <c r="N73" s="288">
        <v>0</v>
      </c>
      <c r="O73" s="288">
        <f t="shared" ref="O73:O74" si="16">SUM(L73:N73)</f>
        <v>11186</v>
      </c>
      <c r="P73" s="168" t="s">
        <v>269</v>
      </c>
      <c r="Q73" s="168" t="str">
        <f>'28芹幸'!Z8</f>
        <v>田</v>
      </c>
      <c r="R73" s="286" t="str">
        <f>'28芹幸'!AA8</f>
        <v>村外</v>
      </c>
      <c r="S73" s="168">
        <f>'28芹幸'!AB8</f>
        <v>7</v>
      </c>
      <c r="T73" s="178">
        <f>'28芹幸'!AC8</f>
        <v>5285</v>
      </c>
      <c r="U73" s="178">
        <f>'28芹幸'!AD8</f>
        <v>5285</v>
      </c>
      <c r="V73" s="178">
        <f>'28芹幸'!AE8</f>
        <v>0</v>
      </c>
      <c r="W73" s="178">
        <f>'28芹幸'!AF8</f>
        <v>0</v>
      </c>
      <c r="X73" s="178">
        <f>'28芹幸'!AG8</f>
        <v>0</v>
      </c>
      <c r="Y73" s="178">
        <f>'28芹幸'!AH8</f>
        <v>0</v>
      </c>
      <c r="Z73" s="178">
        <f>'28芹幸'!AI8</f>
        <v>0</v>
      </c>
      <c r="AA73" s="178">
        <f>'28芹幸'!AJ8</f>
        <v>5285</v>
      </c>
      <c r="AB73" s="178">
        <f>'28芹幸'!AK8</f>
        <v>0</v>
      </c>
      <c r="AC73" s="168"/>
    </row>
    <row r="74" spans="1:29" s="92" customFormat="1" ht="21.95" customHeight="1">
      <c r="A74" s="166"/>
      <c r="B74" s="502"/>
      <c r="C74" s="502"/>
      <c r="D74" s="168">
        <v>3</v>
      </c>
      <c r="E74" s="351"/>
      <c r="F74" s="522"/>
      <c r="G74" s="472"/>
      <c r="H74" s="469"/>
      <c r="I74" s="469"/>
      <c r="J74" s="528"/>
      <c r="K74" s="311" t="s">
        <v>1323</v>
      </c>
      <c r="L74" s="288">
        <f>$U$74</f>
        <v>11320</v>
      </c>
      <c r="M74" s="288">
        <f>$U$75</f>
        <v>2769</v>
      </c>
      <c r="N74" s="288">
        <v>0</v>
      </c>
      <c r="O74" s="288">
        <f t="shared" si="16"/>
        <v>14089</v>
      </c>
      <c r="P74" s="172" t="s">
        <v>310</v>
      </c>
      <c r="Q74" s="168" t="str">
        <f>'28芹幸'!Z9</f>
        <v>畑</v>
      </c>
      <c r="R74" s="168" t="str">
        <f>'28芹幸'!AA9</f>
        <v>村内</v>
      </c>
      <c r="S74" s="168">
        <f>'28芹幸'!AB9</f>
        <v>7</v>
      </c>
      <c r="T74" s="178">
        <f>'28芹幸'!AC9</f>
        <v>11320</v>
      </c>
      <c r="U74" s="278">
        <f>'28芹幸'!AD9</f>
        <v>11320</v>
      </c>
      <c r="V74" s="178">
        <f>'28芹幸'!AE9</f>
        <v>6290</v>
      </c>
      <c r="W74" s="178">
        <f>'28芹幸'!AF9</f>
        <v>0</v>
      </c>
      <c r="X74" s="178">
        <f>'28芹幸'!AG9</f>
        <v>0</v>
      </c>
      <c r="Y74" s="178">
        <f>'28芹幸'!AH9</f>
        <v>0</v>
      </c>
      <c r="Z74" s="178">
        <f>'28芹幸'!AI9</f>
        <v>0</v>
      </c>
      <c r="AA74" s="178">
        <f>'28芹幸'!AJ9</f>
        <v>5030</v>
      </c>
      <c r="AB74" s="178">
        <f>'28芹幸'!AK9</f>
        <v>0</v>
      </c>
      <c r="AC74" s="168"/>
    </row>
    <row r="75" spans="1:29" s="92" customFormat="1" ht="21.75" customHeight="1">
      <c r="A75" s="166"/>
      <c r="B75" s="464"/>
      <c r="C75" s="464"/>
      <c r="D75" s="168">
        <v>4</v>
      </c>
      <c r="E75" s="352"/>
      <c r="F75" s="523"/>
      <c r="G75" s="473"/>
      <c r="H75" s="470"/>
      <c r="I75" s="470"/>
      <c r="J75" s="529"/>
      <c r="K75" s="274"/>
      <c r="L75" s="275">
        <v>0</v>
      </c>
      <c r="M75" s="275">
        <v>0</v>
      </c>
      <c r="N75" s="275">
        <v>0</v>
      </c>
      <c r="O75" s="275">
        <f t="shared" ref="O75" si="17">SUM(L75:N75)</f>
        <v>0</v>
      </c>
      <c r="P75" s="342" t="s">
        <v>311</v>
      </c>
      <c r="Q75" s="168" t="str">
        <f>'28芹幸'!Z10</f>
        <v>畑</v>
      </c>
      <c r="R75" s="168" t="str">
        <f>'28芹幸'!AA10</f>
        <v>村内</v>
      </c>
      <c r="S75" s="168">
        <f>'28芹幸'!AB10</f>
        <v>4</v>
      </c>
      <c r="T75" s="168">
        <f>'28芹幸'!AC10</f>
        <v>2769</v>
      </c>
      <c r="U75" s="279">
        <f>'28芹幸'!AD10</f>
        <v>2769</v>
      </c>
      <c r="V75" s="168">
        <f>'28芹幸'!AE10</f>
        <v>0</v>
      </c>
      <c r="W75" s="168">
        <f>'28芹幸'!AF10</f>
        <v>0</v>
      </c>
      <c r="X75" s="168">
        <f>'28芹幸'!AG10</f>
        <v>0</v>
      </c>
      <c r="Y75" s="168">
        <f>'28芹幸'!AH10</f>
        <v>0</v>
      </c>
      <c r="Z75" s="168">
        <f>'28芹幸'!AI10</f>
        <v>0</v>
      </c>
      <c r="AA75" s="168">
        <f>'28芹幸'!AJ10</f>
        <v>2769</v>
      </c>
      <c r="AB75" s="168">
        <f>'28芹幸'!AK10</f>
        <v>0</v>
      </c>
      <c r="AC75" s="168"/>
    </row>
    <row r="76" spans="1:29" s="92" customFormat="1" ht="21.95" customHeight="1">
      <c r="A76" s="166"/>
      <c r="B76" s="463">
        <v>28</v>
      </c>
      <c r="C76" s="463" t="s">
        <v>531</v>
      </c>
      <c r="D76" s="168">
        <v>1</v>
      </c>
      <c r="E76" s="350" t="s">
        <v>728</v>
      </c>
      <c r="F76" s="468" t="s">
        <v>729</v>
      </c>
      <c r="G76" s="471">
        <v>46106</v>
      </c>
      <c r="H76" s="468" t="s">
        <v>232</v>
      </c>
      <c r="I76" s="468" t="s">
        <v>747</v>
      </c>
      <c r="J76" s="465" t="str">
        <f>'29坪興'!$K$2</f>
        <v>耕地合計　11,307</v>
      </c>
      <c r="K76" s="174"/>
      <c r="L76" s="266">
        <f>$U$76</f>
        <v>7730</v>
      </c>
      <c r="M76" s="266">
        <f>$U$77</f>
        <v>2996</v>
      </c>
      <c r="N76" s="266">
        <f>$U$78</f>
        <v>581</v>
      </c>
      <c r="O76" s="266">
        <f t="shared" ref="O76:O108" si="18">SUM(L76:N76)</f>
        <v>11307</v>
      </c>
      <c r="P76" s="282" t="s">
        <v>205</v>
      </c>
      <c r="Q76" s="168" t="str">
        <f>'29坪興'!Z7</f>
        <v>田</v>
      </c>
      <c r="R76" s="168" t="str">
        <f>'29坪興'!AA7</f>
        <v>村内</v>
      </c>
      <c r="S76" s="168">
        <f>'29坪興'!AB7</f>
        <v>12</v>
      </c>
      <c r="T76" s="178">
        <f>'29坪興'!AC7</f>
        <v>7730</v>
      </c>
      <c r="U76" s="278">
        <f>'29坪興'!AD7</f>
        <v>7730</v>
      </c>
      <c r="V76" s="178">
        <f>'29坪興'!AE7</f>
        <v>6346</v>
      </c>
      <c r="W76" s="178">
        <f>'29坪興'!AF7</f>
        <v>0</v>
      </c>
      <c r="X76" s="178">
        <f>'29坪興'!AG7</f>
        <v>0</v>
      </c>
      <c r="Y76" s="178">
        <f>'29坪興'!AH7</f>
        <v>0</v>
      </c>
      <c r="Z76" s="178">
        <f>'29坪興'!AI7</f>
        <v>0</v>
      </c>
      <c r="AA76" s="178">
        <f>'29坪興'!AJ7</f>
        <v>1384</v>
      </c>
      <c r="AB76" s="178">
        <f>'29坪興'!AK7</f>
        <v>0</v>
      </c>
      <c r="AC76" s="168"/>
    </row>
    <row r="77" spans="1:29" s="92" customFormat="1" ht="21.95" customHeight="1">
      <c r="A77" s="166"/>
      <c r="B77" s="502"/>
      <c r="C77" s="502"/>
      <c r="D77" s="168">
        <v>2</v>
      </c>
      <c r="E77" s="351"/>
      <c r="F77" s="469"/>
      <c r="G77" s="472"/>
      <c r="H77" s="469"/>
      <c r="I77" s="469"/>
      <c r="J77" s="466"/>
      <c r="K77" s="274"/>
      <c r="L77" s="275">
        <v>0</v>
      </c>
      <c r="M77" s="275">
        <v>0</v>
      </c>
      <c r="N77" s="275">
        <v>0</v>
      </c>
      <c r="O77" s="275">
        <f t="shared" si="18"/>
        <v>0</v>
      </c>
      <c r="P77" s="168" t="s">
        <v>269</v>
      </c>
      <c r="Q77" s="168" t="str">
        <f>'29坪興'!Z8</f>
        <v>畑</v>
      </c>
      <c r="R77" s="168" t="str">
        <f>'29坪興'!AA8</f>
        <v>村内</v>
      </c>
      <c r="S77" s="168">
        <f>'29坪興'!AB8</f>
        <v>8</v>
      </c>
      <c r="T77" s="178">
        <f>'29坪興'!AC8</f>
        <v>2996</v>
      </c>
      <c r="U77" s="278">
        <f>'29坪興'!AD8</f>
        <v>2996</v>
      </c>
      <c r="V77" s="178">
        <f>'29坪興'!AE8</f>
        <v>2996</v>
      </c>
      <c r="W77" s="178">
        <f>'29坪興'!AF8</f>
        <v>0</v>
      </c>
      <c r="X77" s="178">
        <f>'29坪興'!AG8</f>
        <v>0</v>
      </c>
      <c r="Y77" s="178">
        <f>'29坪興'!AH8</f>
        <v>0</v>
      </c>
      <c r="Z77" s="178">
        <f>'29坪興'!AI8</f>
        <v>0</v>
      </c>
      <c r="AA77" s="178">
        <f>'29坪興'!AJ8</f>
        <v>0</v>
      </c>
      <c r="AB77" s="178">
        <f>'29坪興'!AK8</f>
        <v>0</v>
      </c>
      <c r="AC77" s="168"/>
    </row>
    <row r="78" spans="1:29" s="92" customFormat="1" ht="21.95" customHeight="1">
      <c r="A78" s="166"/>
      <c r="B78" s="464"/>
      <c r="C78" s="464"/>
      <c r="D78" s="168"/>
      <c r="E78" s="352"/>
      <c r="F78" s="470"/>
      <c r="G78" s="473"/>
      <c r="H78" s="470"/>
      <c r="I78" s="470"/>
      <c r="J78" s="467"/>
      <c r="K78" s="274"/>
      <c r="L78" s="275">
        <v>0</v>
      </c>
      <c r="M78" s="275">
        <v>0</v>
      </c>
      <c r="N78" s="275">
        <v>0</v>
      </c>
      <c r="O78" s="275">
        <f t="shared" si="18"/>
        <v>0</v>
      </c>
      <c r="P78" s="168" t="s">
        <v>310</v>
      </c>
      <c r="Q78" s="168" t="str">
        <f>'29坪興'!Z9</f>
        <v>山畑</v>
      </c>
      <c r="R78" s="168" t="str">
        <f>'29坪興'!AA9</f>
        <v>村内</v>
      </c>
      <c r="S78" s="168">
        <f>'29坪興'!AB9</f>
        <v>1</v>
      </c>
      <c r="T78" s="178">
        <f>'29坪興'!AC9</f>
        <v>581</v>
      </c>
      <c r="U78" s="278">
        <f>'29坪興'!AD9</f>
        <v>581</v>
      </c>
      <c r="V78" s="178">
        <f>'29坪興'!AE9</f>
        <v>581</v>
      </c>
      <c r="W78" s="178">
        <f>'29坪興'!AF9</f>
        <v>0</v>
      </c>
      <c r="X78" s="178">
        <f>'29坪興'!AG9</f>
        <v>0</v>
      </c>
      <c r="Y78" s="178">
        <f>'29坪興'!AH9</f>
        <v>0</v>
      </c>
      <c r="Z78" s="178">
        <f>'29坪興'!AI9</f>
        <v>0</v>
      </c>
      <c r="AA78" s="178">
        <f>'29坪興'!AJ9</f>
        <v>0</v>
      </c>
      <c r="AB78" s="178">
        <f>'29坪興'!AK9</f>
        <v>0</v>
      </c>
      <c r="AC78" s="168"/>
    </row>
    <row r="79" spans="1:29" s="92" customFormat="1" ht="21.95" customHeight="1">
      <c r="A79" s="166"/>
      <c r="B79" s="167">
        <v>29</v>
      </c>
      <c r="C79" s="167" t="s">
        <v>532</v>
      </c>
      <c r="D79" s="168">
        <v>1</v>
      </c>
      <c r="E79" s="181" t="s">
        <v>748</v>
      </c>
      <c r="F79" s="182" t="s">
        <v>749</v>
      </c>
      <c r="G79" s="183">
        <v>46106</v>
      </c>
      <c r="H79" s="168" t="s">
        <v>232</v>
      </c>
      <c r="I79" s="174"/>
      <c r="J79" s="173" t="str">
        <f>'30坪孝'!$K$2</f>
        <v>紙台帳と齟齬なし</v>
      </c>
      <c r="K79" s="174"/>
      <c r="L79" s="266">
        <v>0</v>
      </c>
      <c r="M79" s="266">
        <f>$U$79</f>
        <v>696</v>
      </c>
      <c r="N79" s="266">
        <v>0</v>
      </c>
      <c r="O79" s="266">
        <f t="shared" si="18"/>
        <v>696</v>
      </c>
      <c r="P79" s="282" t="s">
        <v>205</v>
      </c>
      <c r="Q79" s="168" t="str">
        <f>'30坪孝'!Z7</f>
        <v>畑</v>
      </c>
      <c r="R79" s="168" t="str">
        <f>'30坪孝'!AA7</f>
        <v>村内</v>
      </c>
      <c r="S79" s="168">
        <f>'30坪孝'!AB7</f>
        <v>2</v>
      </c>
      <c r="T79" s="178">
        <f>'30坪孝'!AC7</f>
        <v>696</v>
      </c>
      <c r="U79" s="278">
        <f>'30坪孝'!AD7</f>
        <v>696</v>
      </c>
      <c r="V79" s="178">
        <f>'30坪孝'!AE7</f>
        <v>696</v>
      </c>
      <c r="W79" s="178">
        <f>'30坪孝'!AF7</f>
        <v>0</v>
      </c>
      <c r="X79" s="178">
        <f>'30坪孝'!AG7</f>
        <v>0</v>
      </c>
      <c r="Y79" s="178">
        <f>'30坪孝'!AH7</f>
        <v>0</v>
      </c>
      <c r="Z79" s="178">
        <f>'30坪孝'!AI7</f>
        <v>0</v>
      </c>
      <c r="AA79" s="178">
        <f>'30坪孝'!AJ7</f>
        <v>0</v>
      </c>
      <c r="AB79" s="178">
        <f>'30坪孝'!AK7</f>
        <v>0</v>
      </c>
      <c r="AC79" s="168"/>
    </row>
    <row r="80" spans="1:29" s="92" customFormat="1" ht="21.95" customHeight="1">
      <c r="A80" s="166"/>
      <c r="B80" s="463">
        <v>30</v>
      </c>
      <c r="C80" s="463" t="s">
        <v>534</v>
      </c>
      <c r="D80" s="168">
        <v>1</v>
      </c>
      <c r="E80" s="350" t="s">
        <v>824</v>
      </c>
      <c r="F80" s="521" t="s">
        <v>825</v>
      </c>
      <c r="G80" s="471">
        <v>46106</v>
      </c>
      <c r="H80" s="468" t="s">
        <v>232</v>
      </c>
      <c r="I80" s="468" t="s">
        <v>801</v>
      </c>
      <c r="J80" s="465" t="str">
        <f>'32沼尚'!$K$2</f>
        <v>耕作総面積 1,495(14.48a)</v>
      </c>
      <c r="K80" s="174"/>
      <c r="L80" s="266">
        <f>$U$80</f>
        <v>405</v>
      </c>
      <c r="M80" s="266">
        <f>$U$81</f>
        <v>1090</v>
      </c>
      <c r="N80" s="266">
        <v>0</v>
      </c>
      <c r="O80" s="266">
        <f t="shared" si="18"/>
        <v>1495</v>
      </c>
      <c r="P80" s="282" t="s">
        <v>205</v>
      </c>
      <c r="Q80" s="168" t="str">
        <f>'32沼尚'!Z7</f>
        <v>田</v>
      </c>
      <c r="R80" s="168" t="str">
        <f>'32沼尚'!AA7</f>
        <v>村内</v>
      </c>
      <c r="S80" s="168">
        <f>'32沼尚'!AB7</f>
        <v>1</v>
      </c>
      <c r="T80" s="178">
        <f>'32沼尚'!AC7</f>
        <v>405</v>
      </c>
      <c r="U80" s="278">
        <f>'32沼尚'!AD7</f>
        <v>405</v>
      </c>
      <c r="V80" s="178">
        <f>'32沼尚'!AE7</f>
        <v>405</v>
      </c>
      <c r="W80" s="178">
        <f>'32沼尚'!AF7</f>
        <v>0</v>
      </c>
      <c r="X80" s="178">
        <f>'32沼尚'!AG7</f>
        <v>0</v>
      </c>
      <c r="Y80" s="178">
        <f>'32沼尚'!AH7</f>
        <v>0</v>
      </c>
      <c r="Z80" s="178">
        <f>'32沼尚'!AI7</f>
        <v>0</v>
      </c>
      <c r="AA80" s="178">
        <f>'32沼尚'!AJ7</f>
        <v>0</v>
      </c>
      <c r="AB80" s="178">
        <f>'32沼尚'!AK7</f>
        <v>0</v>
      </c>
      <c r="AC80" s="168"/>
    </row>
    <row r="81" spans="1:29" s="92" customFormat="1" ht="21.95" customHeight="1">
      <c r="A81" s="166"/>
      <c r="B81" s="464"/>
      <c r="C81" s="464"/>
      <c r="D81" s="168">
        <v>2</v>
      </c>
      <c r="E81" s="352"/>
      <c r="F81" s="523"/>
      <c r="G81" s="473"/>
      <c r="H81" s="470"/>
      <c r="I81" s="470"/>
      <c r="J81" s="467"/>
      <c r="K81" s="274"/>
      <c r="L81" s="275">
        <v>0</v>
      </c>
      <c r="M81" s="275">
        <v>0</v>
      </c>
      <c r="N81" s="275">
        <v>0</v>
      </c>
      <c r="O81" s="275">
        <f t="shared" si="18"/>
        <v>0</v>
      </c>
      <c r="P81" s="168" t="s">
        <v>206</v>
      </c>
      <c r="Q81" s="168" t="str">
        <f>'32沼尚'!Z8</f>
        <v>畑</v>
      </c>
      <c r="R81" s="168" t="str">
        <f>'32沼尚'!AA8</f>
        <v>村内</v>
      </c>
      <c r="S81" s="168">
        <f>'32沼尚'!AB8</f>
        <v>5</v>
      </c>
      <c r="T81" s="178">
        <f>'32沼尚'!AC8</f>
        <v>2126</v>
      </c>
      <c r="U81" s="278">
        <f>'32沼尚'!AD8</f>
        <v>1090</v>
      </c>
      <c r="V81" s="178">
        <f>'32沼尚'!AE8</f>
        <v>1090</v>
      </c>
      <c r="W81" s="178">
        <f>'32沼尚'!AF8</f>
        <v>0</v>
      </c>
      <c r="X81" s="178">
        <f>'32沼尚'!AG8</f>
        <v>0</v>
      </c>
      <c r="Y81" s="178">
        <f>'32沼尚'!AH8</f>
        <v>0</v>
      </c>
      <c r="Z81" s="178">
        <f>'32沼尚'!AI8</f>
        <v>0</v>
      </c>
      <c r="AA81" s="178">
        <f>'32沼尚'!AJ8</f>
        <v>0</v>
      </c>
      <c r="AB81" s="178">
        <f>'32沼尚'!AK8</f>
        <v>1036</v>
      </c>
      <c r="AC81" s="168"/>
    </row>
    <row r="82" spans="1:29" s="92" customFormat="1" ht="25.5" customHeight="1">
      <c r="A82" s="166"/>
      <c r="B82" s="463">
        <v>31</v>
      </c>
      <c r="C82" s="463" t="s">
        <v>533</v>
      </c>
      <c r="D82" s="168">
        <v>1</v>
      </c>
      <c r="E82" s="350" t="s">
        <v>753</v>
      </c>
      <c r="F82" s="468" t="s">
        <v>754</v>
      </c>
      <c r="G82" s="471">
        <v>46121</v>
      </c>
      <c r="H82" s="468" t="s">
        <v>232</v>
      </c>
      <c r="I82" s="468" t="s">
        <v>1225</v>
      </c>
      <c r="J82" s="465" t="str">
        <f>'31沼洋'!$K$2</f>
        <v>G2　村外　H25年より土木費除く
本人申告により一部修正</v>
      </c>
      <c r="K82" s="174"/>
      <c r="L82" s="266">
        <f>$O$84</f>
        <v>13539</v>
      </c>
      <c r="M82" s="266">
        <f>$U$85</f>
        <v>468</v>
      </c>
      <c r="N82" s="266">
        <f>$U$88</f>
        <v>1004</v>
      </c>
      <c r="O82" s="266">
        <f t="shared" si="18"/>
        <v>15011</v>
      </c>
      <c r="P82" s="282" t="s">
        <v>205</v>
      </c>
      <c r="Q82" s="168" t="str">
        <f>'31沼洋'!Z7</f>
        <v>田</v>
      </c>
      <c r="R82" s="168" t="str">
        <f>'31沼洋'!AA7</f>
        <v>村内</v>
      </c>
      <c r="S82" s="168">
        <f>'31沼洋'!AB7</f>
        <v>12</v>
      </c>
      <c r="T82" s="178">
        <f>'31沼洋'!AC7</f>
        <v>6993</v>
      </c>
      <c r="U82" s="278">
        <f>'31沼洋'!AD7</f>
        <v>6993</v>
      </c>
      <c r="V82" s="178">
        <f>'31沼洋'!AE7</f>
        <v>6993</v>
      </c>
      <c r="W82" s="178">
        <f>'31沼洋'!AF7</f>
        <v>0</v>
      </c>
      <c r="X82" s="178">
        <f>'31沼洋'!AG7</f>
        <v>0</v>
      </c>
      <c r="Y82" s="178">
        <f>'31沼洋'!AH7</f>
        <v>0</v>
      </c>
      <c r="Z82" s="178">
        <f>'31沼洋'!AI7</f>
        <v>0</v>
      </c>
      <c r="AA82" s="178">
        <f>'31沼洋'!AJ7</f>
        <v>0</v>
      </c>
      <c r="AB82" s="178">
        <f>'31沼洋'!AK7</f>
        <v>0</v>
      </c>
      <c r="AC82" s="168"/>
    </row>
    <row r="83" spans="1:29" s="92" customFormat="1" ht="25.5" customHeight="1">
      <c r="A83" s="166"/>
      <c r="B83" s="502"/>
      <c r="C83" s="502"/>
      <c r="D83" s="168">
        <v>2</v>
      </c>
      <c r="E83" s="351"/>
      <c r="F83" s="469"/>
      <c r="G83" s="472"/>
      <c r="H83" s="469"/>
      <c r="I83" s="469"/>
      <c r="J83" s="466"/>
      <c r="K83" s="274"/>
      <c r="L83" s="275">
        <v>0</v>
      </c>
      <c r="M83" s="275">
        <v>0</v>
      </c>
      <c r="N83" s="275">
        <v>0</v>
      </c>
      <c r="O83" s="275">
        <f t="shared" si="18"/>
        <v>0</v>
      </c>
      <c r="P83" s="168" t="s">
        <v>206</v>
      </c>
      <c r="Q83" s="168" t="str">
        <f>'31沼洋'!Z8</f>
        <v>田</v>
      </c>
      <c r="R83" s="286" t="str">
        <f>'31沼洋'!AA8</f>
        <v>村外</v>
      </c>
      <c r="S83" s="168">
        <f>'31沼洋'!AB8</f>
        <v>4</v>
      </c>
      <c r="T83" s="178">
        <f>'31沼洋'!AC8</f>
        <v>1783</v>
      </c>
      <c r="U83" s="178">
        <f>'31沼洋'!AD8</f>
        <v>1440</v>
      </c>
      <c r="V83" s="178">
        <f>'31沼洋'!AE8</f>
        <v>1440</v>
      </c>
      <c r="W83" s="178">
        <f>'31沼洋'!AF8</f>
        <v>343</v>
      </c>
      <c r="X83" s="178">
        <f>'31沼洋'!AG8</f>
        <v>0</v>
      </c>
      <c r="Y83" s="178">
        <f>'31沼洋'!AH8</f>
        <v>0</v>
      </c>
      <c r="Z83" s="178">
        <f>'31沼洋'!AI8</f>
        <v>0</v>
      </c>
      <c r="AA83" s="178">
        <f>'31沼洋'!AJ8</f>
        <v>0</v>
      </c>
      <c r="AB83" s="178">
        <f>'31沼洋'!AK8</f>
        <v>0</v>
      </c>
      <c r="AC83" s="168"/>
    </row>
    <row r="84" spans="1:29" s="92" customFormat="1" ht="25.5" customHeight="1">
      <c r="A84" s="166"/>
      <c r="B84" s="502"/>
      <c r="C84" s="502"/>
      <c r="D84" s="168">
        <v>3</v>
      </c>
      <c r="E84" s="351"/>
      <c r="F84" s="469"/>
      <c r="G84" s="472"/>
      <c r="H84" s="469"/>
      <c r="I84" s="469"/>
      <c r="J84" s="466"/>
      <c r="K84" s="311" t="s">
        <v>1221</v>
      </c>
      <c r="L84" s="288">
        <f>$U$82</f>
        <v>6993</v>
      </c>
      <c r="M84" s="288">
        <f>$U$86</f>
        <v>6546</v>
      </c>
      <c r="N84" s="288">
        <v>0</v>
      </c>
      <c r="O84" s="315">
        <f t="shared" si="18"/>
        <v>13539</v>
      </c>
      <c r="P84" s="168" t="s">
        <v>207</v>
      </c>
      <c r="Q84" s="168" t="str">
        <f>'31沼洋'!Z9</f>
        <v>畑</v>
      </c>
      <c r="R84" s="286" t="str">
        <f>'31沼洋'!AA9</f>
        <v>村外</v>
      </c>
      <c r="S84" s="168">
        <f>'31沼洋'!AB9</f>
        <v>5</v>
      </c>
      <c r="T84" s="178">
        <f>'31沼洋'!AC9</f>
        <v>2690</v>
      </c>
      <c r="U84" s="178">
        <f>'31沼洋'!AD9</f>
        <v>2690</v>
      </c>
      <c r="V84" s="178">
        <f>'31沼洋'!AE9</f>
        <v>2690</v>
      </c>
      <c r="W84" s="178">
        <f>'31沼洋'!AF9</f>
        <v>0</v>
      </c>
      <c r="X84" s="178">
        <f>'31沼洋'!AG9</f>
        <v>0</v>
      </c>
      <c r="Y84" s="178">
        <f>'31沼洋'!AH9</f>
        <v>0</v>
      </c>
      <c r="Z84" s="178">
        <f>'31沼洋'!AI9</f>
        <v>0</v>
      </c>
      <c r="AA84" s="178">
        <f>'31沼洋'!AJ9</f>
        <v>0</v>
      </c>
      <c r="AB84" s="178">
        <f>'31沼洋'!AK9</f>
        <v>0</v>
      </c>
      <c r="AC84" s="168"/>
    </row>
    <row r="85" spans="1:29" s="92" customFormat="1" ht="25.5" customHeight="1">
      <c r="A85" s="166"/>
      <c r="B85" s="502"/>
      <c r="C85" s="502"/>
      <c r="D85" s="168">
        <v>4</v>
      </c>
      <c r="E85" s="351"/>
      <c r="F85" s="469"/>
      <c r="G85" s="472"/>
      <c r="H85" s="469"/>
      <c r="I85" s="469"/>
      <c r="J85" s="466"/>
      <c r="K85" s="274"/>
      <c r="L85" s="275">
        <v>0</v>
      </c>
      <c r="M85" s="275">
        <v>0</v>
      </c>
      <c r="N85" s="275">
        <v>0</v>
      </c>
      <c r="O85" s="275">
        <f t="shared" si="18"/>
        <v>0</v>
      </c>
      <c r="P85" s="168" t="s">
        <v>208</v>
      </c>
      <c r="Q85" s="168" t="str">
        <f>'31沼洋'!Z10</f>
        <v>畑</v>
      </c>
      <c r="R85" s="168" t="str">
        <f>'31沼洋'!AA10</f>
        <v>村内</v>
      </c>
      <c r="S85" s="168">
        <f>'31沼洋'!AB10</f>
        <v>2</v>
      </c>
      <c r="T85" s="178">
        <f>'31沼洋'!AC10</f>
        <v>468</v>
      </c>
      <c r="U85" s="278">
        <f>'31沼洋'!AD10</f>
        <v>468</v>
      </c>
      <c r="V85" s="178">
        <f>'31沼洋'!AE10</f>
        <v>468</v>
      </c>
      <c r="W85" s="178">
        <f>'31沼洋'!AF10</f>
        <v>0</v>
      </c>
      <c r="X85" s="178">
        <f>'31沼洋'!AG10</f>
        <v>0</v>
      </c>
      <c r="Y85" s="178">
        <f>'31沼洋'!AH10</f>
        <v>0</v>
      </c>
      <c r="Z85" s="178">
        <f>'31沼洋'!AI10</f>
        <v>0</v>
      </c>
      <c r="AA85" s="178">
        <f>'31沼洋'!AJ10</f>
        <v>0</v>
      </c>
      <c r="AB85" s="178">
        <f>'31沼洋'!AK10</f>
        <v>0</v>
      </c>
      <c r="AC85" s="168"/>
    </row>
    <row r="86" spans="1:29" s="92" customFormat="1" ht="25.5" customHeight="1">
      <c r="A86" s="166"/>
      <c r="B86" s="502"/>
      <c r="C86" s="502"/>
      <c r="D86" s="168">
        <v>5</v>
      </c>
      <c r="E86" s="351"/>
      <c r="F86" s="469"/>
      <c r="G86" s="472"/>
      <c r="H86" s="469"/>
      <c r="I86" s="469"/>
      <c r="J86" s="466"/>
      <c r="K86" s="274"/>
      <c r="L86" s="275">
        <v>0</v>
      </c>
      <c r="M86" s="275">
        <v>0</v>
      </c>
      <c r="N86" s="275">
        <v>0</v>
      </c>
      <c r="O86" s="275">
        <f t="shared" si="18"/>
        <v>0</v>
      </c>
      <c r="P86" s="168" t="s">
        <v>209</v>
      </c>
      <c r="Q86" s="168" t="str">
        <f>'31沼洋'!Z11</f>
        <v>田</v>
      </c>
      <c r="R86" s="168" t="str">
        <f>'31沼洋'!AA11</f>
        <v>村内</v>
      </c>
      <c r="S86" s="168">
        <f>'31沼洋'!AB11</f>
        <v>10</v>
      </c>
      <c r="T86" s="178">
        <f>'31沼洋'!AC11</f>
        <v>6546</v>
      </c>
      <c r="U86" s="278">
        <f>'31沼洋'!AD11</f>
        <v>6546</v>
      </c>
      <c r="V86" s="178">
        <f>'31沼洋'!AE11</f>
        <v>0</v>
      </c>
      <c r="W86" s="178">
        <f>'31沼洋'!AF11</f>
        <v>0</v>
      </c>
      <c r="X86" s="178">
        <f>'31沼洋'!AG11</f>
        <v>0</v>
      </c>
      <c r="Y86" s="178">
        <f>'31沼洋'!AH11</f>
        <v>0</v>
      </c>
      <c r="Z86" s="178">
        <f>'31沼洋'!AI11</f>
        <v>0</v>
      </c>
      <c r="AA86" s="178">
        <f>'31沼洋'!AJ11</f>
        <v>6546</v>
      </c>
      <c r="AB86" s="178">
        <f>'31沼洋'!AK11</f>
        <v>0</v>
      </c>
      <c r="AC86" s="168"/>
    </row>
    <row r="87" spans="1:29" s="92" customFormat="1" ht="25.5" customHeight="1">
      <c r="A87" s="166"/>
      <c r="B87" s="502"/>
      <c r="C87" s="502"/>
      <c r="D87" s="168">
        <v>6</v>
      </c>
      <c r="E87" s="351"/>
      <c r="F87" s="469"/>
      <c r="G87" s="472"/>
      <c r="H87" s="469"/>
      <c r="I87" s="469"/>
      <c r="J87" s="466"/>
      <c r="K87" s="274"/>
      <c r="L87" s="275">
        <v>0</v>
      </c>
      <c r="M87" s="275">
        <v>0</v>
      </c>
      <c r="N87" s="275">
        <v>0</v>
      </c>
      <c r="O87" s="275">
        <f t="shared" si="18"/>
        <v>0</v>
      </c>
      <c r="P87" s="168" t="s">
        <v>210</v>
      </c>
      <c r="Q87" s="168" t="str">
        <f>'31沼洋'!Z12</f>
        <v>田</v>
      </c>
      <c r="R87" s="168" t="str">
        <f>'31沼洋'!AA12</f>
        <v>村内</v>
      </c>
      <c r="S87" s="168">
        <f>'31沼洋'!AB12</f>
        <v>6</v>
      </c>
      <c r="T87" s="178">
        <f>'31沼洋'!AC12</f>
        <v>4771</v>
      </c>
      <c r="U87" s="178">
        <f>'31沼洋'!AD12</f>
        <v>0</v>
      </c>
      <c r="V87" s="178">
        <f>'31沼洋'!AE12</f>
        <v>0</v>
      </c>
      <c r="W87" s="178">
        <f>'31沼洋'!AF12</f>
        <v>0</v>
      </c>
      <c r="X87" s="178">
        <f>'31沼洋'!AG12</f>
        <v>0</v>
      </c>
      <c r="Y87" s="178">
        <f>'31沼洋'!AH12</f>
        <v>0</v>
      </c>
      <c r="Z87" s="178">
        <f>'31沼洋'!AI12</f>
        <v>0</v>
      </c>
      <c r="AA87" s="178">
        <f>'31沼洋'!AJ12</f>
        <v>0</v>
      </c>
      <c r="AB87" s="178">
        <f>'31沼洋'!AK12</f>
        <v>4771</v>
      </c>
      <c r="AC87" s="168"/>
    </row>
    <row r="88" spans="1:29" s="92" customFormat="1" ht="25.5" customHeight="1">
      <c r="A88" s="166"/>
      <c r="B88" s="464"/>
      <c r="C88" s="464"/>
      <c r="D88" s="168">
        <v>7</v>
      </c>
      <c r="E88" s="352"/>
      <c r="F88" s="470"/>
      <c r="G88" s="473"/>
      <c r="H88" s="470"/>
      <c r="I88" s="470"/>
      <c r="J88" s="467"/>
      <c r="K88" s="274"/>
      <c r="L88" s="275">
        <v>0</v>
      </c>
      <c r="M88" s="275">
        <v>0</v>
      </c>
      <c r="N88" s="275">
        <v>0</v>
      </c>
      <c r="O88" s="275">
        <f t="shared" ref="O88" si="19">SUM(L88:N88)</f>
        <v>0</v>
      </c>
      <c r="P88" s="168" t="s">
        <v>211</v>
      </c>
      <c r="Q88" s="168" t="str">
        <f>'31沼洋'!Z13</f>
        <v>山畑</v>
      </c>
      <c r="R88" s="168" t="str">
        <f>'31沼洋'!AA13</f>
        <v>村内</v>
      </c>
      <c r="S88" s="168">
        <f>'31沼洋'!AB13</f>
        <v>3</v>
      </c>
      <c r="T88" s="178">
        <f>'31沼洋'!AC13</f>
        <v>1004</v>
      </c>
      <c r="U88" s="278">
        <f>'31沼洋'!AD13</f>
        <v>1004</v>
      </c>
      <c r="V88" s="178">
        <f>'31沼洋'!AE13</f>
        <v>1004</v>
      </c>
      <c r="W88" s="178">
        <f>'31沼洋'!AF13</f>
        <v>0</v>
      </c>
      <c r="X88" s="178">
        <f>'31沼洋'!AG13</f>
        <v>0</v>
      </c>
      <c r="Y88" s="178">
        <f>'31沼洋'!AH13</f>
        <v>0</v>
      </c>
      <c r="Z88" s="178">
        <f>'31沼洋'!AI13</f>
        <v>0</v>
      </c>
      <c r="AA88" s="178">
        <f>'31沼洋'!AJ13</f>
        <v>0</v>
      </c>
      <c r="AB88" s="178">
        <f>'31沼洋'!AK13</f>
        <v>0</v>
      </c>
      <c r="AC88" s="168"/>
    </row>
    <row r="89" spans="1:29" s="92" customFormat="1" ht="21.95" customHeight="1">
      <c r="A89" s="166"/>
      <c r="B89" s="463">
        <v>32</v>
      </c>
      <c r="C89" s="463" t="s">
        <v>536</v>
      </c>
      <c r="D89" s="168">
        <v>1</v>
      </c>
      <c r="E89" s="350" t="s">
        <v>848</v>
      </c>
      <c r="F89" s="521" t="s">
        <v>849</v>
      </c>
      <c r="G89" s="471">
        <v>46106</v>
      </c>
      <c r="H89" s="468" t="s">
        <v>232</v>
      </c>
      <c r="I89" s="468" t="s">
        <v>801</v>
      </c>
      <c r="J89" s="465" t="str">
        <f>'34原ト'!$K$2</f>
        <v>紙台帳の数値ok
農産割の台帳と比較する</v>
      </c>
      <c r="K89" s="174"/>
      <c r="L89" s="266">
        <f>$U$89</f>
        <v>630</v>
      </c>
      <c r="M89" s="266">
        <v>0</v>
      </c>
      <c r="N89" s="266">
        <f>$U$90</f>
        <v>2072</v>
      </c>
      <c r="O89" s="266">
        <f t="shared" si="18"/>
        <v>2702</v>
      </c>
      <c r="P89" s="282" t="s">
        <v>205</v>
      </c>
      <c r="Q89" s="168" t="str">
        <f>'34原ト'!Z7</f>
        <v>田</v>
      </c>
      <c r="R89" s="168" t="str">
        <f>'34原ト'!AA7</f>
        <v>村内</v>
      </c>
      <c r="S89" s="168">
        <f>'34原ト'!AB7</f>
        <v>9</v>
      </c>
      <c r="T89" s="178">
        <f>'34原ト'!AC7</f>
        <v>4511</v>
      </c>
      <c r="U89" s="278">
        <f>'34原ト'!AD7</f>
        <v>630</v>
      </c>
      <c r="V89" s="178">
        <f>'34原ト'!AE7</f>
        <v>630</v>
      </c>
      <c r="W89" s="178">
        <f>'34原ト'!AF7</f>
        <v>0</v>
      </c>
      <c r="X89" s="178">
        <f>'34原ト'!AG7</f>
        <v>0</v>
      </c>
      <c r="Y89" s="178">
        <f>'34原ト'!AH7</f>
        <v>0</v>
      </c>
      <c r="Z89" s="178">
        <f>'34原ト'!AI7</f>
        <v>3881</v>
      </c>
      <c r="AA89" s="178">
        <f>'34原ト'!AJ7</f>
        <v>0</v>
      </c>
      <c r="AB89" s="178">
        <f>'34原ト'!AK7</f>
        <v>0</v>
      </c>
      <c r="AC89" s="168"/>
    </row>
    <row r="90" spans="1:29" s="92" customFormat="1" ht="21.95" customHeight="1">
      <c r="A90" s="166"/>
      <c r="B90" s="502"/>
      <c r="C90" s="502"/>
      <c r="D90" s="168">
        <v>2</v>
      </c>
      <c r="E90" s="351"/>
      <c r="F90" s="522"/>
      <c r="G90" s="472"/>
      <c r="H90" s="469"/>
      <c r="I90" s="469"/>
      <c r="J90" s="466"/>
      <c r="K90" s="274"/>
      <c r="L90" s="275">
        <v>0</v>
      </c>
      <c r="M90" s="275">
        <v>0</v>
      </c>
      <c r="N90" s="275">
        <v>0</v>
      </c>
      <c r="O90" s="275">
        <f t="shared" si="18"/>
        <v>0</v>
      </c>
      <c r="P90" s="168" t="s">
        <v>206</v>
      </c>
      <c r="Q90" s="168" t="str">
        <f>'34原ト'!Z8</f>
        <v>山畑</v>
      </c>
      <c r="R90" s="168" t="str">
        <f>'34原ト'!AA8</f>
        <v>村内</v>
      </c>
      <c r="S90" s="168">
        <f>'34原ト'!AB8</f>
        <v>4</v>
      </c>
      <c r="T90" s="178">
        <f>'34原ト'!AC8</f>
        <v>2072</v>
      </c>
      <c r="U90" s="278">
        <f>'34原ト'!AD8</f>
        <v>2072</v>
      </c>
      <c r="V90" s="178">
        <f>'34原ト'!AE8</f>
        <v>2072</v>
      </c>
      <c r="W90" s="178">
        <f>'34原ト'!AF8</f>
        <v>0</v>
      </c>
      <c r="X90" s="178">
        <f>'34原ト'!AG8</f>
        <v>0</v>
      </c>
      <c r="Y90" s="178">
        <f>'34原ト'!AH8</f>
        <v>0</v>
      </c>
      <c r="Z90" s="178">
        <f>'34原ト'!AI8</f>
        <v>0</v>
      </c>
      <c r="AA90" s="178">
        <f>'34原ト'!AJ8</f>
        <v>0</v>
      </c>
      <c r="AB90" s="178">
        <f>'34原ト'!AK8</f>
        <v>0</v>
      </c>
      <c r="AC90" s="168"/>
    </row>
    <row r="91" spans="1:29" s="92" customFormat="1" ht="21.95" customHeight="1">
      <c r="A91" s="166"/>
      <c r="B91" s="464"/>
      <c r="C91" s="464"/>
      <c r="D91" s="168">
        <v>3</v>
      </c>
      <c r="E91" s="352"/>
      <c r="F91" s="523"/>
      <c r="G91" s="473"/>
      <c r="H91" s="470"/>
      <c r="I91" s="470"/>
      <c r="J91" s="467"/>
      <c r="K91" s="274"/>
      <c r="L91" s="275">
        <v>0</v>
      </c>
      <c r="M91" s="275">
        <v>0</v>
      </c>
      <c r="N91" s="275">
        <v>0</v>
      </c>
      <c r="O91" s="275">
        <f t="shared" si="18"/>
        <v>0</v>
      </c>
      <c r="P91" s="168" t="s">
        <v>207</v>
      </c>
      <c r="Q91" s="168" t="str">
        <f>'34原ト'!Z9</f>
        <v>田</v>
      </c>
      <c r="R91" s="286" t="str">
        <f>'34原ト'!AA9</f>
        <v>村外</v>
      </c>
      <c r="S91" s="168">
        <f>'34原ト'!AB9</f>
        <v>3</v>
      </c>
      <c r="T91" s="178">
        <f>'34原ト'!AC9</f>
        <v>2571</v>
      </c>
      <c r="U91" s="178">
        <f>'34原ト'!AD9</f>
        <v>0</v>
      </c>
      <c r="V91" s="178">
        <f>'34原ト'!AE9</f>
        <v>0</v>
      </c>
      <c r="W91" s="178">
        <f>'34原ト'!AF9</f>
        <v>0</v>
      </c>
      <c r="X91" s="178">
        <f>'34原ト'!AG9</f>
        <v>0</v>
      </c>
      <c r="Y91" s="178">
        <f>'34原ト'!AH9</f>
        <v>0</v>
      </c>
      <c r="Z91" s="178">
        <f>'34原ト'!AI9</f>
        <v>2571</v>
      </c>
      <c r="AA91" s="178">
        <f>'34原ト'!AJ9</f>
        <v>0</v>
      </c>
      <c r="AB91" s="178">
        <f>'34原ト'!AK9</f>
        <v>0</v>
      </c>
      <c r="AC91" s="168"/>
    </row>
    <row r="92" spans="1:29" s="92" customFormat="1" ht="21.95" customHeight="1">
      <c r="A92" s="166"/>
      <c r="B92" s="463">
        <v>33</v>
      </c>
      <c r="C92" s="463" t="s">
        <v>538</v>
      </c>
      <c r="D92" s="168">
        <v>1</v>
      </c>
      <c r="E92" s="350" t="s">
        <v>874</v>
      </c>
      <c r="F92" s="521" t="s">
        <v>875</v>
      </c>
      <c r="G92" s="471">
        <v>46106</v>
      </c>
      <c r="H92" s="468" t="s">
        <v>232</v>
      </c>
      <c r="I92" s="468" t="s">
        <v>1133</v>
      </c>
      <c r="J92" s="465" t="str">
        <f>'36宮源'!$K$2</f>
        <v>令和4年から変更なし</v>
      </c>
      <c r="K92" s="174"/>
      <c r="L92" s="266">
        <f>$U$92</f>
        <v>5882</v>
      </c>
      <c r="M92" s="266">
        <f>$U$93</f>
        <v>4764</v>
      </c>
      <c r="N92" s="266">
        <v>0</v>
      </c>
      <c r="O92" s="266">
        <f t="shared" si="18"/>
        <v>10646</v>
      </c>
      <c r="P92" s="282" t="s">
        <v>205</v>
      </c>
      <c r="Q92" s="168" t="str">
        <f>'36宮源'!Z7</f>
        <v>田</v>
      </c>
      <c r="R92" s="168" t="str">
        <f>'36宮源'!AA7</f>
        <v>村内</v>
      </c>
      <c r="S92" s="168">
        <f>'36宮源'!AB7</f>
        <v>11</v>
      </c>
      <c r="T92" s="178">
        <f>'36宮源'!AC7</f>
        <v>7273</v>
      </c>
      <c r="U92" s="278">
        <f>'36宮源'!AD7</f>
        <v>5882</v>
      </c>
      <c r="V92" s="178">
        <f>'36宮源'!AE7</f>
        <v>0</v>
      </c>
      <c r="W92" s="178">
        <f>'36宮源'!AF7</f>
        <v>0</v>
      </c>
      <c r="X92" s="178">
        <f>'36宮源'!AG7</f>
        <v>0</v>
      </c>
      <c r="Y92" s="178">
        <f>'36宮源'!AH7</f>
        <v>0</v>
      </c>
      <c r="Z92" s="178">
        <f>'36宮源'!AI7</f>
        <v>0</v>
      </c>
      <c r="AA92" s="178">
        <f>'36宮源'!AJ7</f>
        <v>5882</v>
      </c>
      <c r="AB92" s="178">
        <f>'36宮源'!AK7</f>
        <v>1391</v>
      </c>
      <c r="AC92" s="168"/>
    </row>
    <row r="93" spans="1:29" s="92" customFormat="1" ht="21.95" customHeight="1">
      <c r="A93" s="166"/>
      <c r="B93" s="464"/>
      <c r="C93" s="464"/>
      <c r="D93" s="168">
        <v>2</v>
      </c>
      <c r="E93" s="352"/>
      <c r="F93" s="523"/>
      <c r="G93" s="473"/>
      <c r="H93" s="470"/>
      <c r="I93" s="470"/>
      <c r="J93" s="467"/>
      <c r="K93" s="274"/>
      <c r="L93" s="275">
        <v>0</v>
      </c>
      <c r="M93" s="275">
        <v>0</v>
      </c>
      <c r="N93" s="275">
        <v>0</v>
      </c>
      <c r="O93" s="275">
        <f t="shared" si="18"/>
        <v>0</v>
      </c>
      <c r="P93" s="168" t="s">
        <v>206</v>
      </c>
      <c r="Q93" s="168" t="str">
        <f>'36宮源'!Z8</f>
        <v>畑</v>
      </c>
      <c r="R93" s="168" t="str">
        <f>'36宮源'!AA8</f>
        <v>村内</v>
      </c>
      <c r="S93" s="168">
        <f>'36宮源'!AB8</f>
        <v>10</v>
      </c>
      <c r="T93" s="178">
        <f>'36宮源'!AC8</f>
        <v>4764</v>
      </c>
      <c r="U93" s="278">
        <f>'36宮源'!AD8</f>
        <v>4764</v>
      </c>
      <c r="V93" s="178">
        <f>'36宮源'!AE8</f>
        <v>4764</v>
      </c>
      <c r="W93" s="178">
        <f>'36宮源'!AF8</f>
        <v>0</v>
      </c>
      <c r="X93" s="178">
        <f>'36宮源'!AG8</f>
        <v>0</v>
      </c>
      <c r="Y93" s="178">
        <f>'36宮源'!AH8</f>
        <v>825</v>
      </c>
      <c r="Z93" s="178">
        <f>'36宮源'!AI8</f>
        <v>0</v>
      </c>
      <c r="AA93" s="178">
        <f>'36宮源'!AJ8</f>
        <v>0</v>
      </c>
      <c r="AB93" s="178">
        <f>'36宮源'!AK8</f>
        <v>0</v>
      </c>
      <c r="AC93" s="168"/>
    </row>
    <row r="94" spans="1:29" s="92" customFormat="1" ht="21.95" customHeight="1">
      <c r="A94" s="166"/>
      <c r="B94" s="167">
        <v>34</v>
      </c>
      <c r="C94" s="167" t="s">
        <v>539</v>
      </c>
      <c r="D94" s="168">
        <v>1</v>
      </c>
      <c r="E94" s="181" t="s">
        <v>903</v>
      </c>
      <c r="F94" s="182" t="s">
        <v>904</v>
      </c>
      <c r="G94" s="183">
        <v>46106</v>
      </c>
      <c r="H94" s="168" t="s">
        <v>232</v>
      </c>
      <c r="I94" s="168" t="s">
        <v>902</v>
      </c>
      <c r="J94" s="173" t="str">
        <f>'37宮浩'!$K$2</f>
        <v>賦課金は全て宮川浩二氏の支払い</v>
      </c>
      <c r="K94" s="281" t="s">
        <v>1212</v>
      </c>
      <c r="L94" s="276">
        <f>$Z$94</f>
        <v>453</v>
      </c>
      <c r="M94" s="266">
        <v>0</v>
      </c>
      <c r="N94" s="266">
        <v>0</v>
      </c>
      <c r="O94" s="266">
        <f t="shared" si="18"/>
        <v>453</v>
      </c>
      <c r="P94" s="282" t="s">
        <v>205</v>
      </c>
      <c r="Q94" s="168" t="str">
        <f>'37宮浩'!Z7</f>
        <v>田</v>
      </c>
      <c r="R94" s="168" t="str">
        <f>'37宮浩'!AA7</f>
        <v>村内</v>
      </c>
      <c r="S94" s="168">
        <f>'37宮浩'!AB7</f>
        <v>2</v>
      </c>
      <c r="T94" s="178">
        <f>'37宮浩'!AC7</f>
        <v>453</v>
      </c>
      <c r="U94" s="178">
        <f>'37宮浩'!AD7</f>
        <v>0</v>
      </c>
      <c r="V94" s="178">
        <f>'37宮浩'!AE7</f>
        <v>0</v>
      </c>
      <c r="W94" s="178">
        <f>'37宮浩'!AF7</f>
        <v>0</v>
      </c>
      <c r="X94" s="178">
        <f>'37宮浩'!AG7</f>
        <v>0</v>
      </c>
      <c r="Y94" s="178">
        <f>'37宮浩'!AH7</f>
        <v>0</v>
      </c>
      <c r="Z94" s="165">
        <f>'37宮浩'!AI7</f>
        <v>453</v>
      </c>
      <c r="AA94" s="178">
        <f>'37宮浩'!AJ7</f>
        <v>0</v>
      </c>
      <c r="AB94" s="178">
        <f>'37宮浩'!AK7</f>
        <v>0</v>
      </c>
      <c r="AC94" s="168"/>
    </row>
    <row r="95" spans="1:29" s="92" customFormat="1" ht="21.95" customHeight="1">
      <c r="A95" s="166"/>
      <c r="B95" s="167">
        <v>35</v>
      </c>
      <c r="C95" s="167" t="s">
        <v>540</v>
      </c>
      <c r="D95" s="168">
        <v>1</v>
      </c>
      <c r="E95" s="181" t="s">
        <v>910</v>
      </c>
      <c r="F95" s="182" t="s">
        <v>911</v>
      </c>
      <c r="G95" s="183">
        <v>46106</v>
      </c>
      <c r="H95" s="168" t="s">
        <v>232</v>
      </c>
      <c r="I95" s="168" t="s">
        <v>902</v>
      </c>
      <c r="J95" s="173" t="str">
        <f>'38宮悟'!$K$2</f>
        <v>紙台帳と相違なし</v>
      </c>
      <c r="K95" s="174"/>
      <c r="L95" s="266">
        <v>0</v>
      </c>
      <c r="M95" s="266">
        <v>0</v>
      </c>
      <c r="N95" s="266">
        <f>$U$95</f>
        <v>893</v>
      </c>
      <c r="O95" s="266">
        <f t="shared" si="18"/>
        <v>893</v>
      </c>
      <c r="P95" s="282" t="s">
        <v>205</v>
      </c>
      <c r="Q95" s="168" t="str">
        <f>'38宮悟'!Z7</f>
        <v>山畑</v>
      </c>
      <c r="R95" s="168" t="str">
        <f>'38宮悟'!AA7</f>
        <v>村内</v>
      </c>
      <c r="S95" s="168">
        <f>'38宮悟'!AB7</f>
        <v>1</v>
      </c>
      <c r="T95" s="178">
        <f>'38宮悟'!AC7</f>
        <v>893</v>
      </c>
      <c r="U95" s="278">
        <f>'38宮悟'!AD7</f>
        <v>893</v>
      </c>
      <c r="V95" s="178">
        <f>'38宮悟'!AE7</f>
        <v>893</v>
      </c>
      <c r="W95" s="178">
        <f>'38宮悟'!AF7</f>
        <v>0</v>
      </c>
      <c r="X95" s="178">
        <f>'38宮悟'!AG7</f>
        <v>0</v>
      </c>
      <c r="Y95" s="178">
        <f>'38宮悟'!AH7</f>
        <v>0</v>
      </c>
      <c r="Z95" s="178">
        <f>'38宮悟'!AI7</f>
        <v>0</v>
      </c>
      <c r="AA95" s="178">
        <f>'38宮悟'!AJ7</f>
        <v>0</v>
      </c>
      <c r="AB95" s="178">
        <f>'38宮悟'!AK7</f>
        <v>0</v>
      </c>
      <c r="AC95" s="168"/>
    </row>
    <row r="96" spans="1:29" s="92" customFormat="1" ht="21.95" customHeight="1">
      <c r="A96" s="166"/>
      <c r="B96" s="463">
        <v>36</v>
      </c>
      <c r="C96" s="463" t="s">
        <v>541</v>
      </c>
      <c r="D96" s="168">
        <v>1</v>
      </c>
      <c r="E96" s="350" t="s">
        <v>916</v>
      </c>
      <c r="F96" s="521" t="s">
        <v>917</v>
      </c>
      <c r="G96" s="471">
        <v>46106</v>
      </c>
      <c r="H96" s="468" t="s">
        <v>232</v>
      </c>
      <c r="I96" s="468" t="s">
        <v>914</v>
      </c>
      <c r="J96" s="465" t="str">
        <f>'39宮茂'!$K$2</f>
        <v>紙台帳と相違なし</v>
      </c>
      <c r="K96" s="174"/>
      <c r="L96" s="266">
        <v>0</v>
      </c>
      <c r="M96" s="266">
        <f>$U$97</f>
        <v>0</v>
      </c>
      <c r="N96" s="266">
        <v>0</v>
      </c>
      <c r="O96" s="266">
        <f t="shared" si="18"/>
        <v>0</v>
      </c>
      <c r="P96" s="282" t="s">
        <v>205</v>
      </c>
      <c r="Q96" s="168" t="str">
        <f>'39宮茂'!Z7</f>
        <v>田</v>
      </c>
      <c r="R96" s="168" t="str">
        <f>'39宮茂'!AA7</f>
        <v>村内</v>
      </c>
      <c r="S96" s="168">
        <f>'39宮茂'!AB7</f>
        <v>3</v>
      </c>
      <c r="T96" s="178">
        <f>'39宮茂'!AC7</f>
        <v>0</v>
      </c>
      <c r="U96" s="178">
        <f>'39宮茂'!AD7</f>
        <v>0</v>
      </c>
      <c r="V96" s="178">
        <f>'39宮茂'!AE7</f>
        <v>0</v>
      </c>
      <c r="W96" s="178">
        <f>'39宮茂'!AF7</f>
        <v>0</v>
      </c>
      <c r="X96" s="178">
        <f>'39宮茂'!AG7</f>
        <v>4243</v>
      </c>
      <c r="Y96" s="178">
        <f>'39宮茂'!AH7</f>
        <v>0</v>
      </c>
      <c r="Z96" s="178">
        <f>'39宮茂'!AI7</f>
        <v>0</v>
      </c>
      <c r="AA96" s="178">
        <f>'39宮茂'!AJ7</f>
        <v>0</v>
      </c>
      <c r="AB96" s="178">
        <f>'39宮茂'!AK7</f>
        <v>0</v>
      </c>
      <c r="AC96" s="168"/>
    </row>
    <row r="97" spans="1:29" s="92" customFormat="1" ht="21.95" customHeight="1">
      <c r="A97" s="166"/>
      <c r="B97" s="464"/>
      <c r="C97" s="464"/>
      <c r="D97" s="168">
        <v>2</v>
      </c>
      <c r="E97" s="352"/>
      <c r="F97" s="523"/>
      <c r="G97" s="473"/>
      <c r="H97" s="470"/>
      <c r="I97" s="470"/>
      <c r="J97" s="467"/>
      <c r="K97" s="274"/>
      <c r="L97" s="275">
        <v>0</v>
      </c>
      <c r="M97" s="275">
        <v>0</v>
      </c>
      <c r="N97" s="275">
        <v>0</v>
      </c>
      <c r="O97" s="275">
        <f t="shared" si="18"/>
        <v>0</v>
      </c>
      <c r="P97" s="168" t="s">
        <v>206</v>
      </c>
      <c r="Q97" s="168" t="str">
        <f>'39宮茂'!Z8</f>
        <v>畑</v>
      </c>
      <c r="R97" s="168" t="str">
        <f>'39宮茂'!AA8</f>
        <v>村内</v>
      </c>
      <c r="S97" s="168">
        <f>'39宮茂'!AB8</f>
        <v>3</v>
      </c>
      <c r="T97" s="178">
        <f>'39宮茂'!AC8</f>
        <v>2326</v>
      </c>
      <c r="U97" s="278">
        <f>'39宮茂'!AD8</f>
        <v>0</v>
      </c>
      <c r="V97" s="178">
        <f>'39宮茂'!AE8</f>
        <v>0</v>
      </c>
      <c r="W97" s="178">
        <f>'39宮茂'!AF8</f>
        <v>0</v>
      </c>
      <c r="X97" s="178">
        <f>'39宮茂'!AG8</f>
        <v>0</v>
      </c>
      <c r="Y97" s="178">
        <f>'39宮茂'!AH8</f>
        <v>1917</v>
      </c>
      <c r="Z97" s="178">
        <f>'39宮茂'!AI8</f>
        <v>2326</v>
      </c>
      <c r="AA97" s="178">
        <f>'39宮茂'!AJ8</f>
        <v>0</v>
      </c>
      <c r="AB97" s="178">
        <f>'39宮茂'!AK8</f>
        <v>0</v>
      </c>
      <c r="AC97" s="168"/>
    </row>
    <row r="98" spans="1:29" s="92" customFormat="1" ht="21.95" customHeight="1">
      <c r="A98" s="166"/>
      <c r="B98" s="167">
        <v>37</v>
      </c>
      <c r="C98" s="167" t="s">
        <v>542</v>
      </c>
      <c r="D98" s="168">
        <v>1</v>
      </c>
      <c r="E98" s="181" t="s">
        <v>926</v>
      </c>
      <c r="F98" s="182" t="s">
        <v>927</v>
      </c>
      <c r="G98" s="183">
        <v>46106</v>
      </c>
      <c r="H98" s="168" t="s">
        <v>232</v>
      </c>
      <c r="I98" s="168" t="s">
        <v>902</v>
      </c>
      <c r="J98" s="173" t="str">
        <f>'40宮隆'!$K$2</f>
        <v>紙台帳と相違なし</v>
      </c>
      <c r="K98" s="174"/>
      <c r="L98" s="266">
        <v>0</v>
      </c>
      <c r="M98" s="266">
        <v>0</v>
      </c>
      <c r="N98" s="266">
        <f>$U$98</f>
        <v>1232</v>
      </c>
      <c r="O98" s="266">
        <f t="shared" si="18"/>
        <v>1232</v>
      </c>
      <c r="P98" s="282" t="s">
        <v>205</v>
      </c>
      <c r="Q98" s="168" t="str">
        <f>'40宮隆'!Z7</f>
        <v>山畑</v>
      </c>
      <c r="R98" s="168" t="str">
        <f>'40宮隆'!AA7</f>
        <v>村内</v>
      </c>
      <c r="S98" s="168">
        <f>'40宮隆'!AB7</f>
        <v>0</v>
      </c>
      <c r="T98" s="178">
        <f>'40宮隆'!AC7</f>
        <v>1232</v>
      </c>
      <c r="U98" s="278">
        <f>'40宮隆'!AD7</f>
        <v>1232</v>
      </c>
      <c r="V98" s="178">
        <f>'40宮隆'!AE7</f>
        <v>1232</v>
      </c>
      <c r="W98" s="178">
        <f>'40宮隆'!AF7</f>
        <v>0</v>
      </c>
      <c r="X98" s="178">
        <f>'40宮隆'!AG7</f>
        <v>0</v>
      </c>
      <c r="Y98" s="178">
        <f>'40宮隆'!AH7</f>
        <v>0</v>
      </c>
      <c r="Z98" s="178">
        <f>'40宮隆'!AI7</f>
        <v>0</v>
      </c>
      <c r="AA98" s="178">
        <f>'40宮隆'!AJ7</f>
        <v>0</v>
      </c>
      <c r="AB98" s="178">
        <f>'40宮隆'!AK7</f>
        <v>0</v>
      </c>
      <c r="AC98" s="168"/>
    </row>
    <row r="99" spans="1:29" s="92" customFormat="1" ht="60.75" customHeight="1">
      <c r="A99" s="166"/>
      <c r="B99" s="463">
        <v>38</v>
      </c>
      <c r="C99" s="463" t="s">
        <v>543</v>
      </c>
      <c r="D99" s="168">
        <v>1</v>
      </c>
      <c r="E99" s="350" t="s">
        <v>931</v>
      </c>
      <c r="F99" s="521" t="s">
        <v>932</v>
      </c>
      <c r="G99" s="471">
        <v>46106</v>
      </c>
      <c r="H99" s="468" t="s">
        <v>232</v>
      </c>
      <c r="I99" s="468" t="s">
        <v>930</v>
      </c>
      <c r="J99" s="465" t="str">
        <f>'41宮忠'!$K$2</f>
        <v>2027年より変更あり
芹澤幸雄さんに貸しています(2026年12月まで)
2027年から柏木龍治さんに貸す(田部分のみ)</v>
      </c>
      <c r="K99" s="185" t="s">
        <v>1347</v>
      </c>
      <c r="L99" s="266">
        <f>$U$99</f>
        <v>0</v>
      </c>
      <c r="M99" s="266">
        <f>$U$100</f>
        <v>0</v>
      </c>
      <c r="N99" s="266">
        <v>0</v>
      </c>
      <c r="O99" s="266">
        <f t="shared" si="18"/>
        <v>0</v>
      </c>
      <c r="P99" s="282" t="s">
        <v>205</v>
      </c>
      <c r="Q99" s="168" t="str">
        <f>'41宮忠'!Z7</f>
        <v>田</v>
      </c>
      <c r="R99" s="168" t="str">
        <f>'41宮忠'!AA7</f>
        <v>村内</v>
      </c>
      <c r="S99" s="168">
        <f>'41宮忠'!AB7</f>
        <v>13</v>
      </c>
      <c r="T99" s="178">
        <f>'41宮忠'!AC7</f>
        <v>4038</v>
      </c>
      <c r="U99" s="278">
        <f>'41宮忠'!AD7</f>
        <v>0</v>
      </c>
      <c r="V99" s="178">
        <f>'41宮忠'!AE7</f>
        <v>0</v>
      </c>
      <c r="W99" s="178">
        <f>'41宮忠'!AF7</f>
        <v>0</v>
      </c>
      <c r="X99" s="178">
        <f>'41宮忠'!AG7</f>
        <v>991</v>
      </c>
      <c r="Y99" s="178">
        <f>'41宮忠'!AH7</f>
        <v>0</v>
      </c>
      <c r="Z99" s="178">
        <f>'41宮忠'!AI7</f>
        <v>1100</v>
      </c>
      <c r="AA99" s="178">
        <f>'41宮忠'!AJ7</f>
        <v>0</v>
      </c>
      <c r="AB99" s="178">
        <f>'41宮忠'!AK7</f>
        <v>2938</v>
      </c>
      <c r="AC99" s="168"/>
    </row>
    <row r="100" spans="1:29" s="92" customFormat="1" ht="56.25" customHeight="1">
      <c r="A100" s="166"/>
      <c r="B100" s="464"/>
      <c r="C100" s="464"/>
      <c r="D100" s="168">
        <v>2</v>
      </c>
      <c r="E100" s="352"/>
      <c r="F100" s="523"/>
      <c r="G100" s="473"/>
      <c r="H100" s="470"/>
      <c r="I100" s="470"/>
      <c r="J100" s="467"/>
      <c r="K100" s="274"/>
      <c r="L100" s="275">
        <v>0</v>
      </c>
      <c r="M100" s="275">
        <v>0</v>
      </c>
      <c r="N100" s="275">
        <v>0</v>
      </c>
      <c r="O100" s="275">
        <f t="shared" si="18"/>
        <v>0</v>
      </c>
      <c r="P100" s="168" t="s">
        <v>206</v>
      </c>
      <c r="Q100" s="168" t="str">
        <f>'41宮忠'!Z8</f>
        <v>畑</v>
      </c>
      <c r="R100" s="168" t="str">
        <f>'41宮忠'!AA8</f>
        <v>村内</v>
      </c>
      <c r="S100" s="168">
        <f>'41宮忠'!AB8</f>
        <v>4</v>
      </c>
      <c r="T100" s="178">
        <f>'41宮忠'!AC8</f>
        <v>991</v>
      </c>
      <c r="U100" s="278">
        <f>'41宮忠'!AD8</f>
        <v>0</v>
      </c>
      <c r="V100" s="178">
        <f>'41宮忠'!AE8</f>
        <v>0</v>
      </c>
      <c r="W100" s="178">
        <f>'41宮忠'!AF8</f>
        <v>0</v>
      </c>
      <c r="X100" s="178">
        <f>'41宮忠'!AG8</f>
        <v>0</v>
      </c>
      <c r="Y100" s="178">
        <f>'41宮忠'!AH8</f>
        <v>938</v>
      </c>
      <c r="Z100" s="178">
        <f>'41宮忠'!AI8</f>
        <v>991</v>
      </c>
      <c r="AA100" s="178">
        <f>'41宮忠'!AJ8</f>
        <v>0</v>
      </c>
      <c r="AB100" s="178">
        <f>'41宮忠'!AK8</f>
        <v>0</v>
      </c>
      <c r="AC100" s="168"/>
    </row>
    <row r="101" spans="1:29" s="92" customFormat="1" ht="55.5" customHeight="1">
      <c r="A101" s="166"/>
      <c r="B101" s="463">
        <v>39</v>
      </c>
      <c r="C101" s="463" t="s">
        <v>544</v>
      </c>
      <c r="D101" s="168">
        <v>1</v>
      </c>
      <c r="E101" s="350" t="s">
        <v>958</v>
      </c>
      <c r="F101" s="521" t="s">
        <v>959</v>
      </c>
      <c r="G101" s="471">
        <v>46106</v>
      </c>
      <c r="H101" s="468" t="s">
        <v>232</v>
      </c>
      <c r="I101" s="468" t="s">
        <v>957</v>
      </c>
      <c r="J101" s="465" t="str">
        <f>'42宮英'!$K$2</f>
        <v>H29横山一郎に貸す水引料は宮川氏支払(2,409㎡)
農産組合使用分・賦課金支払は宮川英美(2,119㎡)
澁谷精一・賦課金支払い(518㎡)</v>
      </c>
      <c r="K101" s="281" t="s">
        <v>1212</v>
      </c>
      <c r="L101" s="276">
        <f>$Z$101</f>
        <v>4528</v>
      </c>
      <c r="M101" s="266">
        <v>0</v>
      </c>
      <c r="N101" s="266">
        <v>0</v>
      </c>
      <c r="O101" s="266">
        <f t="shared" si="18"/>
        <v>4528</v>
      </c>
      <c r="P101" s="282" t="s">
        <v>205</v>
      </c>
      <c r="Q101" s="168" t="str">
        <f>'42宮英'!Z7</f>
        <v>田</v>
      </c>
      <c r="R101" s="168" t="str">
        <f>'42宮英'!AA7</f>
        <v>村内</v>
      </c>
      <c r="S101" s="168">
        <f>'42宮英'!AB7</f>
        <v>6</v>
      </c>
      <c r="T101" s="178">
        <f>'42宮英'!AC7</f>
        <v>4528</v>
      </c>
      <c r="U101" s="178">
        <f>'42宮英'!AD7</f>
        <v>0</v>
      </c>
      <c r="V101" s="178">
        <f>'42宮英'!AE7</f>
        <v>0</v>
      </c>
      <c r="W101" s="178">
        <f>'42宮英'!AF7</f>
        <v>0</v>
      </c>
      <c r="X101" s="178">
        <f>'42宮英'!AG7</f>
        <v>0</v>
      </c>
      <c r="Y101" s="178">
        <f>'42宮英'!AH7</f>
        <v>0</v>
      </c>
      <c r="Z101" s="165">
        <f>'42宮英'!AI7</f>
        <v>4528</v>
      </c>
      <c r="AA101" s="178">
        <f>'42宮英'!AJ7</f>
        <v>0</v>
      </c>
      <c r="AB101" s="178">
        <f>'42宮英'!AK7</f>
        <v>0</v>
      </c>
      <c r="AC101" s="168"/>
    </row>
    <row r="102" spans="1:29" s="92" customFormat="1" ht="26.25" customHeight="1">
      <c r="A102" s="166"/>
      <c r="B102" s="464"/>
      <c r="C102" s="464"/>
      <c r="D102" s="168">
        <v>2</v>
      </c>
      <c r="E102" s="352"/>
      <c r="F102" s="523"/>
      <c r="G102" s="473"/>
      <c r="H102" s="470"/>
      <c r="I102" s="470"/>
      <c r="J102" s="467"/>
      <c r="K102" s="274"/>
      <c r="L102" s="275">
        <v>0</v>
      </c>
      <c r="M102" s="275">
        <v>0</v>
      </c>
      <c r="N102" s="275">
        <v>0</v>
      </c>
      <c r="O102" s="275">
        <f t="shared" ref="O102" si="20">SUM(L102:N102)</f>
        <v>0</v>
      </c>
      <c r="P102" s="168" t="s">
        <v>206</v>
      </c>
      <c r="Q102" s="168" t="str">
        <f>'42宮英'!Z8</f>
        <v>田</v>
      </c>
      <c r="R102" s="168" t="str">
        <f>'42宮英'!AA8</f>
        <v>村内</v>
      </c>
      <c r="S102" s="168">
        <f>'42宮英'!AB8</f>
        <v>5</v>
      </c>
      <c r="T102" s="178">
        <f>'42宮英'!AC8</f>
        <v>518</v>
      </c>
      <c r="U102" s="178">
        <f>'42宮英'!AD8</f>
        <v>0</v>
      </c>
      <c r="V102" s="178">
        <f>'42宮英'!AE8</f>
        <v>0</v>
      </c>
      <c r="W102" s="178">
        <f>'42宮英'!AF8</f>
        <v>0</v>
      </c>
      <c r="X102" s="178">
        <f>'42宮英'!AG8</f>
        <v>0</v>
      </c>
      <c r="Y102" s="178">
        <f>'42宮英'!AH8</f>
        <v>0</v>
      </c>
      <c r="Z102" s="178">
        <f>'42宮英'!AI8</f>
        <v>0</v>
      </c>
      <c r="AA102" s="178">
        <f>'42宮英'!AJ8</f>
        <v>0</v>
      </c>
      <c r="AB102" s="178">
        <f>'42宮英'!AK8</f>
        <v>518</v>
      </c>
      <c r="AC102" s="168"/>
    </row>
    <row r="103" spans="1:29" s="92" customFormat="1" ht="21.95" customHeight="1">
      <c r="A103" s="166"/>
      <c r="B103" s="463">
        <v>40</v>
      </c>
      <c r="C103" s="463" t="s">
        <v>545</v>
      </c>
      <c r="D103" s="168">
        <v>1</v>
      </c>
      <c r="E103" s="350" t="s">
        <v>972</v>
      </c>
      <c r="F103" s="521" t="s">
        <v>973</v>
      </c>
      <c r="G103" s="471">
        <v>46106</v>
      </c>
      <c r="H103" s="468" t="s">
        <v>232</v>
      </c>
      <c r="I103" s="468" t="s">
        <v>971</v>
      </c>
      <c r="J103" s="527" t="str">
        <f>'43宮幸'!$K$2</f>
        <v>田の転用分、畑欄未記入のため追記</v>
      </c>
      <c r="K103" s="174"/>
      <c r="L103" s="266">
        <f>$U$103</f>
        <v>4365</v>
      </c>
      <c r="M103" s="266">
        <f>$U$104</f>
        <v>1086</v>
      </c>
      <c r="N103" s="266">
        <v>0</v>
      </c>
      <c r="O103" s="266">
        <f t="shared" si="18"/>
        <v>5451</v>
      </c>
      <c r="P103" s="282" t="s">
        <v>205</v>
      </c>
      <c r="Q103" s="168" t="str">
        <f>'43宮幸'!Z7</f>
        <v>田</v>
      </c>
      <c r="R103" s="168" t="str">
        <f>'43宮幸'!AA7</f>
        <v>村内</v>
      </c>
      <c r="S103" s="168">
        <f>'43宮幸'!AB7</f>
        <v>9</v>
      </c>
      <c r="T103" s="178">
        <f>'43宮幸'!AC7</f>
        <v>6708</v>
      </c>
      <c r="U103" s="278">
        <f>'43宮幸'!AD7</f>
        <v>4365</v>
      </c>
      <c r="V103" s="178">
        <f>'43宮幸'!AE7</f>
        <v>2487</v>
      </c>
      <c r="W103" s="178">
        <f>'43宮幸'!AF7</f>
        <v>0</v>
      </c>
      <c r="X103" s="178">
        <f>'43宮幸'!AG7</f>
        <v>1086</v>
      </c>
      <c r="Y103" s="178">
        <f>'43宮幸'!AH7</f>
        <v>0</v>
      </c>
      <c r="Z103" s="178">
        <f>'43宮幸'!AI7</f>
        <v>2343</v>
      </c>
      <c r="AA103" s="178">
        <f>'43宮幸'!AJ7</f>
        <v>1878</v>
      </c>
      <c r="AB103" s="178">
        <f>'43宮幸'!AK7</f>
        <v>0</v>
      </c>
      <c r="AC103" s="168"/>
    </row>
    <row r="104" spans="1:29" s="92" customFormat="1" ht="21.95" customHeight="1">
      <c r="A104" s="166"/>
      <c r="B104" s="464"/>
      <c r="C104" s="464"/>
      <c r="D104" s="168">
        <v>2</v>
      </c>
      <c r="E104" s="352"/>
      <c r="F104" s="523"/>
      <c r="G104" s="473"/>
      <c r="H104" s="470"/>
      <c r="I104" s="470"/>
      <c r="J104" s="529"/>
      <c r="K104" s="274"/>
      <c r="L104" s="275">
        <v>0</v>
      </c>
      <c r="M104" s="275">
        <v>0</v>
      </c>
      <c r="N104" s="275">
        <v>0</v>
      </c>
      <c r="O104" s="275">
        <f t="shared" si="18"/>
        <v>0</v>
      </c>
      <c r="P104" s="168" t="s">
        <v>206</v>
      </c>
      <c r="Q104" s="168" t="str">
        <f>'43宮幸'!Z8</f>
        <v>畑</v>
      </c>
      <c r="R104" s="168" t="str">
        <f>'43宮幸'!AA8</f>
        <v>村内</v>
      </c>
      <c r="S104" s="168">
        <f>'43宮幸'!AB8</f>
        <v>2</v>
      </c>
      <c r="T104" s="178">
        <f>'43宮幸'!AC8</f>
        <v>1086</v>
      </c>
      <c r="U104" s="278">
        <f>'43宮幸'!AD8</f>
        <v>1086</v>
      </c>
      <c r="V104" s="178">
        <f>'43宮幸'!AE8</f>
        <v>1086</v>
      </c>
      <c r="W104" s="178">
        <f>'43宮幸'!AF8</f>
        <v>0</v>
      </c>
      <c r="X104" s="178">
        <f>'43宮幸'!AG8</f>
        <v>0</v>
      </c>
      <c r="Y104" s="178">
        <f>'43宮幸'!AH8</f>
        <v>0</v>
      </c>
      <c r="Z104" s="178">
        <f>'43宮幸'!AI8</f>
        <v>0</v>
      </c>
      <c r="AA104" s="178">
        <f>'43宮幸'!AJ8</f>
        <v>0</v>
      </c>
      <c r="AB104" s="178">
        <f>'43宮幸'!AK8</f>
        <v>0</v>
      </c>
      <c r="AC104" s="168"/>
    </row>
    <row r="105" spans="1:29" s="92" customFormat="1" ht="34.5" customHeight="1">
      <c r="A105" s="166"/>
      <c r="B105" s="463">
        <v>41</v>
      </c>
      <c r="C105" s="463" t="s">
        <v>546</v>
      </c>
      <c r="D105" s="168">
        <v>1</v>
      </c>
      <c r="E105" s="355" t="s">
        <v>992</v>
      </c>
      <c r="F105" s="521" t="s">
        <v>315</v>
      </c>
      <c r="G105" s="471">
        <v>46106</v>
      </c>
      <c r="H105" s="468" t="s">
        <v>232</v>
      </c>
      <c r="I105" s="468"/>
      <c r="J105" s="527" t="str">
        <f>'44ミヤ'!$K$2</f>
        <v>休耕:2,554
畑利用転用6,267
田:11,826</v>
      </c>
      <c r="K105" s="174"/>
      <c r="L105" s="266">
        <f>$O$106</f>
        <v>13218</v>
      </c>
      <c r="M105" s="266">
        <f>$O$107</f>
        <v>13754</v>
      </c>
      <c r="N105" s="266">
        <v>0</v>
      </c>
      <c r="O105" s="266">
        <f t="shared" si="18"/>
        <v>26972</v>
      </c>
      <c r="P105" s="282" t="s">
        <v>205</v>
      </c>
      <c r="Q105" s="168" t="str">
        <f>'44ミヤ'!Z7</f>
        <v>田</v>
      </c>
      <c r="R105" s="168" t="str">
        <f>'44ミヤ'!AA7</f>
        <v>村内</v>
      </c>
      <c r="S105" s="168">
        <f>'44ミヤ'!AB7</f>
        <v>27</v>
      </c>
      <c r="T105" s="178">
        <f>'44ミヤ'!AC7</f>
        <v>18479</v>
      </c>
      <c r="U105" s="278">
        <f>'44ミヤ'!AD7</f>
        <v>7235</v>
      </c>
      <c r="V105" s="178">
        <f>'44ミヤ'!AE7</f>
        <v>7235</v>
      </c>
      <c r="W105" s="178">
        <f>'44ミヤ'!AF7</f>
        <v>11244</v>
      </c>
      <c r="X105" s="178">
        <f>'44ミヤ'!AG7</f>
        <v>3132</v>
      </c>
      <c r="Y105" s="178">
        <f>'44ミヤ'!AH7</f>
        <v>0</v>
      </c>
      <c r="Z105" s="178">
        <f>'44ミヤ'!AI7</f>
        <v>0</v>
      </c>
      <c r="AA105" s="178">
        <f>'44ミヤ'!AJ7</f>
        <v>0</v>
      </c>
      <c r="AB105" s="178">
        <f>'44ミヤ'!AK7</f>
        <v>0</v>
      </c>
      <c r="AC105" s="168"/>
    </row>
    <row r="106" spans="1:29" s="92" customFormat="1" ht="21.95" customHeight="1">
      <c r="A106" s="166"/>
      <c r="B106" s="502"/>
      <c r="C106" s="502"/>
      <c r="D106" s="168">
        <v>2</v>
      </c>
      <c r="E106" s="353"/>
      <c r="F106" s="522"/>
      <c r="G106" s="472"/>
      <c r="H106" s="469"/>
      <c r="I106" s="469"/>
      <c r="J106" s="528"/>
      <c r="K106" s="311" t="s">
        <v>1223</v>
      </c>
      <c r="L106" s="288">
        <f>$U$105</f>
        <v>7235</v>
      </c>
      <c r="M106" s="288">
        <f>$U$108</f>
        <v>5983</v>
      </c>
      <c r="N106" s="288">
        <v>0</v>
      </c>
      <c r="O106" s="315">
        <f t="shared" si="18"/>
        <v>13218</v>
      </c>
      <c r="P106" s="168" t="s">
        <v>206</v>
      </c>
      <c r="Q106" s="168" t="str">
        <f>'44ミヤ'!Z8</f>
        <v>畑</v>
      </c>
      <c r="R106" s="168" t="str">
        <f>'44ミヤ'!AA8</f>
        <v>村内</v>
      </c>
      <c r="S106" s="168">
        <f>'44ミヤ'!AB8</f>
        <v>12</v>
      </c>
      <c r="T106" s="178">
        <f>'44ミヤ'!AC8</f>
        <v>7487</v>
      </c>
      <c r="U106" s="278">
        <f>'44ミヤ'!AD8</f>
        <v>7487</v>
      </c>
      <c r="V106" s="178">
        <f>'44ミヤ'!AE8</f>
        <v>7487</v>
      </c>
      <c r="W106" s="178">
        <f>'44ミヤ'!AF8</f>
        <v>0</v>
      </c>
      <c r="X106" s="178">
        <f>'44ミヤ'!AG8</f>
        <v>0</v>
      </c>
      <c r="Y106" s="178">
        <f>'44ミヤ'!AH8</f>
        <v>0</v>
      </c>
      <c r="Z106" s="178">
        <f>'44ミヤ'!AI8</f>
        <v>0</v>
      </c>
      <c r="AA106" s="178">
        <f>'44ミヤ'!AJ8</f>
        <v>0</v>
      </c>
      <c r="AB106" s="178">
        <f>'44ミヤ'!AK8</f>
        <v>0</v>
      </c>
      <c r="AC106" s="168"/>
    </row>
    <row r="107" spans="1:29" s="92" customFormat="1" ht="21.95" customHeight="1">
      <c r="A107" s="166"/>
      <c r="B107" s="502"/>
      <c r="C107" s="502"/>
      <c r="D107" s="168">
        <v>3</v>
      </c>
      <c r="E107" s="353"/>
      <c r="F107" s="522"/>
      <c r="G107" s="472"/>
      <c r="H107" s="469"/>
      <c r="I107" s="469"/>
      <c r="J107" s="528"/>
      <c r="K107" s="311" t="s">
        <v>1224</v>
      </c>
      <c r="L107" s="288">
        <f>$U$106</f>
        <v>7487</v>
      </c>
      <c r="M107" s="288">
        <f>$U$107</f>
        <v>6267</v>
      </c>
      <c r="N107" s="288">
        <v>0</v>
      </c>
      <c r="O107" s="315">
        <f t="shared" si="18"/>
        <v>13754</v>
      </c>
      <c r="P107" s="168" t="s">
        <v>207</v>
      </c>
      <c r="Q107" s="168" t="str">
        <f>'44ミヤ'!Z9</f>
        <v>畑</v>
      </c>
      <c r="R107" s="168" t="str">
        <f>'44ミヤ'!AA9</f>
        <v>村内</v>
      </c>
      <c r="S107" s="168">
        <f>'44ミヤ'!AB9</f>
        <v>9</v>
      </c>
      <c r="T107" s="178">
        <f>'44ミヤ'!AC9</f>
        <v>6267</v>
      </c>
      <c r="U107" s="278">
        <f>'44ミヤ'!AD9</f>
        <v>6267</v>
      </c>
      <c r="V107" s="178">
        <f>'44ミヤ'!AE9</f>
        <v>6267</v>
      </c>
      <c r="W107" s="178">
        <f>'44ミヤ'!AF9</f>
        <v>0</v>
      </c>
      <c r="X107" s="178">
        <f>'44ミヤ'!AG9</f>
        <v>0</v>
      </c>
      <c r="Y107" s="178">
        <f>'44ミヤ'!AH9</f>
        <v>0</v>
      </c>
      <c r="Z107" s="178">
        <f>'44ミヤ'!AI9</f>
        <v>0</v>
      </c>
      <c r="AA107" s="178">
        <f>'44ミヤ'!AJ9</f>
        <v>0</v>
      </c>
      <c r="AB107" s="178">
        <f>'44ミヤ'!AK9</f>
        <v>0</v>
      </c>
      <c r="AC107" s="168"/>
    </row>
    <row r="108" spans="1:29" s="92" customFormat="1" ht="21.95" customHeight="1">
      <c r="A108" s="166"/>
      <c r="B108" s="464"/>
      <c r="C108" s="464"/>
      <c r="D108" s="168">
        <v>4</v>
      </c>
      <c r="E108" s="354"/>
      <c r="F108" s="523"/>
      <c r="G108" s="473"/>
      <c r="H108" s="470"/>
      <c r="I108" s="470"/>
      <c r="J108" s="529"/>
      <c r="K108" s="274"/>
      <c r="L108" s="275">
        <v>0</v>
      </c>
      <c r="M108" s="275">
        <v>0</v>
      </c>
      <c r="N108" s="275">
        <v>0</v>
      </c>
      <c r="O108" s="275">
        <f t="shared" si="18"/>
        <v>0</v>
      </c>
      <c r="P108" s="168" t="s">
        <v>208</v>
      </c>
      <c r="Q108" s="168" t="str">
        <f>'44ミヤ'!Z10</f>
        <v>田</v>
      </c>
      <c r="R108" s="168" t="str">
        <f>'44ミヤ'!AA10</f>
        <v>村内</v>
      </c>
      <c r="S108" s="168">
        <f>'44ミヤ'!AB10</f>
        <v>19</v>
      </c>
      <c r="T108" s="178">
        <f>'44ミヤ'!AC10</f>
        <v>7293</v>
      </c>
      <c r="U108" s="278">
        <f>'44ミヤ'!AD10</f>
        <v>5983</v>
      </c>
      <c r="V108" s="178">
        <f>'44ミヤ'!AE10</f>
        <v>5983</v>
      </c>
      <c r="W108" s="178">
        <f>'44ミヤ'!AF10</f>
        <v>1310</v>
      </c>
      <c r="X108" s="178">
        <f>'44ミヤ'!AG10</f>
        <v>3135</v>
      </c>
      <c r="Y108" s="178">
        <f>'44ミヤ'!AH10</f>
        <v>0</v>
      </c>
      <c r="Z108" s="178">
        <f>'44ミヤ'!AI10</f>
        <v>0</v>
      </c>
      <c r="AA108" s="178">
        <f>'44ミヤ'!AJ10</f>
        <v>0</v>
      </c>
      <c r="AB108" s="178">
        <f>'44ミヤ'!AK10</f>
        <v>0</v>
      </c>
      <c r="AC108" s="168"/>
    </row>
    <row r="109" spans="1:29" s="92" customFormat="1" ht="21.95" customHeight="1">
      <c r="A109" s="166"/>
      <c r="B109" s="530">
        <v>42</v>
      </c>
      <c r="C109" s="530" t="s">
        <v>503</v>
      </c>
      <c r="D109" s="446">
        <v>1</v>
      </c>
      <c r="E109" s="449" t="s">
        <v>452</v>
      </c>
      <c r="F109" s="532" t="s">
        <v>453</v>
      </c>
      <c r="G109" s="534">
        <v>46106</v>
      </c>
      <c r="H109" s="518" t="s">
        <v>232</v>
      </c>
      <c r="I109" s="518" t="s">
        <v>644</v>
      </c>
      <c r="J109" s="512" t="str">
        <f>'14小菊'!$K$2</f>
        <v>売却と返却処理済み</v>
      </c>
      <c r="K109" s="174"/>
      <c r="L109" s="266">
        <v>0</v>
      </c>
      <c r="M109" s="266">
        <v>0</v>
      </c>
      <c r="N109" s="266">
        <v>0</v>
      </c>
      <c r="O109" s="266">
        <f t="shared" ref="O109:O115" si="21">SUM(L109:N109)</f>
        <v>0</v>
      </c>
      <c r="P109" s="282" t="s">
        <v>205</v>
      </c>
      <c r="Q109" s="175" t="str">
        <f>'14小菊'!Z7</f>
        <v>田</v>
      </c>
      <c r="R109" s="176" t="str">
        <f>'14小菊'!AA7</f>
        <v>村内</v>
      </c>
      <c r="S109" s="177">
        <f>'14小菊'!AB7</f>
        <v>14</v>
      </c>
      <c r="T109" s="178">
        <f>'14小菊'!AC7</f>
        <v>0</v>
      </c>
      <c r="U109" s="178">
        <f>'14小菊'!AD7</f>
        <v>0</v>
      </c>
      <c r="V109" s="178">
        <f>'14小菊'!AE7</f>
        <v>0</v>
      </c>
      <c r="W109" s="178">
        <f>'14小菊'!AF7</f>
        <v>0</v>
      </c>
      <c r="X109" s="178">
        <f>'14小菊'!AG7</f>
        <v>0</v>
      </c>
      <c r="Y109" s="178">
        <f>'14小菊'!AH7</f>
        <v>8343</v>
      </c>
      <c r="Z109" s="178">
        <f>'14小菊'!AI7</f>
        <v>0</v>
      </c>
      <c r="AA109" s="178">
        <f>'14小菊'!AJ7</f>
        <v>0</v>
      </c>
      <c r="AB109" s="178">
        <f>'14小菊'!AK7</f>
        <v>0</v>
      </c>
      <c r="AC109" s="168"/>
    </row>
    <row r="110" spans="1:29" s="92" customFormat="1" ht="21.95" customHeight="1">
      <c r="A110" s="166"/>
      <c r="B110" s="531"/>
      <c r="C110" s="531"/>
      <c r="D110" s="446">
        <v>2</v>
      </c>
      <c r="E110" s="450"/>
      <c r="F110" s="533"/>
      <c r="G110" s="535"/>
      <c r="H110" s="519"/>
      <c r="I110" s="519"/>
      <c r="J110" s="513"/>
      <c r="K110" s="274"/>
      <c r="L110" s="275">
        <v>0</v>
      </c>
      <c r="M110" s="275">
        <v>0</v>
      </c>
      <c r="N110" s="275">
        <v>0</v>
      </c>
      <c r="O110" s="275">
        <f t="shared" si="21"/>
        <v>0</v>
      </c>
      <c r="P110" s="172" t="s">
        <v>269</v>
      </c>
      <c r="Q110" s="175" t="str">
        <f>'14小菊'!Z8</f>
        <v>田</v>
      </c>
      <c r="R110" s="176" t="str">
        <f>'14小菊'!AA8</f>
        <v>村内</v>
      </c>
      <c r="S110" s="177">
        <f>'14小菊'!AB8</f>
        <v>6</v>
      </c>
      <c r="T110" s="178">
        <f>'14小菊'!AC8</f>
        <v>7652</v>
      </c>
      <c r="U110" s="178">
        <f>'14小菊'!AD8</f>
        <v>0</v>
      </c>
      <c r="V110" s="178">
        <f>'14小菊'!AE8</f>
        <v>0</v>
      </c>
      <c r="W110" s="178">
        <f>'14小菊'!AF8</f>
        <v>0</v>
      </c>
      <c r="X110" s="178">
        <f>'14小菊'!AG8</f>
        <v>0</v>
      </c>
      <c r="Y110" s="178">
        <f>'14小菊'!AH8</f>
        <v>0</v>
      </c>
      <c r="Z110" s="178">
        <f>'14小菊'!AI8</f>
        <v>0</v>
      </c>
      <c r="AA110" s="178">
        <f>'14小菊'!AJ8</f>
        <v>0</v>
      </c>
      <c r="AB110" s="178">
        <f>'14小菊'!AK8</f>
        <v>7652</v>
      </c>
      <c r="AC110" s="168"/>
    </row>
    <row r="111" spans="1:29" s="92" customFormat="1" ht="63.75" customHeight="1">
      <c r="A111" s="166"/>
      <c r="B111" s="453">
        <v>43</v>
      </c>
      <c r="C111" s="453" t="s">
        <v>535</v>
      </c>
      <c r="D111" s="446">
        <v>1</v>
      </c>
      <c r="E111" s="454" t="s">
        <v>840</v>
      </c>
      <c r="F111" s="455" t="s">
        <v>841</v>
      </c>
      <c r="G111" s="456">
        <v>46106</v>
      </c>
      <c r="H111" s="446" t="s">
        <v>232</v>
      </c>
      <c r="I111" s="446" t="s">
        <v>801</v>
      </c>
      <c r="J111" s="457" t="str">
        <f>'33沼邦'!$K$2</f>
        <v>村外扱い/紙台帳点検完了
農産割道水割取水割計_2,934㎡</v>
      </c>
      <c r="K111" s="451"/>
      <c r="L111" s="452">
        <v>0</v>
      </c>
      <c r="M111" s="452">
        <v>0</v>
      </c>
      <c r="N111" s="452">
        <v>0</v>
      </c>
      <c r="O111" s="452">
        <f t="shared" si="21"/>
        <v>0</v>
      </c>
      <c r="P111" s="282" t="s">
        <v>205</v>
      </c>
      <c r="Q111" s="168" t="str">
        <f>'33沼邦'!Z7</f>
        <v>田</v>
      </c>
      <c r="R111" s="286" t="str">
        <f>'33沼邦'!AA7</f>
        <v>村外</v>
      </c>
      <c r="S111" s="168">
        <f>'33沼邦'!AB7</f>
        <v>6</v>
      </c>
      <c r="T111" s="184">
        <f>'33沼邦'!AC7</f>
        <v>3022.3199999999997</v>
      </c>
      <c r="U111" s="184">
        <f>'33沼邦'!AD7</f>
        <v>3022.3199999999997</v>
      </c>
      <c r="V111" s="184">
        <f>'33沼邦'!AE7</f>
        <v>3022.3199999999997</v>
      </c>
      <c r="W111" s="184">
        <f>'33沼邦'!AF7</f>
        <v>0</v>
      </c>
      <c r="X111" s="178">
        <f>'33沼邦'!AG7</f>
        <v>0</v>
      </c>
      <c r="Y111" s="178">
        <f>'33沼邦'!AH7</f>
        <v>0</v>
      </c>
      <c r="Z111" s="178">
        <f>'33沼邦'!AI7</f>
        <v>0</v>
      </c>
      <c r="AA111" s="178">
        <f>'33沼邦'!AJ7</f>
        <v>0</v>
      </c>
      <c r="AB111" s="178">
        <f>'33沼邦'!AK7</f>
        <v>0</v>
      </c>
      <c r="AC111" s="168"/>
    </row>
    <row r="112" spans="1:29" s="92" customFormat="1" ht="21.95" customHeight="1">
      <c r="A112" s="166"/>
      <c r="B112" s="530">
        <v>44</v>
      </c>
      <c r="C112" s="530" t="s">
        <v>524</v>
      </c>
      <c r="D112" s="446">
        <v>1</v>
      </c>
      <c r="E112" s="449" t="s">
        <v>612</v>
      </c>
      <c r="F112" s="532" t="s">
        <v>225</v>
      </c>
      <c r="G112" s="534">
        <v>46106</v>
      </c>
      <c r="H112" s="518" t="s">
        <v>232</v>
      </c>
      <c r="I112" s="518"/>
      <c r="J112" s="512" t="str">
        <f>'22渋道'!$K$2</f>
        <v>G1:田の全耕地、大貝氏と統合</v>
      </c>
      <c r="K112" s="451"/>
      <c r="L112" s="452">
        <f>$U$112</f>
        <v>0</v>
      </c>
      <c r="M112" s="452">
        <v>0</v>
      </c>
      <c r="N112" s="452">
        <v>0</v>
      </c>
      <c r="O112" s="452">
        <f t="shared" si="21"/>
        <v>0</v>
      </c>
      <c r="P112" s="282" t="s">
        <v>205</v>
      </c>
      <c r="Q112" s="175" t="str">
        <f>'22渋道'!Z7</f>
        <v>田</v>
      </c>
      <c r="R112" s="176" t="str">
        <f>'22渋道'!AA7</f>
        <v>村内</v>
      </c>
      <c r="S112" s="177">
        <f>'22渋道'!AB7</f>
        <v>2</v>
      </c>
      <c r="T112" s="178">
        <f>'22渋道'!AC7</f>
        <v>899</v>
      </c>
      <c r="U112" s="178">
        <f>'22渋道'!AD7</f>
        <v>0</v>
      </c>
      <c r="V112" s="178">
        <f>'22渋道'!AE7</f>
        <v>0</v>
      </c>
      <c r="W112" s="178">
        <f>'22渋道'!AF7</f>
        <v>0</v>
      </c>
      <c r="X112" s="178">
        <f>'22渋道'!AG7</f>
        <v>0</v>
      </c>
      <c r="Y112" s="178">
        <f>'22渋道'!AH7</f>
        <v>0</v>
      </c>
      <c r="Z112" s="178">
        <f>'22渋道'!AI7</f>
        <v>899</v>
      </c>
      <c r="AA112" s="178">
        <f>'22渋道'!AJ7</f>
        <v>0</v>
      </c>
      <c r="AB112" s="178">
        <f>'22渋道'!AK7</f>
        <v>0</v>
      </c>
      <c r="AC112" s="168"/>
    </row>
    <row r="113" spans="1:29" s="92" customFormat="1" ht="21.95" customHeight="1">
      <c r="A113" s="166"/>
      <c r="B113" s="531"/>
      <c r="C113" s="531"/>
      <c r="D113" s="446">
        <v>2</v>
      </c>
      <c r="E113" s="450"/>
      <c r="F113" s="533"/>
      <c r="G113" s="535"/>
      <c r="H113" s="519"/>
      <c r="I113" s="519"/>
      <c r="J113" s="513"/>
      <c r="K113" s="274"/>
      <c r="L113" s="275">
        <v>0</v>
      </c>
      <c r="M113" s="275">
        <v>0</v>
      </c>
      <c r="N113" s="275">
        <v>0</v>
      </c>
      <c r="O113" s="275">
        <f t="shared" si="21"/>
        <v>0</v>
      </c>
      <c r="P113" s="172" t="s">
        <v>269</v>
      </c>
      <c r="Q113" s="175" t="str">
        <f>'22渋道'!Z8</f>
        <v>山畑</v>
      </c>
      <c r="R113" s="176" t="str">
        <f>'22渋道'!AA8</f>
        <v>村内</v>
      </c>
      <c r="S113" s="177">
        <f>'22渋道'!AB8</f>
        <v>3</v>
      </c>
      <c r="T113" s="178">
        <f>'22渋道'!AC8</f>
        <v>1360</v>
      </c>
      <c r="U113" s="178">
        <f>'22渋道'!AD8</f>
        <v>0</v>
      </c>
      <c r="V113" s="178">
        <f>'22渋道'!AE8</f>
        <v>0</v>
      </c>
      <c r="W113" s="178">
        <f>'22渋道'!AF8</f>
        <v>1360</v>
      </c>
      <c r="X113" s="178">
        <f>'22渋道'!AG8</f>
        <v>0</v>
      </c>
      <c r="Y113" s="178">
        <f>'22渋道'!AH8</f>
        <v>0</v>
      </c>
      <c r="Z113" s="178">
        <f>'22渋道'!AI8</f>
        <v>0</v>
      </c>
      <c r="AA113" s="178">
        <f>'22渋道'!AJ8</f>
        <v>0</v>
      </c>
      <c r="AB113" s="178">
        <f>'22渋道'!AK8</f>
        <v>0</v>
      </c>
      <c r="AC113" s="168"/>
    </row>
    <row r="114" spans="1:29" s="92" customFormat="1" ht="21.95" customHeight="1">
      <c r="A114" s="166"/>
      <c r="B114" s="530">
        <v>45</v>
      </c>
      <c r="C114" s="530" t="s">
        <v>537</v>
      </c>
      <c r="D114" s="446">
        <v>1</v>
      </c>
      <c r="E114" s="447" t="s">
        <v>866</v>
      </c>
      <c r="F114" s="540"/>
      <c r="G114" s="538">
        <v>46106</v>
      </c>
      <c r="H114" s="536" t="s">
        <v>232</v>
      </c>
      <c r="I114" s="536" t="s">
        <v>902</v>
      </c>
      <c r="J114" s="512" t="str">
        <f>'35宮キ'!$K$2</f>
        <v>※対応者存在しない
紙台帳と相違なし</v>
      </c>
      <c r="K114" s="451"/>
      <c r="L114" s="452">
        <f>$U$114</f>
        <v>0</v>
      </c>
      <c r="M114" s="452">
        <f>$U$115</f>
        <v>0</v>
      </c>
      <c r="N114" s="452">
        <v>0</v>
      </c>
      <c r="O114" s="452">
        <f t="shared" si="21"/>
        <v>0</v>
      </c>
      <c r="P114" s="282" t="s">
        <v>205</v>
      </c>
      <c r="Q114" s="168" t="str">
        <f>'35宮キ'!Z7</f>
        <v>田</v>
      </c>
      <c r="R114" s="168" t="str">
        <f>'35宮キ'!AA7</f>
        <v>村内</v>
      </c>
      <c r="S114" s="168">
        <f>'35宮キ'!AB7</f>
        <v>4</v>
      </c>
      <c r="T114" s="178">
        <f>'35宮キ'!AC7</f>
        <v>1859</v>
      </c>
      <c r="U114" s="178">
        <f>'35宮キ'!AD7</f>
        <v>0</v>
      </c>
      <c r="V114" s="178">
        <f>'35宮キ'!AE7</f>
        <v>0</v>
      </c>
      <c r="W114" s="178">
        <f>'35宮キ'!AF7</f>
        <v>1859</v>
      </c>
      <c r="X114" s="178">
        <f>'35宮キ'!AG7</f>
        <v>0</v>
      </c>
      <c r="Y114" s="178">
        <f>'35宮キ'!AH7</f>
        <v>0</v>
      </c>
      <c r="Z114" s="178">
        <f>'35宮キ'!AI7</f>
        <v>0</v>
      </c>
      <c r="AA114" s="178">
        <f>'35宮キ'!AJ7</f>
        <v>0</v>
      </c>
      <c r="AB114" s="178">
        <f>'35宮キ'!AK7</f>
        <v>0</v>
      </c>
      <c r="AC114" s="168"/>
    </row>
    <row r="115" spans="1:29" s="92" customFormat="1" ht="21.95" customHeight="1">
      <c r="A115" s="166"/>
      <c r="B115" s="531"/>
      <c r="C115" s="531"/>
      <c r="D115" s="446">
        <v>2</v>
      </c>
      <c r="E115" s="448"/>
      <c r="F115" s="541"/>
      <c r="G115" s="539"/>
      <c r="H115" s="537"/>
      <c r="I115" s="537"/>
      <c r="J115" s="513"/>
      <c r="K115" s="274"/>
      <c r="L115" s="275">
        <v>0</v>
      </c>
      <c r="M115" s="275">
        <v>0</v>
      </c>
      <c r="N115" s="275">
        <v>0</v>
      </c>
      <c r="O115" s="275">
        <f t="shared" si="21"/>
        <v>0</v>
      </c>
      <c r="P115" s="168" t="s">
        <v>206</v>
      </c>
      <c r="Q115" s="168" t="str">
        <f>'35宮キ'!Z8</f>
        <v>畑</v>
      </c>
      <c r="R115" s="168" t="str">
        <f>'35宮キ'!AA8</f>
        <v>村内</v>
      </c>
      <c r="S115" s="168">
        <f>'35宮キ'!AB8</f>
        <v>5</v>
      </c>
      <c r="T115" s="178">
        <f>'35宮キ'!AC8</f>
        <v>5311</v>
      </c>
      <c r="U115" s="178">
        <f>'35宮キ'!AD8</f>
        <v>0</v>
      </c>
      <c r="V115" s="178">
        <f>'35宮キ'!AE8</f>
        <v>0</v>
      </c>
      <c r="W115" s="178">
        <f>'35宮キ'!AF8</f>
        <v>5311</v>
      </c>
      <c r="X115" s="178">
        <f>'35宮キ'!AG8</f>
        <v>0</v>
      </c>
      <c r="Y115" s="178">
        <f>'35宮キ'!AH8</f>
        <v>0</v>
      </c>
      <c r="Z115" s="178">
        <f>'35宮キ'!AI8</f>
        <v>0</v>
      </c>
      <c r="AA115" s="178">
        <f>'35宮キ'!AJ8</f>
        <v>0</v>
      </c>
      <c r="AB115" s="178">
        <f>'35宮キ'!AK8</f>
        <v>0</v>
      </c>
      <c r="AC115" s="168"/>
    </row>
    <row r="118" spans="1:29">
      <c r="F118" s="163"/>
    </row>
  </sheetData>
  <autoFilter ref="B7:AC115" xr:uid="{A1D7194A-FC02-448B-9A75-013DEAD7BBCF}"/>
  <mergeCells count="242">
    <mergeCell ref="B9:B10"/>
    <mergeCell ref="C9:C10"/>
    <mergeCell ref="F9:F10"/>
    <mergeCell ref="G9:G10"/>
    <mergeCell ref="H9:H10"/>
    <mergeCell ref="I9:I10"/>
    <mergeCell ref="J9:J10"/>
    <mergeCell ref="G103:G104"/>
    <mergeCell ref="F103:F104"/>
    <mergeCell ref="C103:C104"/>
    <mergeCell ref="B103:B104"/>
    <mergeCell ref="J45:J47"/>
    <mergeCell ref="J48:J50"/>
    <mergeCell ref="I48:I50"/>
    <mergeCell ref="H48:H50"/>
    <mergeCell ref="G48:G50"/>
    <mergeCell ref="F48:F50"/>
    <mergeCell ref="C48:C50"/>
    <mergeCell ref="F89:F91"/>
    <mergeCell ref="C89:C91"/>
    <mergeCell ref="B89:B91"/>
    <mergeCell ref="I80:I81"/>
    <mergeCell ref="H80:H81"/>
    <mergeCell ref="G80:G81"/>
    <mergeCell ref="J52:J54"/>
    <mergeCell ref="I52:I54"/>
    <mergeCell ref="H52:H54"/>
    <mergeCell ref="G52:G54"/>
    <mergeCell ref="F52:F54"/>
    <mergeCell ref="C52:C54"/>
    <mergeCell ref="B52:B54"/>
    <mergeCell ref="J80:J81"/>
    <mergeCell ref="J105:J108"/>
    <mergeCell ref="I105:I108"/>
    <mergeCell ref="H105:H108"/>
    <mergeCell ref="G105:G108"/>
    <mergeCell ref="F105:F108"/>
    <mergeCell ref="C105:C108"/>
    <mergeCell ref="B105:B108"/>
    <mergeCell ref="J89:J91"/>
    <mergeCell ref="I89:I91"/>
    <mergeCell ref="H89:H91"/>
    <mergeCell ref="G89:G91"/>
    <mergeCell ref="J114:J115"/>
    <mergeCell ref="I114:I115"/>
    <mergeCell ref="H114:H115"/>
    <mergeCell ref="G114:G115"/>
    <mergeCell ref="F114:F115"/>
    <mergeCell ref="C114:C115"/>
    <mergeCell ref="B114:B115"/>
    <mergeCell ref="J103:J104"/>
    <mergeCell ref="I103:I104"/>
    <mergeCell ref="H103:H104"/>
    <mergeCell ref="H112:H113"/>
    <mergeCell ref="G112:G113"/>
    <mergeCell ref="F112:F113"/>
    <mergeCell ref="C112:C113"/>
    <mergeCell ref="B112:B113"/>
    <mergeCell ref="B80:B81"/>
    <mergeCell ref="C80:C81"/>
    <mergeCell ref="F80:F81"/>
    <mergeCell ref="J69:J71"/>
    <mergeCell ref="I69:I71"/>
    <mergeCell ref="H69:H71"/>
    <mergeCell ref="G69:G71"/>
    <mergeCell ref="F69:F71"/>
    <mergeCell ref="C69:C71"/>
    <mergeCell ref="B69:B71"/>
    <mergeCell ref="J72:J75"/>
    <mergeCell ref="I72:I75"/>
    <mergeCell ref="H72:H75"/>
    <mergeCell ref="G72:G75"/>
    <mergeCell ref="F72:F75"/>
    <mergeCell ref="C72:C75"/>
    <mergeCell ref="B72:B75"/>
    <mergeCell ref="J64:J68"/>
    <mergeCell ref="I64:I68"/>
    <mergeCell ref="H64:H68"/>
    <mergeCell ref="G64:G68"/>
    <mergeCell ref="F64:F68"/>
    <mergeCell ref="B109:B110"/>
    <mergeCell ref="F109:F110"/>
    <mergeCell ref="G109:G110"/>
    <mergeCell ref="H109:H110"/>
    <mergeCell ref="C109:C110"/>
    <mergeCell ref="C82:C88"/>
    <mergeCell ref="B82:B88"/>
    <mergeCell ref="I101:I102"/>
    <mergeCell ref="H101:H102"/>
    <mergeCell ref="G101:G102"/>
    <mergeCell ref="F101:F102"/>
    <mergeCell ref="C101:C102"/>
    <mergeCell ref="B101:B102"/>
    <mergeCell ref="J96:J97"/>
    <mergeCell ref="I96:I97"/>
    <mergeCell ref="H96:H97"/>
    <mergeCell ref="G96:G97"/>
    <mergeCell ref="F96:F97"/>
    <mergeCell ref="C96:C97"/>
    <mergeCell ref="G45:G47"/>
    <mergeCell ref="H45:H47"/>
    <mergeCell ref="J60:J62"/>
    <mergeCell ref="H60:H62"/>
    <mergeCell ref="G60:G62"/>
    <mergeCell ref="J57:J58"/>
    <mergeCell ref="H57:H58"/>
    <mergeCell ref="G57:G58"/>
    <mergeCell ref="I57:I58"/>
    <mergeCell ref="I60:I62"/>
    <mergeCell ref="B48:B50"/>
    <mergeCell ref="J112:J113"/>
    <mergeCell ref="I112:I113"/>
    <mergeCell ref="I45:I47"/>
    <mergeCell ref="C64:C68"/>
    <mergeCell ref="B64:B68"/>
    <mergeCell ref="B45:B47"/>
    <mergeCell ref="C45:C47"/>
    <mergeCell ref="F45:F47"/>
    <mergeCell ref="C57:C58"/>
    <mergeCell ref="B57:B58"/>
    <mergeCell ref="F60:F62"/>
    <mergeCell ref="C60:C62"/>
    <mergeCell ref="B60:B62"/>
    <mergeCell ref="F57:F58"/>
    <mergeCell ref="G99:G100"/>
    <mergeCell ref="F99:F100"/>
    <mergeCell ref="C99:C100"/>
    <mergeCell ref="B99:B100"/>
    <mergeCell ref="H92:H93"/>
    <mergeCell ref="G92:G93"/>
    <mergeCell ref="F92:F93"/>
    <mergeCell ref="C92:C93"/>
    <mergeCell ref="B92:B93"/>
    <mergeCell ref="G41:G43"/>
    <mergeCell ref="H41:H43"/>
    <mergeCell ref="F41:F43"/>
    <mergeCell ref="B41:B43"/>
    <mergeCell ref="C39:C40"/>
    <mergeCell ref="C41:C43"/>
    <mergeCell ref="H28:H30"/>
    <mergeCell ref="H25:H27"/>
    <mergeCell ref="H39:H40"/>
    <mergeCell ref="G39:G40"/>
    <mergeCell ref="F39:F40"/>
    <mergeCell ref="B35:B38"/>
    <mergeCell ref="F35:F38"/>
    <mergeCell ref="G35:G38"/>
    <mergeCell ref="H35:H38"/>
    <mergeCell ref="B25:B27"/>
    <mergeCell ref="H31:H34"/>
    <mergeCell ref="G31:G34"/>
    <mergeCell ref="F31:F34"/>
    <mergeCell ref="B39:B40"/>
    <mergeCell ref="G19:G22"/>
    <mergeCell ref="F19:F22"/>
    <mergeCell ref="B19:B22"/>
    <mergeCell ref="B28:B30"/>
    <mergeCell ref="F28:F30"/>
    <mergeCell ref="G28:G30"/>
    <mergeCell ref="H12:H13"/>
    <mergeCell ref="G12:G13"/>
    <mergeCell ref="G14:G15"/>
    <mergeCell ref="H14:H15"/>
    <mergeCell ref="F14:F15"/>
    <mergeCell ref="B14:B15"/>
    <mergeCell ref="H19:H22"/>
    <mergeCell ref="F12:F13"/>
    <mergeCell ref="B12:B13"/>
    <mergeCell ref="C12:C13"/>
    <mergeCell ref="C19:C22"/>
    <mergeCell ref="C28:C30"/>
    <mergeCell ref="B16:B18"/>
    <mergeCell ref="C16:C18"/>
    <mergeCell ref="F16:F18"/>
    <mergeCell ref="G16:G18"/>
    <mergeCell ref="H16:H18"/>
    <mergeCell ref="I35:I38"/>
    <mergeCell ref="J109:J110"/>
    <mergeCell ref="J41:J43"/>
    <mergeCell ref="J39:J40"/>
    <mergeCell ref="J19:J22"/>
    <mergeCell ref="J14:J15"/>
    <mergeCell ref="J12:J13"/>
    <mergeCell ref="J28:J30"/>
    <mergeCell ref="J25:J27"/>
    <mergeCell ref="J31:J34"/>
    <mergeCell ref="J35:J38"/>
    <mergeCell ref="I12:I13"/>
    <mergeCell ref="I19:I22"/>
    <mergeCell ref="I28:I30"/>
    <mergeCell ref="I25:I27"/>
    <mergeCell ref="I31:I34"/>
    <mergeCell ref="I39:I40"/>
    <mergeCell ref="I41:I43"/>
    <mergeCell ref="I109:I110"/>
    <mergeCell ref="I16:I18"/>
    <mergeCell ref="J16:J18"/>
    <mergeCell ref="J92:J93"/>
    <mergeCell ref="I92:I93"/>
    <mergeCell ref="J101:J102"/>
    <mergeCell ref="B6:C6"/>
    <mergeCell ref="D6:E6"/>
    <mergeCell ref="J76:J78"/>
    <mergeCell ref="I76:I78"/>
    <mergeCell ref="H76:H78"/>
    <mergeCell ref="G76:G78"/>
    <mergeCell ref="F76:F78"/>
    <mergeCell ref="C76:C78"/>
    <mergeCell ref="B76:B78"/>
    <mergeCell ref="B31:B34"/>
    <mergeCell ref="C35:C38"/>
    <mergeCell ref="I14:I15"/>
    <mergeCell ref="J55:J56"/>
    <mergeCell ref="G55:G56"/>
    <mergeCell ref="H55:H56"/>
    <mergeCell ref="F55:F56"/>
    <mergeCell ref="C55:C56"/>
    <mergeCell ref="B55:B56"/>
    <mergeCell ref="I55:I56"/>
    <mergeCell ref="C25:C27"/>
    <mergeCell ref="C31:C34"/>
    <mergeCell ref="C14:C15"/>
    <mergeCell ref="G25:G27"/>
    <mergeCell ref="F25:F27"/>
    <mergeCell ref="B2:E4"/>
    <mergeCell ref="B5:E5"/>
    <mergeCell ref="F2:H2"/>
    <mergeCell ref="F3:H3"/>
    <mergeCell ref="F4:H4"/>
    <mergeCell ref="I2:K2"/>
    <mergeCell ref="I3:K3"/>
    <mergeCell ref="I4:K4"/>
    <mergeCell ref="F5:K5"/>
    <mergeCell ref="B96:B97"/>
    <mergeCell ref="J82:J88"/>
    <mergeCell ref="I82:I88"/>
    <mergeCell ref="H82:H88"/>
    <mergeCell ref="G82:G88"/>
    <mergeCell ref="F82:F88"/>
    <mergeCell ref="J99:J100"/>
    <mergeCell ref="I99:I100"/>
    <mergeCell ref="H99:H100"/>
  </mergeCells>
  <phoneticPr fontId="1"/>
  <pageMargins left="0.23622047244094491" right="0.23622047244094491" top="0.55118110236220474" bottom="0.35433070866141736" header="0.31496062992125984" footer="0.31496062992125984"/>
  <pageSetup paperSize="9" scale="45" orientation="landscape" horizontalDpi="300" verticalDpi="300" r:id="rId1"/>
  <headerFooter>
    <oddFooter>&amp;L&amp;F&amp;C&amp;A&amp;R&amp;P</oddFooter>
  </headerFooter>
  <rowBreaks count="2" manualBreakCount="2">
    <brk id="50" max="16383" man="1"/>
    <brk id="88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EF31C-1895-42FD-B896-DFE6A106A904}">
  <sheetPr codeName="Sheet30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G43" sqref="G4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1" t="s">
        <v>599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576</v>
      </c>
      <c r="G3" s="22" t="s">
        <v>577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5451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4284</v>
      </c>
      <c r="S7" s="42">
        <f t="shared" ref="S7:T7" si="0">SUM(S8:S22)</f>
        <v>2425</v>
      </c>
      <c r="T7" s="42">
        <f t="shared" si="0"/>
        <v>0</v>
      </c>
      <c r="U7" s="42">
        <f>SUM(U8:U22)</f>
        <v>3026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12</v>
      </c>
      <c r="AC7" s="90">
        <f t="shared" ref="AC7:AK7" si="1">M7</f>
        <v>5451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4284</v>
      </c>
      <c r="AI7" s="90">
        <f t="shared" si="1"/>
        <v>2425</v>
      </c>
      <c r="AJ7" s="90">
        <f t="shared" si="1"/>
        <v>0</v>
      </c>
      <c r="AK7" s="90">
        <f t="shared" si="1"/>
        <v>3026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240</v>
      </c>
      <c r="H8" s="68">
        <v>281</v>
      </c>
      <c r="I8" s="18">
        <v>833</v>
      </c>
      <c r="J8" s="5">
        <f>IF(K8="耕作",0,IF(K8="休耕",1,IF(K8="転用",2,IF(K8="売却",3,IF(K8="貸出",4,IF(K8="借入",5,IF(K8="-",6,IF(K8="その他",7))))))))</f>
        <v>3</v>
      </c>
      <c r="K8" s="20" t="s">
        <v>55</v>
      </c>
      <c r="L8" s="94" t="s">
        <v>583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833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11</v>
      </c>
      <c r="AC8" s="90">
        <f t="shared" ref="AC8:AK8" si="3">M27</f>
        <v>6672</v>
      </c>
      <c r="AD8" s="90">
        <f t="shared" si="3"/>
        <v>4212</v>
      </c>
      <c r="AE8" s="90">
        <f t="shared" si="3"/>
        <v>2880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1332</v>
      </c>
      <c r="AK8" s="90">
        <f t="shared" si="3"/>
        <v>2460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240</v>
      </c>
      <c r="H9" s="68">
        <v>284</v>
      </c>
      <c r="I9" s="18">
        <v>1461</v>
      </c>
      <c r="J9" s="5">
        <f t="shared" ref="J9:J22" si="4">IF(K9="耕作",0,IF(K9="休耕",1,IF(K9="転用",2,IF(K9="売却",3,IF(K9="貸出",4,IF(K9="借入",5,IF(K9="-",6,IF(K9="その他",7))))))))</f>
        <v>3</v>
      </c>
      <c r="K9" s="20" t="s">
        <v>55</v>
      </c>
      <c r="L9" s="94" t="s">
        <v>584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1461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240</v>
      </c>
      <c r="H10" s="17">
        <v>285</v>
      </c>
      <c r="I10" s="18">
        <v>1091</v>
      </c>
      <c r="J10" s="5">
        <f t="shared" si="4"/>
        <v>3</v>
      </c>
      <c r="K10" s="20" t="s">
        <v>55</v>
      </c>
      <c r="L10" s="94" t="s">
        <v>584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1091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240</v>
      </c>
      <c r="H11" s="68" t="s">
        <v>578</v>
      </c>
      <c r="I11" s="18">
        <v>899</v>
      </c>
      <c r="J11" s="5">
        <f t="shared" si="4"/>
        <v>3</v>
      </c>
      <c r="K11" s="20" t="s">
        <v>55</v>
      </c>
      <c r="L11" s="94" t="s">
        <v>584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899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402</v>
      </c>
      <c r="H12" s="68" t="s">
        <v>579</v>
      </c>
      <c r="I12" s="18">
        <v>232</v>
      </c>
      <c r="J12" s="5">
        <f t="shared" si="4"/>
        <v>7</v>
      </c>
      <c r="K12" s="20" t="s">
        <v>56</v>
      </c>
      <c r="L12" s="94" t="s">
        <v>585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232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402</v>
      </c>
      <c r="H13" s="17">
        <v>408</v>
      </c>
      <c r="I13" s="18">
        <v>668</v>
      </c>
      <c r="J13" s="5">
        <f t="shared" si="4"/>
        <v>7</v>
      </c>
      <c r="K13" s="20" t="s">
        <v>56</v>
      </c>
      <c r="L13" s="94" t="s">
        <v>585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668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404</v>
      </c>
      <c r="H14" s="68" t="s">
        <v>580</v>
      </c>
      <c r="I14" s="18">
        <v>1282</v>
      </c>
      <c r="J14" s="5">
        <f t="shared" si="4"/>
        <v>4</v>
      </c>
      <c r="K14" s="20" t="s">
        <v>192</v>
      </c>
      <c r="L14" s="97" t="s">
        <v>586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1282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404</v>
      </c>
      <c r="H15" s="68" t="s">
        <v>581</v>
      </c>
      <c r="I15" s="18">
        <v>647</v>
      </c>
      <c r="J15" s="5">
        <f t="shared" si="4"/>
        <v>4</v>
      </c>
      <c r="K15" s="20" t="s">
        <v>192</v>
      </c>
      <c r="L15" s="97" t="s">
        <v>586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647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356</v>
      </c>
      <c r="H16" s="17">
        <v>490</v>
      </c>
      <c r="I16" s="18">
        <v>496</v>
      </c>
      <c r="J16" s="5">
        <f t="shared" si="4"/>
        <v>4</v>
      </c>
      <c r="K16" s="20" t="s">
        <v>192</v>
      </c>
      <c r="L16" s="97" t="s">
        <v>1349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496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356</v>
      </c>
      <c r="H17" s="68" t="s">
        <v>392</v>
      </c>
      <c r="I17" s="18">
        <v>893</v>
      </c>
      <c r="J17" s="5">
        <f t="shared" si="4"/>
        <v>7</v>
      </c>
      <c r="K17" s="20" t="s">
        <v>56</v>
      </c>
      <c r="L17" s="97" t="s">
        <v>587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893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356</v>
      </c>
      <c r="H18" s="68" t="s">
        <v>393</v>
      </c>
      <c r="I18" s="18">
        <v>1200</v>
      </c>
      <c r="J18" s="5">
        <f t="shared" si="4"/>
        <v>7</v>
      </c>
      <c r="K18" s="20" t="s">
        <v>56</v>
      </c>
      <c r="L18" s="97" t="s">
        <v>587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1200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356</v>
      </c>
      <c r="H19" s="68" t="s">
        <v>394</v>
      </c>
      <c r="I19" s="18">
        <v>33</v>
      </c>
      <c r="J19" s="5">
        <f t="shared" si="4"/>
        <v>7</v>
      </c>
      <c r="K19" s="20" t="s">
        <v>56</v>
      </c>
      <c r="L19" s="97" t="s">
        <v>587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33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94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94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94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6672</v>
      </c>
      <c r="N27" s="117">
        <f>O27+T27+(IF(W27=1,U27,0))</f>
        <v>4212</v>
      </c>
      <c r="O27" s="45">
        <f>SUM(O28:O42)</f>
        <v>2880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1332</v>
      </c>
      <c r="U27" s="45">
        <f>SUM(U28:U42)</f>
        <v>2460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588</v>
      </c>
      <c r="H28" s="68" t="s">
        <v>590</v>
      </c>
      <c r="I28" s="18">
        <v>561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69" t="s">
        <v>595</v>
      </c>
      <c r="M28" s="39"/>
      <c r="N28" s="39"/>
      <c r="O28" s="43">
        <f t="shared" ref="O28:O42" si="25">IF(J28=0,I28,0)</f>
        <v>561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588</v>
      </c>
      <c r="H29" s="68" t="s">
        <v>591</v>
      </c>
      <c r="I29" s="18">
        <v>842</v>
      </c>
      <c r="J29" s="5">
        <f t="shared" ref="J29:J42" si="31">IF(K29="耕作",0,IF(K29="休耕",1,IF(K29="転用",2,IF(K29="売却",3,IF(K29="貸出",4,IF(K29="借入",5,IF(K29="-",6,IF(K29="その他",7))))))))</f>
        <v>0</v>
      </c>
      <c r="K29" s="20" t="s">
        <v>52</v>
      </c>
      <c r="L29" s="29" t="s">
        <v>38</v>
      </c>
      <c r="M29" s="40"/>
      <c r="N29" s="40"/>
      <c r="O29" s="43">
        <f t="shared" si="25"/>
        <v>842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588</v>
      </c>
      <c r="H30" s="68" t="s">
        <v>592</v>
      </c>
      <c r="I30" s="18">
        <v>333</v>
      </c>
      <c r="J30" s="5">
        <f t="shared" si="31"/>
        <v>0</v>
      </c>
      <c r="K30" s="20" t="s">
        <v>52</v>
      </c>
      <c r="L30" s="21" t="s">
        <v>38</v>
      </c>
      <c r="M30" s="39"/>
      <c r="N30" s="39"/>
      <c r="O30" s="43">
        <f t="shared" si="25"/>
        <v>333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179</v>
      </c>
      <c r="D31" s="5" t="s">
        <v>181</v>
      </c>
      <c r="E31" s="14">
        <v>4</v>
      </c>
      <c r="F31" s="17" t="s">
        <v>3</v>
      </c>
      <c r="G31" s="17" t="s">
        <v>588</v>
      </c>
      <c r="H31" s="68" t="s">
        <v>593</v>
      </c>
      <c r="I31" s="18">
        <v>363</v>
      </c>
      <c r="J31" s="5">
        <f t="shared" si="31"/>
        <v>0</v>
      </c>
      <c r="K31" s="20" t="s">
        <v>52</v>
      </c>
      <c r="L31" s="21" t="s">
        <v>38</v>
      </c>
      <c r="M31" s="39"/>
      <c r="N31" s="39"/>
      <c r="O31" s="43">
        <f t="shared" si="25"/>
        <v>363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179</v>
      </c>
      <c r="D32" s="5" t="s">
        <v>181</v>
      </c>
      <c r="E32" s="14">
        <v>5</v>
      </c>
      <c r="F32" s="17" t="s">
        <v>3</v>
      </c>
      <c r="G32" s="17" t="s">
        <v>588</v>
      </c>
      <c r="H32" s="68" t="s">
        <v>594</v>
      </c>
      <c r="I32" s="18">
        <v>781</v>
      </c>
      <c r="J32" s="5">
        <f t="shared" si="31"/>
        <v>0</v>
      </c>
      <c r="K32" s="20" t="s">
        <v>52</v>
      </c>
      <c r="L32" s="98" t="s">
        <v>596</v>
      </c>
      <c r="M32" s="41"/>
      <c r="N32" s="41"/>
      <c r="O32" s="43">
        <f t="shared" si="25"/>
        <v>781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179</v>
      </c>
      <c r="D33" s="5" t="s">
        <v>181</v>
      </c>
      <c r="E33" s="14">
        <v>6</v>
      </c>
      <c r="F33" s="17" t="s">
        <v>3</v>
      </c>
      <c r="G33" s="17" t="s">
        <v>566</v>
      </c>
      <c r="H33" s="17">
        <v>852</v>
      </c>
      <c r="I33" s="18">
        <v>495</v>
      </c>
      <c r="J33" s="5">
        <f t="shared" si="31"/>
        <v>7</v>
      </c>
      <c r="K33" s="20" t="s">
        <v>56</v>
      </c>
      <c r="L33" s="69" t="s">
        <v>582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495</v>
      </c>
      <c r="V33" s="51">
        <f t="shared" si="34"/>
        <v>6</v>
      </c>
      <c r="W33" s="83"/>
      <c r="AL33" s="10"/>
    </row>
    <row r="34" spans="2:38" ht="12.75" customHeight="1">
      <c r="B34" s="51">
        <f t="shared" si="33"/>
        <v>7</v>
      </c>
      <c r="C34" s="50" t="s">
        <v>179</v>
      </c>
      <c r="D34" s="5" t="s">
        <v>181</v>
      </c>
      <c r="E34" s="14">
        <v>7</v>
      </c>
      <c r="F34" s="17" t="s">
        <v>3</v>
      </c>
      <c r="G34" s="17" t="s">
        <v>226</v>
      </c>
      <c r="H34" s="17">
        <v>1115</v>
      </c>
      <c r="I34" s="18">
        <v>403</v>
      </c>
      <c r="J34" s="5">
        <f t="shared" si="31"/>
        <v>7</v>
      </c>
      <c r="K34" s="20" t="s">
        <v>56</v>
      </c>
      <c r="L34" s="21" t="s">
        <v>582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403</v>
      </c>
      <c r="V34" s="51">
        <f t="shared" si="34"/>
        <v>7</v>
      </c>
      <c r="W34" s="83"/>
      <c r="AL34" s="10"/>
    </row>
    <row r="35" spans="2:38" ht="12.75" customHeight="1">
      <c r="B35" s="51">
        <f t="shared" si="33"/>
        <v>8</v>
      </c>
      <c r="C35" s="50" t="s">
        <v>179</v>
      </c>
      <c r="D35" s="5" t="s">
        <v>181</v>
      </c>
      <c r="E35" s="14">
        <v>8</v>
      </c>
      <c r="F35" s="17" t="s">
        <v>3</v>
      </c>
      <c r="G35" s="17" t="s">
        <v>589</v>
      </c>
      <c r="H35" s="17">
        <v>1176</v>
      </c>
      <c r="I35" s="18">
        <v>562</v>
      </c>
      <c r="J35" s="5">
        <f t="shared" si="31"/>
        <v>7</v>
      </c>
      <c r="K35" s="20" t="s">
        <v>56</v>
      </c>
      <c r="L35" s="21" t="s">
        <v>582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562</v>
      </c>
      <c r="V35" s="51">
        <f t="shared" si="34"/>
        <v>8</v>
      </c>
      <c r="W35" s="83"/>
      <c r="AL35" s="10"/>
    </row>
    <row r="36" spans="2:38" ht="12.75" customHeight="1">
      <c r="B36" s="51">
        <f t="shared" si="33"/>
        <v>9</v>
      </c>
      <c r="C36" s="50" t="s">
        <v>179</v>
      </c>
      <c r="D36" s="5" t="s">
        <v>181</v>
      </c>
      <c r="E36" s="14">
        <v>9</v>
      </c>
      <c r="F36" s="17" t="s">
        <v>3</v>
      </c>
      <c r="G36" s="17" t="s">
        <v>588</v>
      </c>
      <c r="H36" s="17">
        <v>668</v>
      </c>
      <c r="I36" s="18">
        <v>1332</v>
      </c>
      <c r="J36" s="5">
        <f t="shared" si="31"/>
        <v>5</v>
      </c>
      <c r="K36" s="20" t="s">
        <v>193</v>
      </c>
      <c r="L36" s="21" t="s">
        <v>597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1332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customHeight="1">
      <c r="B37" s="51">
        <f t="shared" si="33"/>
        <v>10</v>
      </c>
      <c r="C37" s="50" t="s">
        <v>179</v>
      </c>
      <c r="D37" s="5" t="s">
        <v>181</v>
      </c>
      <c r="E37" s="14">
        <v>10</v>
      </c>
      <c r="F37" s="17" t="s">
        <v>3</v>
      </c>
      <c r="G37" s="17" t="s">
        <v>404</v>
      </c>
      <c r="H37" s="68" t="s">
        <v>413</v>
      </c>
      <c r="I37" s="18">
        <v>500</v>
      </c>
      <c r="J37" s="5">
        <f t="shared" si="31"/>
        <v>7</v>
      </c>
      <c r="K37" s="20" t="s">
        <v>56</v>
      </c>
      <c r="L37" s="21" t="s">
        <v>598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500</v>
      </c>
      <c r="V37" s="51">
        <f t="shared" si="34"/>
        <v>10</v>
      </c>
      <c r="W37" s="83"/>
      <c r="AL37" s="10"/>
    </row>
    <row r="38" spans="2:38" ht="12.75" customHeight="1">
      <c r="B38" s="51">
        <f t="shared" si="33"/>
        <v>11</v>
      </c>
      <c r="C38" s="50" t="s">
        <v>179</v>
      </c>
      <c r="D38" s="5" t="s">
        <v>181</v>
      </c>
      <c r="E38" s="14">
        <v>11</v>
      </c>
      <c r="F38" s="17" t="s">
        <v>3</v>
      </c>
      <c r="G38" s="17" t="s">
        <v>404</v>
      </c>
      <c r="H38" s="68" t="s">
        <v>550</v>
      </c>
      <c r="I38" s="18">
        <v>500</v>
      </c>
      <c r="J38" s="5">
        <f t="shared" si="31"/>
        <v>7</v>
      </c>
      <c r="K38" s="20" t="s">
        <v>56</v>
      </c>
      <c r="L38" s="21" t="s">
        <v>598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500</v>
      </c>
      <c r="V38" s="51">
        <f t="shared" si="34"/>
        <v>11</v>
      </c>
      <c r="W38" s="83"/>
      <c r="AL38" s="10"/>
    </row>
    <row r="39" spans="2:38" ht="12.75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19"/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19"/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19"/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19"/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19"/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19"/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19"/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19"/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19"/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19"/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19"/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19"/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19"/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19"/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19"/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19"/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19"/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19"/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19"/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19"/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19"/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19"/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19"/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19"/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19"/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19"/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19"/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19"/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19"/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19"/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19"/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19"/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19"/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19"/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19"/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19"/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19"/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19"/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19"/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19"/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19"/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19"/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19"/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19"/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19"/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19"/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19"/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19"/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19"/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19"/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19"/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19"/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19"/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19"/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19"/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19"/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19"/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19"/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19"/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19"/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19"/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19"/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19"/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19"/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19"/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19"/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19"/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19"/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19"/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19"/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19"/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19"/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19"/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19"/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19"/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19"/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19"/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19"/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19"/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19"/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19"/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19"/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19"/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19"/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19"/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19"/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19"/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19"/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19"/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19"/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1B87FF9B-9A06-4755-B54B-469ED17B4B95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FF25A106-1BEC-4CA6-8E0A-B2212B07C3BA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D6F29CEA-C757-446E-ACB6-DD70E3AF98EC}">
          <x14:formula1>
            <xm:f>EB!$K$3:$K$15</xm:f>
          </x14:formula1>
          <xm:sqref>K68:K82 K28:K42 K148:K162 K128:K142 K108:K122 K88:K102 K168:K182 K48:K62 K8:K22</xm:sqref>
        </x14:dataValidation>
        <x14:dataValidation type="list" allowBlank="1" showInputMessage="1" showErrorMessage="1" xr:uid="{2A18782E-98A2-4BED-8D65-2BE758DBBF71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756E4DB6-71B1-44A3-98B1-D90B7B38940C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48B0-7504-4779-A4DC-0F12CF8A6EA4}">
  <sheetPr codeName="Sheet31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575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572</v>
      </c>
      <c r="G3" s="22" t="s">
        <v>573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2126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2126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3</v>
      </c>
      <c r="AC7" s="90">
        <f t="shared" ref="AC7:AK7" si="1">M7</f>
        <v>2126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2126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356</v>
      </c>
      <c r="H8" s="68" t="s">
        <v>392</v>
      </c>
      <c r="I8" s="18">
        <v>893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96" t="s">
        <v>574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893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356</v>
      </c>
      <c r="H9" s="68" t="s">
        <v>393</v>
      </c>
      <c r="I9" s="18">
        <v>1200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96" t="s">
        <v>574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1200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356</v>
      </c>
      <c r="H10" s="68" t="s">
        <v>394</v>
      </c>
      <c r="I10" s="18">
        <v>33</v>
      </c>
      <c r="J10" s="5">
        <f t="shared" si="4"/>
        <v>4</v>
      </c>
      <c r="K10" s="20" t="s">
        <v>192</v>
      </c>
      <c r="L10" s="96" t="s">
        <v>574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33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17"/>
      <c r="I11" s="18"/>
      <c r="J11" s="5">
        <f t="shared" si="4"/>
        <v>6</v>
      </c>
      <c r="K11" s="20" t="s">
        <v>188</v>
      </c>
      <c r="L11" s="29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17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38</v>
      </c>
      <c r="F29" s="17" t="s">
        <v>188</v>
      </c>
      <c r="G29" s="17" t="s">
        <v>188</v>
      </c>
      <c r="H29" s="17"/>
      <c r="I29" s="18"/>
      <c r="J29" s="5">
        <f t="shared" ref="J29:J42" si="31">IF(K29="耕作",0,IF(K29="休耕",1,IF(K29="転用",2,IF(K29="売却",3,IF(K29="貸出",4,IF(K29="借入",5,IF(K29="-",6,IF(K29="その他",7))))))))</f>
        <v>6</v>
      </c>
      <c r="K29" s="20" t="s">
        <v>188</v>
      </c>
      <c r="L29" s="29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21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19"/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19"/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19"/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19"/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19"/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19"/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19"/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19"/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19"/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19"/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19"/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19"/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19"/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19"/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19"/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19"/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19"/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19"/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19"/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19"/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19"/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19"/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19"/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19"/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19"/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19"/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19"/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19"/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19"/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19"/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19"/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19"/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19"/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19"/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19"/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19"/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19"/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19"/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19"/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19"/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19"/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19"/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19"/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19"/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19"/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19"/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19"/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19"/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19"/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19"/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19"/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19"/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19"/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19"/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19"/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19"/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19"/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19"/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19"/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19"/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19"/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19"/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19"/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19"/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19"/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19"/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19"/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19"/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19"/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19"/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19"/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19"/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19"/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19"/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19"/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19"/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19"/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19"/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19"/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19"/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19"/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19"/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19"/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19"/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19"/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19"/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19"/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19"/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19"/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19"/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402DA78A-0944-48F1-8092-11F36D185015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49F5ED5E-71A6-4B2A-B85B-D450659BA890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621D0421-D112-4373-B3FF-ADB705AFB0BA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196B681D-2F12-48E9-B6F8-81F688577750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91CCE1AD-7168-44DA-8C7B-CF96CF7F5D07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5C4E-A79B-4313-A38C-2D38C5DD4B64}">
  <sheetPr codeName="Sheet32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2" t="s">
        <v>565</v>
      </c>
      <c r="L2" s="812"/>
      <c r="M2" s="81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555</v>
      </c>
      <c r="G3" s="22" t="s">
        <v>556</v>
      </c>
      <c r="H3" s="23">
        <v>46106</v>
      </c>
      <c r="I3" s="7">
        <f>H3</f>
        <v>46106</v>
      </c>
      <c r="J3" s="49"/>
      <c r="K3" s="814"/>
      <c r="L3" s="814"/>
      <c r="M3" s="81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3795</v>
      </c>
      <c r="N7" s="117">
        <f>O7+T7+(IF(W7=1,U7,0))</f>
        <v>2534</v>
      </c>
      <c r="O7" s="42">
        <f>SUM(O8:O22)</f>
        <v>2534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1261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8</v>
      </c>
      <c r="AC7" s="90">
        <f t="shared" ref="AC7:AK7" si="1">M7</f>
        <v>3795</v>
      </c>
      <c r="AD7" s="90">
        <f t="shared" si="1"/>
        <v>2534</v>
      </c>
      <c r="AE7" s="90">
        <f t="shared" si="1"/>
        <v>2534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1261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275</v>
      </c>
      <c r="H8" s="68">
        <v>400</v>
      </c>
      <c r="I8" s="18">
        <v>604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21" t="s">
        <v>564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604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190</v>
      </c>
      <c r="AA8" s="5" t="s">
        <v>181</v>
      </c>
      <c r="AB8" s="20">
        <f>MAX(E28:E42)</f>
        <v>2</v>
      </c>
      <c r="AC8" s="90">
        <f t="shared" ref="AC8:AK8" si="3">M27</f>
        <v>639</v>
      </c>
      <c r="AD8" s="90">
        <f t="shared" si="3"/>
        <v>639</v>
      </c>
      <c r="AE8" s="90">
        <f t="shared" si="3"/>
        <v>639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275</v>
      </c>
      <c r="H9" s="68" t="s">
        <v>557</v>
      </c>
      <c r="I9" s="18">
        <v>314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21" t="s">
        <v>564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314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179</v>
      </c>
      <c r="AA9" s="5" t="s">
        <v>181</v>
      </c>
      <c r="AB9" s="20">
        <f>MAX(E48:E62)</f>
        <v>2</v>
      </c>
      <c r="AC9" s="90">
        <f t="shared" ref="AC9:AK9" si="11">M47</f>
        <v>2449</v>
      </c>
      <c r="AD9" s="90">
        <f t="shared" si="11"/>
        <v>2449</v>
      </c>
      <c r="AE9" s="90">
        <f t="shared" si="11"/>
        <v>2449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275</v>
      </c>
      <c r="H10" s="68" t="s">
        <v>558</v>
      </c>
      <c r="I10" s="18">
        <v>132</v>
      </c>
      <c r="J10" s="5">
        <f t="shared" si="4"/>
        <v>4</v>
      </c>
      <c r="K10" s="20" t="s">
        <v>192</v>
      </c>
      <c r="L10" s="21" t="s">
        <v>564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132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275</v>
      </c>
      <c r="H11" s="68" t="s">
        <v>559</v>
      </c>
      <c r="I11" s="18">
        <v>211</v>
      </c>
      <c r="J11" s="5">
        <f t="shared" si="4"/>
        <v>4</v>
      </c>
      <c r="K11" s="20" t="s">
        <v>192</v>
      </c>
      <c r="L11" s="21" t="s">
        <v>564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211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320</v>
      </c>
      <c r="H12" s="68" t="s">
        <v>560</v>
      </c>
      <c r="I12" s="18">
        <v>380</v>
      </c>
      <c r="J12" s="5">
        <f t="shared" si="4"/>
        <v>0</v>
      </c>
      <c r="K12" s="20" t="s">
        <v>52</v>
      </c>
      <c r="L12" s="21" t="s">
        <v>38</v>
      </c>
      <c r="M12" s="41"/>
      <c r="N12" s="41"/>
      <c r="O12" s="43">
        <f>IF(J12=0,I12,0)</f>
        <v>380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320</v>
      </c>
      <c r="H13" s="68" t="s">
        <v>561</v>
      </c>
      <c r="I13" s="18">
        <v>446</v>
      </c>
      <c r="J13" s="5">
        <f t="shared" si="4"/>
        <v>0</v>
      </c>
      <c r="K13" s="20" t="s">
        <v>52</v>
      </c>
      <c r="L13" s="21" t="s">
        <v>38</v>
      </c>
      <c r="M13" s="41"/>
      <c r="N13" s="41"/>
      <c r="O13" s="43">
        <f t="shared" ref="O13" si="17">IF(J13=0,I13,0)</f>
        <v>446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320</v>
      </c>
      <c r="H14" s="68" t="s">
        <v>562</v>
      </c>
      <c r="I14" s="18">
        <v>416</v>
      </c>
      <c r="J14" s="5">
        <f t="shared" si="4"/>
        <v>0</v>
      </c>
      <c r="K14" s="20" t="s">
        <v>52</v>
      </c>
      <c r="L14" s="21" t="s">
        <v>38</v>
      </c>
      <c r="M14" s="41"/>
      <c r="N14" s="41"/>
      <c r="O14" s="43">
        <f t="shared" si="2"/>
        <v>416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320</v>
      </c>
      <c r="H15" s="68" t="s">
        <v>563</v>
      </c>
      <c r="I15" s="18">
        <v>1292</v>
      </c>
      <c r="J15" s="5">
        <f t="shared" si="4"/>
        <v>0</v>
      </c>
      <c r="K15" s="20" t="s">
        <v>52</v>
      </c>
      <c r="L15" s="21" t="s">
        <v>38</v>
      </c>
      <c r="M15" s="41"/>
      <c r="N15" s="41"/>
      <c r="O15" s="43">
        <f t="shared" si="2"/>
        <v>1292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639</v>
      </c>
      <c r="N27" s="117">
        <f>O27+T27+(IF(W27=1,U27,0))</f>
        <v>639</v>
      </c>
      <c r="O27" s="45">
        <f>SUM(O28:O42)</f>
        <v>639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190</v>
      </c>
      <c r="D28" s="5" t="s">
        <v>181</v>
      </c>
      <c r="E28" s="14">
        <v>1</v>
      </c>
      <c r="F28" s="17" t="s">
        <v>3</v>
      </c>
      <c r="G28" s="17" t="s">
        <v>275</v>
      </c>
      <c r="H28" s="68" t="s">
        <v>568</v>
      </c>
      <c r="I28" s="18">
        <v>319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69" t="s">
        <v>362</v>
      </c>
      <c r="M28" s="39"/>
      <c r="N28" s="39"/>
      <c r="O28" s="43">
        <f t="shared" ref="O28:O42" si="25">IF(J28=0,I28,0)</f>
        <v>319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190</v>
      </c>
      <c r="D29" s="5" t="s">
        <v>181</v>
      </c>
      <c r="E29" s="14">
        <v>2</v>
      </c>
      <c r="F29" s="17" t="s">
        <v>3</v>
      </c>
      <c r="G29" s="17" t="s">
        <v>275</v>
      </c>
      <c r="H29" s="68" t="s">
        <v>569</v>
      </c>
      <c r="I29" s="18">
        <v>320</v>
      </c>
      <c r="J29" s="5">
        <f t="shared" ref="J29:J42" si="31">IF(K29="耕作",0,IF(K29="休耕",1,IF(K29="転用",2,IF(K29="売却",3,IF(K29="貸出",4,IF(K29="借入",5,IF(K29="-",6,IF(K29="その他",7))))))))</f>
        <v>0</v>
      </c>
      <c r="K29" s="20" t="s">
        <v>52</v>
      </c>
      <c r="L29" s="29" t="s">
        <v>362</v>
      </c>
      <c r="M29" s="40"/>
      <c r="N29" s="40"/>
      <c r="O29" s="43">
        <f t="shared" si="25"/>
        <v>320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ref="J30:J33" si="34">IF(K30="耕作",0,IF(K30="休耕",1,IF(K30="転用",2,IF(K30="売却",3,IF(K30="貸出",4,IF(K30="借入",5,IF(K30="-",6,IF(K30="その他",7))))))))</f>
        <v>6</v>
      </c>
      <c r="K30" s="20" t="s">
        <v>188</v>
      </c>
      <c r="L30" s="21" t="s">
        <v>38</v>
      </c>
      <c r="M30" s="41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5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4"/>
        <v>6</v>
      </c>
      <c r="K31" s="20" t="s">
        <v>188</v>
      </c>
      <c r="L31" s="21" t="s">
        <v>38</v>
      </c>
      <c r="M31" s="41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5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4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5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4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5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5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5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5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5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5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5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5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5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5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2449</v>
      </c>
      <c r="N47" s="117">
        <f>O47+T47+(IF(W47=1,U47,0))</f>
        <v>2449</v>
      </c>
      <c r="O47" s="46">
        <f>SUM(O48:O62)</f>
        <v>2449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6">SUM(S48:S62)</f>
        <v>0</v>
      </c>
      <c r="T47" s="46">
        <f t="shared" si="36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179</v>
      </c>
      <c r="D48" s="5" t="s">
        <v>181</v>
      </c>
      <c r="E48" s="14">
        <v>1</v>
      </c>
      <c r="F48" s="17" t="s">
        <v>3</v>
      </c>
      <c r="G48" s="17" t="s">
        <v>566</v>
      </c>
      <c r="H48" s="17">
        <v>853</v>
      </c>
      <c r="I48" s="18">
        <v>733</v>
      </c>
      <c r="J48" s="5">
        <f t="shared" ref="J48:J49" si="37">IF(K48="耕作",0,IF(K48="休耕",1,IF(K48="転用",2,IF(K48="売却",3,IF(K48="貸出",4,IF(K48="借入",5,IF(K48="-",6,IF(K48="その他",7))))))))</f>
        <v>0</v>
      </c>
      <c r="K48" s="20" t="s">
        <v>52</v>
      </c>
      <c r="L48" s="69" t="s">
        <v>571</v>
      </c>
      <c r="M48" s="39"/>
      <c r="N48" s="39"/>
      <c r="O48" s="43">
        <f t="shared" ref="O48:O62" si="38">IF(J48=0,I48,0)</f>
        <v>733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179</v>
      </c>
      <c r="D49" s="5" t="s">
        <v>181</v>
      </c>
      <c r="E49" s="14">
        <v>2</v>
      </c>
      <c r="F49" s="17" t="s">
        <v>3</v>
      </c>
      <c r="G49" s="17" t="s">
        <v>567</v>
      </c>
      <c r="H49" s="68" t="s">
        <v>570</v>
      </c>
      <c r="I49" s="18">
        <v>1716</v>
      </c>
      <c r="J49" s="5">
        <f t="shared" si="37"/>
        <v>0</v>
      </c>
      <c r="K49" s="20" t="s">
        <v>52</v>
      </c>
      <c r="L49" s="69" t="s">
        <v>571</v>
      </c>
      <c r="M49" s="39"/>
      <c r="N49" s="39"/>
      <c r="O49" s="43">
        <f t="shared" si="38"/>
        <v>1716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ref="U49:U62" si="44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5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ref="J50:J62" si="46">IF(K50="耕作",0,IF(K50="休耕",1,IF(K50="転用",2,IF(K50="売却",3,IF(K50="貸出",4,IF(K50="借入",5,IF(K50="-",6,IF(K50="その他",7))))))))</f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4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customHeight="1">
      <c r="B51" s="53">
        <f t="shared" si="45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6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4"/>
        <v>0</v>
      </c>
      <c r="V51" s="53">
        <f t="shared" si="47"/>
        <v>4</v>
      </c>
      <c r="W51" s="83"/>
      <c r="X51" s="8"/>
      <c r="Y51" s="8"/>
      <c r="Z51" s="1"/>
    </row>
    <row r="52" spans="2:26" ht="12.75" customHeight="1">
      <c r="B52" s="53">
        <f t="shared" si="45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6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4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5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6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4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5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6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4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5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6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4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5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6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4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5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6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4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5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6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4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5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6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4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5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6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4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5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6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4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5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6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4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9E0EC48-BB7A-44DB-A97C-5C65E063A9F5}">
          <x14:formula1>
            <xm:f>EB!$F$3:$F$6</xm:f>
          </x14:formula1>
          <xm:sqref>C68:C82 C48:C62 C8:C22 C148:C162 C128:C142 C108:C122 C88:C102 C168:C182 Z7:Z15 C28:C42</xm:sqref>
        </x14:dataValidation>
        <x14:dataValidation type="list" allowBlank="1" showInputMessage="1" showErrorMessage="1" xr:uid="{1969DC65-FB3C-4241-B5C6-90A5163530DA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397DB918-29C5-4116-A471-83B98A8298DC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8DB82480-2C18-4CB2-B232-852C0FB4C338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95DA50DD-4254-4268-A869-888C4A7D4D81}">
          <x14:formula1>
            <xm:f>EB!$J$3:$J$49</xm:f>
          </x14:formula1>
          <xm:sqref>G68:G82 G48:G62 G148:G162 G128:G142 G108:G122 G88:G102 G168:G182 G8:G22 G28:G42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5AB3-3C75-4983-BD34-65CC35CB0ED8}">
  <sheetPr codeName="Sheet33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3" t="s">
        <v>549</v>
      </c>
      <c r="L2" s="832"/>
      <c r="M2" s="83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517</v>
      </c>
      <c r="G3" s="22" t="s">
        <v>518</v>
      </c>
      <c r="H3" s="23">
        <v>46106</v>
      </c>
      <c r="I3" s="7">
        <f>H3</f>
        <v>46106</v>
      </c>
      <c r="J3" s="49"/>
      <c r="K3" s="834"/>
      <c r="L3" s="834"/>
      <c r="M3" s="83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1634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1634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2</v>
      </c>
      <c r="AC7" s="90">
        <f t="shared" ref="AC7:AK7" si="1">M7</f>
        <v>1634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1634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</v>
      </c>
      <c r="H8" s="68">
        <v>208</v>
      </c>
      <c r="I8" s="18">
        <v>987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21" t="s">
        <v>548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987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6</v>
      </c>
      <c r="AC8" s="90">
        <f t="shared" ref="AC8:AK8" si="3">M27</f>
        <v>2773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2773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4</v>
      </c>
      <c r="H9" s="68" t="s">
        <v>547</v>
      </c>
      <c r="I9" s="18">
        <v>647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21" t="s">
        <v>548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647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190</v>
      </c>
      <c r="AA9" s="5" t="s">
        <v>181</v>
      </c>
      <c r="AB9" s="20">
        <f>MAX(E48:E62)</f>
        <v>2</v>
      </c>
      <c r="AC9" s="90">
        <f t="shared" ref="AC9:AK9" si="11">M47</f>
        <v>1006</v>
      </c>
      <c r="AD9" s="90">
        <f t="shared" si="11"/>
        <v>1006</v>
      </c>
      <c r="AE9" s="90">
        <f t="shared" si="11"/>
        <v>1006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188</v>
      </c>
      <c r="D10" s="5" t="s">
        <v>188</v>
      </c>
      <c r="E10" s="14" t="s">
        <v>188</v>
      </c>
      <c r="F10" s="17" t="s">
        <v>188</v>
      </c>
      <c r="G10" s="17" t="s">
        <v>188</v>
      </c>
      <c r="H10" s="17"/>
      <c r="I10" s="18"/>
      <c r="J10" s="5">
        <f t="shared" si="4"/>
        <v>6</v>
      </c>
      <c r="K10" s="20" t="s">
        <v>188</v>
      </c>
      <c r="L10" s="71" t="s">
        <v>38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17"/>
      <c r="I11" s="18"/>
      <c r="J11" s="5">
        <f t="shared" si="4"/>
        <v>6</v>
      </c>
      <c r="K11" s="20" t="s">
        <v>188</v>
      </c>
      <c r="L11" s="29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17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2773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2773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404</v>
      </c>
      <c r="H28" s="68" t="s">
        <v>413</v>
      </c>
      <c r="I28" s="18">
        <v>717</v>
      </c>
      <c r="J28" s="5">
        <f>IF(K28="耕作",0,IF(K28="休耕",1,IF(K28="転用",2,IF(K28="売却",3,IF(K28="貸出",4,IF(K28="借入",5,IF(K28="-",6,IF(K28="その他",7))))))))</f>
        <v>4</v>
      </c>
      <c r="K28" s="20" t="s">
        <v>192</v>
      </c>
      <c r="L28" s="69" t="s">
        <v>551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717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404</v>
      </c>
      <c r="H29" s="68" t="s">
        <v>550</v>
      </c>
      <c r="I29" s="18">
        <v>1186</v>
      </c>
      <c r="J29" s="5">
        <f t="shared" ref="J29:J42" si="31">IF(K29="耕作",0,IF(K29="休耕",1,IF(K29="転用",2,IF(K29="売却",3,IF(K29="貸出",4,IF(K29="借入",5,IF(K29="-",6,IF(K29="その他",7))))))))</f>
        <v>4</v>
      </c>
      <c r="K29" s="20" t="s">
        <v>192</v>
      </c>
      <c r="L29" s="29" t="s">
        <v>554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1186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404</v>
      </c>
      <c r="H30" s="17">
        <v>460</v>
      </c>
      <c r="I30" s="18">
        <v>221</v>
      </c>
      <c r="J30" s="5">
        <f t="shared" si="31"/>
        <v>4</v>
      </c>
      <c r="K30" s="20" t="s">
        <v>192</v>
      </c>
      <c r="L30" s="21" t="s">
        <v>551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221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179</v>
      </c>
      <c r="D31" s="5" t="s">
        <v>181</v>
      </c>
      <c r="E31" s="14">
        <v>4</v>
      </c>
      <c r="F31" s="17" t="s">
        <v>3</v>
      </c>
      <c r="G31" s="17" t="s">
        <v>356</v>
      </c>
      <c r="H31" s="68" t="s">
        <v>412</v>
      </c>
      <c r="I31" s="18">
        <v>82</v>
      </c>
      <c r="J31" s="5">
        <f t="shared" si="31"/>
        <v>4</v>
      </c>
      <c r="K31" s="20" t="s">
        <v>192</v>
      </c>
      <c r="L31" s="21" t="s">
        <v>551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82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179</v>
      </c>
      <c r="D32" s="5" t="s">
        <v>181</v>
      </c>
      <c r="E32" s="14">
        <v>5</v>
      </c>
      <c r="F32" s="17" t="s">
        <v>3</v>
      </c>
      <c r="G32" s="17" t="s">
        <v>356</v>
      </c>
      <c r="H32" s="68" t="s">
        <v>410</v>
      </c>
      <c r="I32" s="18">
        <v>303</v>
      </c>
      <c r="J32" s="5">
        <f t="shared" si="31"/>
        <v>4</v>
      </c>
      <c r="K32" s="20" t="s">
        <v>192</v>
      </c>
      <c r="L32" s="93" t="s">
        <v>552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303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179</v>
      </c>
      <c r="D33" s="5" t="s">
        <v>181</v>
      </c>
      <c r="E33" s="14">
        <v>6</v>
      </c>
      <c r="F33" s="17" t="s">
        <v>3</v>
      </c>
      <c r="G33" s="17" t="s">
        <v>356</v>
      </c>
      <c r="H33" s="68" t="s">
        <v>411</v>
      </c>
      <c r="I33" s="18">
        <v>264</v>
      </c>
      <c r="J33" s="5">
        <f t="shared" si="31"/>
        <v>4</v>
      </c>
      <c r="K33" s="20" t="s">
        <v>192</v>
      </c>
      <c r="L33" s="93" t="s">
        <v>552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264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ref="J34:J35" si="35">IF(K34="耕作",0,IF(K34="休耕",1,IF(K34="転用",2,IF(K34="売却",3,IF(K34="貸出",4,IF(K34="借入",5,IF(K34="-",6,IF(K34="その他",7))))))))</f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5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1006</v>
      </c>
      <c r="N47" s="117">
        <f>O47+T47+(IF(W47=1,U47,0))</f>
        <v>1006</v>
      </c>
      <c r="O47" s="46">
        <f>SUM(O48:O62)</f>
        <v>1006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6">SUM(S48:S62)</f>
        <v>0</v>
      </c>
      <c r="T47" s="46">
        <f t="shared" si="36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190</v>
      </c>
      <c r="D48" s="5" t="s">
        <v>181</v>
      </c>
      <c r="E48" s="14">
        <v>1</v>
      </c>
      <c r="F48" s="17" t="s">
        <v>3</v>
      </c>
      <c r="G48" s="17" t="s">
        <v>304</v>
      </c>
      <c r="H48" s="17">
        <v>1131</v>
      </c>
      <c r="I48" s="18">
        <v>396</v>
      </c>
      <c r="J48" s="5">
        <f t="shared" ref="J48:J49" si="37">IF(K48="耕作",0,IF(K48="休耕",1,IF(K48="転用",2,IF(K48="売却",3,IF(K48="貸出",4,IF(K48="借入",5,IF(K48="-",6,IF(K48="その他",7))))))))</f>
        <v>0</v>
      </c>
      <c r="K48" s="20" t="s">
        <v>52</v>
      </c>
      <c r="L48" s="69" t="s">
        <v>553</v>
      </c>
      <c r="M48" s="41"/>
      <c r="N48" s="39"/>
      <c r="O48" s="43">
        <f t="shared" ref="O48:O62" si="38">IF(J48=0,I48,0)</f>
        <v>396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190</v>
      </c>
      <c r="D49" s="5" t="s">
        <v>181</v>
      </c>
      <c r="E49" s="14">
        <v>2</v>
      </c>
      <c r="F49" s="17" t="s">
        <v>3</v>
      </c>
      <c r="G49" s="17" t="s">
        <v>304</v>
      </c>
      <c r="H49" s="17">
        <v>1133</v>
      </c>
      <c r="I49" s="18">
        <v>610</v>
      </c>
      <c r="J49" s="5">
        <f t="shared" si="37"/>
        <v>0</v>
      </c>
      <c r="K49" s="20" t="s">
        <v>52</v>
      </c>
      <c r="L49" s="69" t="s">
        <v>553</v>
      </c>
      <c r="M49" s="41"/>
      <c r="N49" s="39"/>
      <c r="O49" s="43">
        <f t="shared" si="38"/>
        <v>610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ref="U49:U62" si="44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5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ref="J50:J62" si="46">IF(K50="耕作",0,IF(K50="休耕",1,IF(K50="転用",2,IF(K50="売却",3,IF(K50="貸出",4,IF(K50="借入",5,IF(K50="-",6,IF(K50="その他",7))))))))</f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4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customHeight="1">
      <c r="B51" s="53">
        <f t="shared" si="45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6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4"/>
        <v>0</v>
      </c>
      <c r="V51" s="53">
        <f t="shared" si="47"/>
        <v>4</v>
      </c>
      <c r="W51" s="83"/>
      <c r="X51" s="8"/>
      <c r="Y51" s="8"/>
      <c r="Z51" s="1"/>
    </row>
    <row r="52" spans="2:26" ht="12.75" customHeight="1">
      <c r="B52" s="53">
        <f t="shared" si="45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6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4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5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6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4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5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6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4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5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6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4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5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6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4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5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6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4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5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6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4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5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6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4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5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6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4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5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6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4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5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6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4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F4C697F-428B-4127-B781-AB319F93C3BD}">
          <x14:formula1>
            <xm:f>EB!$F$3:$F$6</xm:f>
          </x14:formula1>
          <xm:sqref>C68:C82 C48:C62 C8:C22 C148:C162 C128:C142 C108:C122 C88:C102 C168:C182 Z7:Z15 C28:C42</xm:sqref>
        </x14:dataValidation>
        <x14:dataValidation type="list" allowBlank="1" showInputMessage="1" showErrorMessage="1" xr:uid="{94BEC26F-EFA1-4AEA-A712-8169131ED4B5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744A38DC-5CED-4F1A-9836-A7B17E74E6C1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4B61E24D-3BBE-4502-B838-A5EAFEEBC7B0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595FF13E-BA1B-41C9-9794-E609FFAA35D4}">
          <x14:formula1>
            <xm:f>EB!$J$3:$J$49</xm:f>
          </x14:formula1>
          <xm:sqref>G68:G82 G48:G62 G148:G162 G128:G142 G108:G122 G88:G102 G168:G182 G8:G22 G28:G42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3FB2A-3493-471F-A7BD-BD244C721ED6}">
  <sheetPr codeName="Sheet34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31" t="s">
        <v>497</v>
      </c>
      <c r="L2" s="832"/>
      <c r="M2" s="83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495</v>
      </c>
      <c r="G3" s="22" t="s">
        <v>496</v>
      </c>
      <c r="H3" s="23">
        <v>46106</v>
      </c>
      <c r="I3" s="7">
        <f>H3</f>
        <v>46106</v>
      </c>
      <c r="J3" s="49"/>
      <c r="K3" s="834"/>
      <c r="L3" s="834"/>
      <c r="M3" s="83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363</v>
      </c>
      <c r="N7" s="117">
        <f>O7+T7+(IF(W7=1,U7,0))</f>
        <v>363</v>
      </c>
      <c r="O7" s="42">
        <f>SUM(O8:O22)</f>
        <v>363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190</v>
      </c>
      <c r="AA7" s="5" t="s">
        <v>181</v>
      </c>
      <c r="AB7" s="20">
        <f>MAX(E8:E22)</f>
        <v>1</v>
      </c>
      <c r="AC7" s="90">
        <f t="shared" ref="AC7:AK7" si="1">M7</f>
        <v>363</v>
      </c>
      <c r="AD7" s="90">
        <f t="shared" si="1"/>
        <v>363</v>
      </c>
      <c r="AE7" s="90">
        <f t="shared" si="1"/>
        <v>363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190</v>
      </c>
      <c r="D8" s="5" t="s">
        <v>181</v>
      </c>
      <c r="E8" s="5">
        <v>1</v>
      </c>
      <c r="F8" s="17" t="s">
        <v>3</v>
      </c>
      <c r="G8" s="17" t="s">
        <v>566</v>
      </c>
      <c r="H8" s="68">
        <v>855</v>
      </c>
      <c r="I8" s="18">
        <v>363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69" t="s">
        <v>190</v>
      </c>
      <c r="M8" s="20"/>
      <c r="N8" s="20"/>
      <c r="O8" s="43">
        <f t="shared" ref="O8:O21" si="2">IF(J8=0,I8,0)</f>
        <v>363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188</v>
      </c>
      <c r="D9" s="5" t="s">
        <v>188</v>
      </c>
      <c r="E9" s="20" t="s">
        <v>188</v>
      </c>
      <c r="F9" s="17" t="s">
        <v>188</v>
      </c>
      <c r="G9" s="17" t="s">
        <v>188</v>
      </c>
      <c r="H9" s="68"/>
      <c r="I9" s="18"/>
      <c r="J9" s="5">
        <f t="shared" ref="J9:J22" si="4">IF(K9="耕作",0,IF(K9="休耕",1,IF(K9="転用",2,IF(K9="売却",3,IF(K9="貸出",4,IF(K9="借入",5,IF(K9="-",6,IF(K9="その他",7))))))))</f>
        <v>6</v>
      </c>
      <c r="K9" s="20" t="s">
        <v>188</v>
      </c>
      <c r="L9" s="71" t="s">
        <v>38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188</v>
      </c>
      <c r="D10" s="5" t="s">
        <v>188</v>
      </c>
      <c r="E10" s="14" t="s">
        <v>188</v>
      </c>
      <c r="F10" s="17" t="s">
        <v>188</v>
      </c>
      <c r="G10" s="17" t="s">
        <v>188</v>
      </c>
      <c r="H10" s="17"/>
      <c r="I10" s="18"/>
      <c r="J10" s="5">
        <f t="shared" si="4"/>
        <v>6</v>
      </c>
      <c r="K10" s="20" t="s">
        <v>188</v>
      </c>
      <c r="L10" s="71" t="s">
        <v>38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17"/>
      <c r="I11" s="18"/>
      <c r="J11" s="5">
        <f t="shared" si="4"/>
        <v>6</v>
      </c>
      <c r="K11" s="20" t="s">
        <v>188</v>
      </c>
      <c r="L11" s="29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17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38</v>
      </c>
      <c r="F29" s="17" t="s">
        <v>188</v>
      </c>
      <c r="G29" s="17" t="s">
        <v>188</v>
      </c>
      <c r="H29" s="17"/>
      <c r="I29" s="18"/>
      <c r="J29" s="5">
        <f t="shared" ref="J29:J42" si="31">IF(K29="耕作",0,IF(K29="休耕",1,IF(K29="転用",2,IF(K29="売却",3,IF(K29="貸出",4,IF(K29="借入",5,IF(K29="-",6,IF(K29="その他",7))))))))</f>
        <v>6</v>
      </c>
      <c r="K29" s="20" t="s">
        <v>188</v>
      </c>
      <c r="L29" s="29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21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19"/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19"/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19"/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19"/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19"/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19"/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19"/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19"/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19"/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19"/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19"/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19"/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19"/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19"/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19"/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19"/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19"/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19"/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19"/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19"/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19"/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19"/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19"/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19"/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19"/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19"/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19"/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19"/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19"/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19"/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19"/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19"/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19"/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19"/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19"/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19"/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19"/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19"/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19"/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19"/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19"/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19"/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19"/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19"/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19"/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19"/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19"/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19"/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19"/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19"/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19"/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19"/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19"/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19"/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19"/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19"/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19"/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19"/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19"/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19"/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19"/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19"/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19"/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19"/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19"/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19"/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19"/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19"/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19"/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19"/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19"/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19"/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19"/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19"/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19"/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19"/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19"/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19"/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19"/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19"/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19"/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19"/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19"/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19"/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19"/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19"/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19"/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19"/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19"/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19"/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BA5066A-541A-4F88-930F-2D5DB8FDD839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4C5AC302-FF81-48BD-B8D1-BBE1585C09A5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74C717A4-2EDF-4C6B-9CCC-D9BE878621FD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EF4257B6-1C05-4DF4-AA2D-DF56AFDA107A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CEFCE715-8901-4297-88BF-8CCB4C2ACFE1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A74A-428A-4B62-8538-BE1A92E3FC68}">
  <sheetPr codeName="Sheet35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J193" sqref="J19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498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467</v>
      </c>
      <c r="G3" s="22" t="s">
        <v>468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4571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4571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12</v>
      </c>
      <c r="AC7" s="90">
        <f t="shared" ref="AC7:AK7" si="1">M7</f>
        <v>4571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4571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469</v>
      </c>
      <c r="H8" s="70" t="s">
        <v>470</v>
      </c>
      <c r="I8" s="18">
        <v>958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69" t="s">
        <v>365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958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469</v>
      </c>
      <c r="H9" s="70" t="s">
        <v>471</v>
      </c>
      <c r="I9" s="18">
        <v>347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71" t="s">
        <v>365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347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469</v>
      </c>
      <c r="H10" s="70" t="s">
        <v>472</v>
      </c>
      <c r="I10" s="18">
        <v>58</v>
      </c>
      <c r="J10" s="5">
        <f t="shared" si="4"/>
        <v>4</v>
      </c>
      <c r="K10" s="20" t="s">
        <v>192</v>
      </c>
      <c r="L10" s="71" t="s">
        <v>365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58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469</v>
      </c>
      <c r="H11" s="70" t="s">
        <v>473</v>
      </c>
      <c r="I11" s="18">
        <v>714</v>
      </c>
      <c r="J11" s="5">
        <f t="shared" si="4"/>
        <v>4</v>
      </c>
      <c r="K11" s="20" t="s">
        <v>192</v>
      </c>
      <c r="L11" s="29" t="s">
        <v>482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714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469</v>
      </c>
      <c r="H12" s="70" t="s">
        <v>474</v>
      </c>
      <c r="I12" s="18">
        <v>152</v>
      </c>
      <c r="J12" s="5">
        <f t="shared" si="4"/>
        <v>4</v>
      </c>
      <c r="K12" s="20" t="s">
        <v>192</v>
      </c>
      <c r="L12" s="21" t="s">
        <v>482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152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469</v>
      </c>
      <c r="H13" s="70" t="s">
        <v>475</v>
      </c>
      <c r="I13" s="18">
        <v>671</v>
      </c>
      <c r="J13" s="5">
        <f t="shared" si="4"/>
        <v>4</v>
      </c>
      <c r="K13" s="20" t="s">
        <v>192</v>
      </c>
      <c r="L13" s="21" t="s">
        <v>482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671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469</v>
      </c>
      <c r="H14" s="70" t="s">
        <v>476</v>
      </c>
      <c r="I14" s="18">
        <v>178</v>
      </c>
      <c r="J14" s="5">
        <f t="shared" si="4"/>
        <v>4</v>
      </c>
      <c r="K14" s="20" t="s">
        <v>192</v>
      </c>
      <c r="L14" s="21" t="s">
        <v>482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178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469</v>
      </c>
      <c r="H15" s="70" t="s">
        <v>477</v>
      </c>
      <c r="I15" s="18">
        <v>109</v>
      </c>
      <c r="J15" s="5">
        <f t="shared" si="4"/>
        <v>4</v>
      </c>
      <c r="K15" s="20" t="s">
        <v>192</v>
      </c>
      <c r="L15" s="21" t="s">
        <v>482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109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404</v>
      </c>
      <c r="H16" s="70" t="s">
        <v>478</v>
      </c>
      <c r="I16" s="18">
        <v>459</v>
      </c>
      <c r="J16" s="5">
        <f t="shared" si="4"/>
        <v>4</v>
      </c>
      <c r="K16" s="20" t="s">
        <v>192</v>
      </c>
      <c r="L16" s="69" t="s">
        <v>483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459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404</v>
      </c>
      <c r="H17" s="70" t="s">
        <v>479</v>
      </c>
      <c r="I17" s="18">
        <v>228</v>
      </c>
      <c r="J17" s="5">
        <f t="shared" si="4"/>
        <v>4</v>
      </c>
      <c r="K17" s="20" t="s">
        <v>192</v>
      </c>
      <c r="L17" s="21" t="s">
        <v>483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228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404</v>
      </c>
      <c r="H18" s="70" t="s">
        <v>480</v>
      </c>
      <c r="I18" s="18">
        <v>562</v>
      </c>
      <c r="J18" s="5">
        <f t="shared" si="4"/>
        <v>4</v>
      </c>
      <c r="K18" s="20" t="s">
        <v>192</v>
      </c>
      <c r="L18" s="21" t="s">
        <v>483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562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404</v>
      </c>
      <c r="H19" s="70" t="s">
        <v>481</v>
      </c>
      <c r="I19" s="18">
        <v>135</v>
      </c>
      <c r="J19" s="5">
        <f t="shared" si="4"/>
        <v>4</v>
      </c>
      <c r="K19" s="20" t="s">
        <v>192</v>
      </c>
      <c r="L19" s="21" t="s">
        <v>483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135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38</v>
      </c>
      <c r="F29" s="17" t="s">
        <v>188</v>
      </c>
      <c r="G29" s="17" t="s">
        <v>188</v>
      </c>
      <c r="H29" s="17"/>
      <c r="I29" s="18"/>
      <c r="J29" s="5">
        <f t="shared" ref="J29:J42" si="31">IF(K29="耕作",0,IF(K29="休耕",1,IF(K29="転用",2,IF(K29="売却",3,IF(K29="貸出",4,IF(K29="借入",5,IF(K29="-",6,IF(K29="その他",7))))))))</f>
        <v>6</v>
      </c>
      <c r="K29" s="20" t="s">
        <v>188</v>
      </c>
      <c r="L29" s="29" t="s">
        <v>38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21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hidden="1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19"/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19"/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19"/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19"/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19"/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19"/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19"/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19"/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19"/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19"/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19"/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19"/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19"/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19"/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19"/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19"/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19"/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19"/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19"/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19"/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19"/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19"/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19"/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19"/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19"/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19"/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19"/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19"/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19"/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19"/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19"/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19"/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19"/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19"/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19"/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19"/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19"/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19"/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19"/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19"/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19"/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19"/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19"/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19"/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19"/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19"/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19"/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19"/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19"/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19"/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19"/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19"/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19"/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19"/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19"/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19"/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19"/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19"/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19"/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19"/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19"/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19"/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19"/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19"/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19"/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19"/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19"/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19"/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19"/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19"/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19"/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19"/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19"/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19"/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19"/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19"/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19"/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19"/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19"/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19"/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19"/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19"/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19"/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19"/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19"/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19"/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19"/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19"/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19"/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19"/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E6DB219F-D6B7-429C-9A1F-2124AF5B553D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87E56C9B-2776-41DD-A012-578186D46361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ECE03F21-64D1-491F-8EAB-58B32398C78A}">
          <x14:formula1>
            <xm:f>EB!$K$3:$K$15</xm:f>
          </x14:formula1>
          <xm:sqref>K68:K82 K28:K42 K148:K162 K128:K142 K108:K122 K88:K102 K168:K182 K48:K62 K8:K22</xm:sqref>
        </x14:dataValidation>
        <x14:dataValidation type="list" allowBlank="1" showInputMessage="1" showErrorMessage="1" xr:uid="{E9ED5F49-AE1F-41C5-8AA9-5A5662377BA7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45075B11-AF21-4E62-9894-39B52D015C5C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FB6DC-242E-4BBD-907C-5362827DCFE3}">
  <sheetPr codeName="Sheet36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466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452</v>
      </c>
      <c r="G3" s="22" t="s">
        <v>453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0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8343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14</v>
      </c>
      <c r="AC7" s="90">
        <f t="shared" ref="AC7:AK7" si="1">M7</f>
        <v>0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8343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387</v>
      </c>
      <c r="H8" s="68">
        <v>97</v>
      </c>
      <c r="I8" s="18">
        <v>687</v>
      </c>
      <c r="J8" s="5">
        <f>IF(K8="耕作",0,IF(K8="休耕",1,IF(K8="転用",2,IF(K8="売却",3,IF(K8="貸出",4,IF(K8="借入",5,IF(K8="-",6,IF(K8="その他",7))))))))</f>
        <v>3</v>
      </c>
      <c r="K8" s="20" t="s">
        <v>55</v>
      </c>
      <c r="L8" s="21" t="s">
        <v>38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687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181</v>
      </c>
      <c r="AB8" s="20">
        <f>MAX(E28:E42)</f>
        <v>6</v>
      </c>
      <c r="AC8" s="90">
        <f t="shared" ref="AC8:AK8" si="3">M27</f>
        <v>7652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7652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387</v>
      </c>
      <c r="H9" s="68">
        <v>98</v>
      </c>
      <c r="I9" s="18">
        <v>429</v>
      </c>
      <c r="J9" s="5">
        <f t="shared" ref="J9:J22" si="4">IF(K9="耕作",0,IF(K9="休耕",1,IF(K9="転用",2,IF(K9="売却",3,IF(K9="貸出",4,IF(K9="借入",5,IF(K9="-",6,IF(K9="その他",7))))))))</f>
        <v>3</v>
      </c>
      <c r="K9" s="20" t="s">
        <v>55</v>
      </c>
      <c r="L9" s="71" t="s">
        <v>38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429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387</v>
      </c>
      <c r="H10" s="17">
        <v>101</v>
      </c>
      <c r="I10" s="18">
        <v>499</v>
      </c>
      <c r="J10" s="5">
        <f t="shared" si="4"/>
        <v>3</v>
      </c>
      <c r="K10" s="20" t="s">
        <v>55</v>
      </c>
      <c r="L10" s="71" t="s">
        <v>38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499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387</v>
      </c>
      <c r="H11" s="17">
        <v>102</v>
      </c>
      <c r="I11" s="18">
        <v>717</v>
      </c>
      <c r="J11" s="5">
        <f t="shared" si="4"/>
        <v>3</v>
      </c>
      <c r="K11" s="20" t="s">
        <v>55</v>
      </c>
      <c r="L11" s="29" t="s">
        <v>38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717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387</v>
      </c>
      <c r="H12" s="17">
        <v>103</v>
      </c>
      <c r="I12" s="18">
        <v>320</v>
      </c>
      <c r="J12" s="5">
        <f t="shared" si="4"/>
        <v>3</v>
      </c>
      <c r="K12" s="20" t="s">
        <v>55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320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387</v>
      </c>
      <c r="H13" s="17">
        <v>104</v>
      </c>
      <c r="I13" s="18">
        <v>803</v>
      </c>
      <c r="J13" s="5">
        <f t="shared" si="4"/>
        <v>3</v>
      </c>
      <c r="K13" s="20" t="s">
        <v>55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803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320</v>
      </c>
      <c r="H14" s="68" t="s">
        <v>455</v>
      </c>
      <c r="I14" s="18">
        <v>846</v>
      </c>
      <c r="J14" s="5">
        <f t="shared" si="4"/>
        <v>3</v>
      </c>
      <c r="K14" s="20" t="s">
        <v>55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846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320</v>
      </c>
      <c r="H15" s="68" t="s">
        <v>456</v>
      </c>
      <c r="I15" s="18">
        <v>930</v>
      </c>
      <c r="J15" s="5">
        <f t="shared" si="4"/>
        <v>3</v>
      </c>
      <c r="K15" s="20" t="s">
        <v>55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930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320</v>
      </c>
      <c r="H16" s="68" t="s">
        <v>457</v>
      </c>
      <c r="I16" s="18">
        <v>413</v>
      </c>
      <c r="J16" s="5">
        <f t="shared" si="4"/>
        <v>3</v>
      </c>
      <c r="K16" s="20" t="s">
        <v>55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413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320</v>
      </c>
      <c r="H17" s="68" t="s">
        <v>458</v>
      </c>
      <c r="I17" s="18">
        <v>274</v>
      </c>
      <c r="J17" s="5">
        <f t="shared" si="4"/>
        <v>3</v>
      </c>
      <c r="K17" s="20" t="s">
        <v>55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274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454</v>
      </c>
      <c r="H18" s="68" t="s">
        <v>459</v>
      </c>
      <c r="I18" s="18">
        <v>869</v>
      </c>
      <c r="J18" s="5">
        <f t="shared" si="4"/>
        <v>3</v>
      </c>
      <c r="K18" s="20" t="s">
        <v>55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869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454</v>
      </c>
      <c r="H19" s="68" t="s">
        <v>460</v>
      </c>
      <c r="I19" s="18">
        <v>618</v>
      </c>
      <c r="J19" s="5">
        <f t="shared" si="4"/>
        <v>3</v>
      </c>
      <c r="K19" s="20" t="s">
        <v>55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618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178</v>
      </c>
      <c r="D20" s="5" t="s">
        <v>181</v>
      </c>
      <c r="E20" s="14">
        <v>13</v>
      </c>
      <c r="F20" s="17" t="s">
        <v>3</v>
      </c>
      <c r="G20" s="17" t="s">
        <v>454</v>
      </c>
      <c r="H20" s="68" t="s">
        <v>461</v>
      </c>
      <c r="I20" s="18">
        <v>849</v>
      </c>
      <c r="J20" s="5">
        <f t="shared" si="4"/>
        <v>3</v>
      </c>
      <c r="K20" s="20" t="s">
        <v>55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849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178</v>
      </c>
      <c r="D21" s="5" t="s">
        <v>181</v>
      </c>
      <c r="E21" s="14">
        <v>14</v>
      </c>
      <c r="F21" s="17" t="s">
        <v>3</v>
      </c>
      <c r="G21" s="17" t="s">
        <v>454</v>
      </c>
      <c r="H21" s="68" t="s">
        <v>462</v>
      </c>
      <c r="I21" s="18">
        <v>89</v>
      </c>
      <c r="J21" s="5">
        <f t="shared" si="4"/>
        <v>3</v>
      </c>
      <c r="K21" s="20" t="s">
        <v>55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89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7652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7652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" t="s">
        <v>178</v>
      </c>
      <c r="D28" s="5" t="s">
        <v>181</v>
      </c>
      <c r="E28" s="14">
        <v>1</v>
      </c>
      <c r="F28" s="17" t="s">
        <v>3</v>
      </c>
      <c r="G28" s="17" t="s">
        <v>4</v>
      </c>
      <c r="H28" s="17">
        <v>193</v>
      </c>
      <c r="I28" s="18">
        <v>1885</v>
      </c>
      <c r="J28" s="5">
        <f>IF(K28="耕作",0,IF(K28="休耕",1,IF(K28="転用",2,IF(K28="売却",3,IF(K28="貸出",4,IF(K28="借入",5,IF(K28="-",6,IF(K28="その他",7))))))))</f>
        <v>7</v>
      </c>
      <c r="K28" s="20" t="s">
        <v>56</v>
      </c>
      <c r="L28" s="69" t="s">
        <v>463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1885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181</v>
      </c>
      <c r="E29" s="14">
        <v>2</v>
      </c>
      <c r="F29" s="17" t="s">
        <v>3</v>
      </c>
      <c r="G29" s="17" t="s">
        <v>4</v>
      </c>
      <c r="H29" s="17">
        <v>211</v>
      </c>
      <c r="I29" s="18">
        <v>892</v>
      </c>
      <c r="J29" s="5">
        <f t="shared" ref="J29:J42" si="31">IF(K29="耕作",0,IF(K29="休耕",1,IF(K29="転用",2,IF(K29="売却",3,IF(K29="貸出",4,IF(K29="借入",5,IF(K29="-",6,IF(K29="その他",7))))))))</f>
        <v>7</v>
      </c>
      <c r="K29" s="20" t="s">
        <v>56</v>
      </c>
      <c r="L29" s="69" t="s">
        <v>464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892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178</v>
      </c>
      <c r="D30" s="5" t="s">
        <v>181</v>
      </c>
      <c r="E30" s="14">
        <v>3</v>
      </c>
      <c r="F30" s="17" t="s">
        <v>3</v>
      </c>
      <c r="G30" s="17" t="s">
        <v>4</v>
      </c>
      <c r="H30" s="17">
        <v>214</v>
      </c>
      <c r="I30" s="18">
        <v>1517</v>
      </c>
      <c r="J30" s="5">
        <f t="shared" si="31"/>
        <v>7</v>
      </c>
      <c r="K30" s="20" t="s">
        <v>56</v>
      </c>
      <c r="L30" s="69" t="s">
        <v>464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1517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178</v>
      </c>
      <c r="D31" s="5" t="s">
        <v>181</v>
      </c>
      <c r="E31" s="14">
        <v>4</v>
      </c>
      <c r="F31" s="17" t="s">
        <v>3</v>
      </c>
      <c r="G31" s="17" t="s">
        <v>387</v>
      </c>
      <c r="H31" s="89">
        <v>108109</v>
      </c>
      <c r="I31" s="18">
        <v>1054</v>
      </c>
      <c r="J31" s="5">
        <f t="shared" si="31"/>
        <v>7</v>
      </c>
      <c r="K31" s="20" t="s">
        <v>56</v>
      </c>
      <c r="L31" s="69" t="s">
        <v>465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1054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178</v>
      </c>
      <c r="D32" s="5" t="s">
        <v>181</v>
      </c>
      <c r="E32" s="14">
        <v>5</v>
      </c>
      <c r="F32" s="17" t="s">
        <v>3</v>
      </c>
      <c r="G32" s="17" t="s">
        <v>387</v>
      </c>
      <c r="H32" s="89">
        <v>114117</v>
      </c>
      <c r="I32" s="18">
        <v>858</v>
      </c>
      <c r="J32" s="5">
        <f t="shared" si="31"/>
        <v>7</v>
      </c>
      <c r="K32" s="20" t="s">
        <v>56</v>
      </c>
      <c r="L32" s="69" t="s">
        <v>465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858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178</v>
      </c>
      <c r="D33" s="5" t="s">
        <v>181</v>
      </c>
      <c r="E33" s="14">
        <v>6</v>
      </c>
      <c r="F33" s="17" t="s">
        <v>3</v>
      </c>
      <c r="G33" s="17" t="s">
        <v>387</v>
      </c>
      <c r="H33" s="89">
        <v>115117</v>
      </c>
      <c r="I33" s="18">
        <v>1446</v>
      </c>
      <c r="J33" s="5">
        <f t="shared" si="31"/>
        <v>7</v>
      </c>
      <c r="K33" s="20" t="s">
        <v>56</v>
      </c>
      <c r="L33" s="69" t="s">
        <v>465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1446</v>
      </c>
      <c r="V33" s="51">
        <f t="shared" si="34"/>
        <v>6</v>
      </c>
      <c r="W33" s="83"/>
      <c r="AL33" s="10"/>
    </row>
    <row r="34" spans="2:38" ht="12.75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19"/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19"/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19"/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19"/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19"/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19"/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19"/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19"/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19"/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19"/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19"/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19"/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19"/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19"/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19"/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19"/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19"/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19"/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19"/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19"/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19"/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19"/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19"/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19"/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19"/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19"/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19"/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19"/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19"/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19"/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19"/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19"/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19"/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19"/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19"/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19"/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19"/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19"/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19"/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19"/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19"/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19"/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19"/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19"/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19"/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19"/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19"/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19"/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19"/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19"/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19"/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19"/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19"/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19"/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19"/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19"/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19"/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19"/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19"/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19"/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19"/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19"/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19"/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19"/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19"/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19"/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19"/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19"/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19"/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19"/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19"/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19"/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19"/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19"/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19"/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19"/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19"/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19"/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19"/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19"/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19"/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19"/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19"/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19"/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19"/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19"/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19"/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19"/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19"/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19"/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 xr:uid="{B831F6E5-5969-47B2-AEF9-EB2F13F9E2EC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83513126-38A0-44CE-A4BF-5425F7960445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C852535E-229F-41AF-9F8C-F271113BFB04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4B3798D1-91E1-4011-8BE2-DF4959E05F71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FF28B4F1-C677-415A-9C37-754982DFC89D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8C76-46DE-422C-B5C5-7C0275C7305D}">
  <sheetPr codeName="Sheet37">
    <outlinePr summaryBelow="0" summaryRight="0"/>
  </sheetPr>
  <dimension ref="B1:AL184"/>
  <sheetViews>
    <sheetView zoomScale="90" zoomScaleNormal="90" workbookViewId="0">
      <pane xSplit="5" ySplit="7" topLeftCell="F23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499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431</v>
      </c>
      <c r="G3" s="22" t="s">
        <v>432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4056</v>
      </c>
      <c r="N7" s="117">
        <f>O7+T7+(IF(W7=1,U7,0))</f>
        <v>4056</v>
      </c>
      <c r="O7" s="42">
        <f>SUM(O8:O22)</f>
        <v>4056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4</v>
      </c>
      <c r="AC7" s="90">
        <f t="shared" ref="AC7:AK7" si="1">M7</f>
        <v>4056</v>
      </c>
      <c r="AD7" s="90">
        <f t="shared" si="1"/>
        <v>4056</v>
      </c>
      <c r="AE7" s="90">
        <f t="shared" si="1"/>
        <v>4056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387</v>
      </c>
      <c r="H8" s="70" t="s">
        <v>433</v>
      </c>
      <c r="I8" s="18">
        <v>917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69" t="s">
        <v>437</v>
      </c>
      <c r="M8" s="20"/>
      <c r="N8" s="20"/>
      <c r="O8" s="43">
        <f t="shared" ref="O8:O21" si="2">IF(J8=0,I8,0)</f>
        <v>917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181</v>
      </c>
      <c r="AB8" s="20">
        <f>MAX(E28:E42)</f>
        <v>3</v>
      </c>
      <c r="AC8" s="90">
        <f t="shared" ref="AC8:AK8" si="3">M27</f>
        <v>0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3068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387</v>
      </c>
      <c r="H9" s="70" t="s">
        <v>434</v>
      </c>
      <c r="I9" s="18">
        <v>1127</v>
      </c>
      <c r="J9" s="5">
        <f t="shared" ref="J9:J22" si="4">IF(K9="耕作",0,IF(K9="休耕",1,IF(K9="転用",2,IF(K9="売却",3,IF(K9="貸出",4,IF(K9="借入",5,IF(K9="-",6,IF(K9="その他",7))))))))</f>
        <v>0</v>
      </c>
      <c r="K9" s="20" t="s">
        <v>52</v>
      </c>
      <c r="L9" s="69" t="s">
        <v>437</v>
      </c>
      <c r="M9" s="39"/>
      <c r="N9" s="39"/>
      <c r="O9" s="43">
        <f t="shared" si="2"/>
        <v>1127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179</v>
      </c>
      <c r="AA9" s="5" t="s">
        <v>181</v>
      </c>
      <c r="AB9" s="20">
        <f>MAX(E48:E62)</f>
        <v>9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3092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387</v>
      </c>
      <c r="H10" s="70" t="s">
        <v>435</v>
      </c>
      <c r="I10" s="18">
        <v>644</v>
      </c>
      <c r="J10" s="5">
        <f t="shared" si="4"/>
        <v>0</v>
      </c>
      <c r="K10" s="20" t="s">
        <v>52</v>
      </c>
      <c r="L10" s="69" t="s">
        <v>437</v>
      </c>
      <c r="M10" s="39"/>
      <c r="N10" s="39"/>
      <c r="O10" s="43">
        <f t="shared" si="2"/>
        <v>644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387</v>
      </c>
      <c r="H11" s="70" t="s">
        <v>436</v>
      </c>
      <c r="I11" s="18">
        <v>1368</v>
      </c>
      <c r="J11" s="5">
        <f t="shared" si="4"/>
        <v>0</v>
      </c>
      <c r="K11" s="20" t="s">
        <v>52</v>
      </c>
      <c r="L11" s="69" t="s">
        <v>437</v>
      </c>
      <c r="M11" s="40"/>
      <c r="N11" s="40"/>
      <c r="O11" s="43">
        <f t="shared" si="2"/>
        <v>1368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28"/>
      <c r="I12" s="18"/>
      <c r="J12" s="5">
        <f t="shared" si="4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28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28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3068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181</v>
      </c>
      <c r="E28" s="14">
        <v>1</v>
      </c>
      <c r="F28" s="17" t="s">
        <v>3</v>
      </c>
      <c r="G28" s="17" t="s">
        <v>403</v>
      </c>
      <c r="H28" s="70" t="s">
        <v>438</v>
      </c>
      <c r="I28" s="18">
        <v>1355</v>
      </c>
      <c r="J28" s="5">
        <f>IF(K28="耕作",0,IF(K28="休耕",1,IF(K28="転用",2,IF(K28="売却",3,IF(K28="貸出",4,IF(K28="借入",5,IF(K28="-",6,IF(K28="その他",7))))))))</f>
        <v>3</v>
      </c>
      <c r="K28" s="20" t="s">
        <v>55</v>
      </c>
      <c r="L28" s="21" t="s">
        <v>441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1355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181</v>
      </c>
      <c r="E29" s="14">
        <v>2</v>
      </c>
      <c r="F29" s="17" t="s">
        <v>3</v>
      </c>
      <c r="G29" s="17" t="s">
        <v>403</v>
      </c>
      <c r="H29" s="70" t="s">
        <v>439</v>
      </c>
      <c r="I29" s="18">
        <v>1112</v>
      </c>
      <c r="J29" s="5">
        <f t="shared" ref="J29:J42" si="31">IF(K29="耕作",0,IF(K29="休耕",1,IF(K29="転用",2,IF(K29="売却",3,IF(K29="貸出",4,IF(K29="借入",5,IF(K29="-",6,IF(K29="その他",7))))))))</f>
        <v>3</v>
      </c>
      <c r="K29" s="20" t="s">
        <v>55</v>
      </c>
      <c r="L29" s="21" t="s">
        <v>441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1112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178</v>
      </c>
      <c r="D30" s="5" t="s">
        <v>181</v>
      </c>
      <c r="E30" s="14">
        <v>3</v>
      </c>
      <c r="F30" s="17" t="s">
        <v>3</v>
      </c>
      <c r="G30" s="17" t="s">
        <v>403</v>
      </c>
      <c r="H30" s="70" t="s">
        <v>440</v>
      </c>
      <c r="I30" s="18">
        <v>601</v>
      </c>
      <c r="J30" s="5">
        <f t="shared" si="31"/>
        <v>3</v>
      </c>
      <c r="K30" s="20" t="s">
        <v>55</v>
      </c>
      <c r="L30" s="21" t="s">
        <v>441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601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28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28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28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28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28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28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28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28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28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28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28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28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3092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179</v>
      </c>
      <c r="D48" s="5" t="s">
        <v>181</v>
      </c>
      <c r="E48" s="14">
        <v>1</v>
      </c>
      <c r="F48" s="17" t="s">
        <v>3</v>
      </c>
      <c r="G48" s="17" t="s">
        <v>403</v>
      </c>
      <c r="H48" s="70" t="s">
        <v>442</v>
      </c>
      <c r="I48" s="18">
        <v>475</v>
      </c>
      <c r="J48" s="5">
        <f>IF(K48="耕作",0,IF(K48="休耕",1,IF(K48="転用",2,IF(K48="売却",3,IF(K48="貸出",4,IF(K48="借入",5,IF(K48="-",6,IF(K48="その他",7))))))))</f>
        <v>3</v>
      </c>
      <c r="K48" s="20" t="s">
        <v>55</v>
      </c>
      <c r="L48" s="21" t="s">
        <v>441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475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179</v>
      </c>
      <c r="D49" s="5" t="s">
        <v>181</v>
      </c>
      <c r="E49" s="14">
        <v>2</v>
      </c>
      <c r="F49" s="17" t="s">
        <v>3</v>
      </c>
      <c r="G49" s="17" t="s">
        <v>403</v>
      </c>
      <c r="H49" s="70" t="s">
        <v>443</v>
      </c>
      <c r="I49" s="18">
        <v>28</v>
      </c>
      <c r="J49" s="5">
        <f t="shared" ref="J49:J62" si="42">IF(K49="耕作",0,IF(K49="休耕",1,IF(K49="転用",2,IF(K49="売却",3,IF(K49="貸出",4,IF(K49="借入",5,IF(K49="-",6,IF(K49="その他",7))))))))</f>
        <v>3</v>
      </c>
      <c r="K49" s="20" t="s">
        <v>55</v>
      </c>
      <c r="L49" s="21" t="s">
        <v>441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28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4">1+B49</f>
        <v>3</v>
      </c>
      <c r="C50" s="50" t="s">
        <v>179</v>
      </c>
      <c r="D50" s="5" t="s">
        <v>181</v>
      </c>
      <c r="E50" s="14">
        <v>3</v>
      </c>
      <c r="F50" s="17" t="s">
        <v>3</v>
      </c>
      <c r="G50" s="17" t="s">
        <v>403</v>
      </c>
      <c r="H50" s="70" t="s">
        <v>444</v>
      </c>
      <c r="I50" s="18">
        <v>638</v>
      </c>
      <c r="J50" s="5">
        <f t="shared" si="42"/>
        <v>3</v>
      </c>
      <c r="K50" s="20" t="s">
        <v>55</v>
      </c>
      <c r="L50" s="21" t="s">
        <v>441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638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customHeight="1">
      <c r="B51" s="53">
        <f t="shared" si="44"/>
        <v>4</v>
      </c>
      <c r="C51" s="50" t="s">
        <v>179</v>
      </c>
      <c r="D51" s="5" t="s">
        <v>181</v>
      </c>
      <c r="E51" s="14">
        <v>4</v>
      </c>
      <c r="F51" s="17" t="s">
        <v>3</v>
      </c>
      <c r="G51" s="17" t="s">
        <v>403</v>
      </c>
      <c r="H51" s="70" t="s">
        <v>445</v>
      </c>
      <c r="I51" s="18">
        <v>56</v>
      </c>
      <c r="J51" s="5">
        <f t="shared" si="42"/>
        <v>3</v>
      </c>
      <c r="K51" s="20" t="s">
        <v>55</v>
      </c>
      <c r="L51" s="21" t="s">
        <v>441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56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customHeight="1">
      <c r="B52" s="53">
        <f t="shared" si="44"/>
        <v>5</v>
      </c>
      <c r="C52" s="50" t="s">
        <v>179</v>
      </c>
      <c r="D52" s="5" t="s">
        <v>181</v>
      </c>
      <c r="E52" s="14">
        <v>5</v>
      </c>
      <c r="F52" s="17" t="s">
        <v>3</v>
      </c>
      <c r="G52" s="17" t="s">
        <v>403</v>
      </c>
      <c r="H52" s="70" t="s">
        <v>446</v>
      </c>
      <c r="I52" s="18">
        <v>208</v>
      </c>
      <c r="J52" s="5">
        <f t="shared" si="42"/>
        <v>3</v>
      </c>
      <c r="K52" s="20" t="s">
        <v>55</v>
      </c>
      <c r="L52" s="21" t="s">
        <v>441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208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customHeight="1">
      <c r="B53" s="53">
        <f t="shared" si="44"/>
        <v>6</v>
      </c>
      <c r="C53" s="50" t="s">
        <v>179</v>
      </c>
      <c r="D53" s="5" t="s">
        <v>181</v>
      </c>
      <c r="E53" s="14">
        <v>6</v>
      </c>
      <c r="F53" s="17" t="s">
        <v>3</v>
      </c>
      <c r="G53" s="17" t="s">
        <v>373</v>
      </c>
      <c r="H53" s="70" t="s">
        <v>447</v>
      </c>
      <c r="I53" s="18">
        <v>776</v>
      </c>
      <c r="J53" s="5">
        <f t="shared" si="42"/>
        <v>3</v>
      </c>
      <c r="K53" s="20" t="s">
        <v>55</v>
      </c>
      <c r="L53" s="21" t="s">
        <v>451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776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customHeight="1">
      <c r="B54" s="53">
        <f t="shared" si="44"/>
        <v>7</v>
      </c>
      <c r="C54" s="50" t="s">
        <v>179</v>
      </c>
      <c r="D54" s="5" t="s">
        <v>181</v>
      </c>
      <c r="E54" s="14">
        <v>7</v>
      </c>
      <c r="F54" s="17" t="s">
        <v>3</v>
      </c>
      <c r="G54" s="17" t="s">
        <v>403</v>
      </c>
      <c r="H54" s="70" t="s">
        <v>448</v>
      </c>
      <c r="I54" s="18">
        <v>334</v>
      </c>
      <c r="J54" s="5">
        <f t="shared" si="42"/>
        <v>3</v>
      </c>
      <c r="K54" s="20" t="s">
        <v>55</v>
      </c>
      <c r="L54" s="21" t="s">
        <v>441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334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customHeight="1">
      <c r="B55" s="53">
        <f t="shared" si="44"/>
        <v>8</v>
      </c>
      <c r="C55" s="50" t="s">
        <v>179</v>
      </c>
      <c r="D55" s="5" t="s">
        <v>181</v>
      </c>
      <c r="E55" s="14">
        <v>8</v>
      </c>
      <c r="F55" s="17" t="s">
        <v>3</v>
      </c>
      <c r="G55" s="17" t="s">
        <v>403</v>
      </c>
      <c r="H55" s="70" t="s">
        <v>449</v>
      </c>
      <c r="I55" s="18">
        <v>64</v>
      </c>
      <c r="J55" s="5">
        <f t="shared" si="42"/>
        <v>3</v>
      </c>
      <c r="K55" s="20" t="s">
        <v>55</v>
      </c>
      <c r="L55" s="21" t="s">
        <v>441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64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customHeight="1">
      <c r="B56" s="53">
        <f t="shared" si="44"/>
        <v>9</v>
      </c>
      <c r="C56" s="50" t="s">
        <v>179</v>
      </c>
      <c r="D56" s="5" t="s">
        <v>181</v>
      </c>
      <c r="E56" s="14">
        <v>9</v>
      </c>
      <c r="F56" s="17" t="s">
        <v>3</v>
      </c>
      <c r="G56" s="17" t="s">
        <v>403</v>
      </c>
      <c r="H56" s="70" t="s">
        <v>450</v>
      </c>
      <c r="I56" s="18">
        <v>513</v>
      </c>
      <c r="J56" s="5">
        <f t="shared" si="42"/>
        <v>3</v>
      </c>
      <c r="K56" s="20" t="s">
        <v>55</v>
      </c>
      <c r="L56" s="21" t="s">
        <v>441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513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19"/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19"/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28"/>
      <c r="I59" s="18"/>
      <c r="J59" s="5">
        <f t="shared" si="42"/>
        <v>6</v>
      </c>
      <c r="K59" s="20" t="s">
        <v>188</v>
      </c>
      <c r="L59" s="19"/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28"/>
      <c r="I60" s="18"/>
      <c r="J60" s="5">
        <f t="shared" si="42"/>
        <v>6</v>
      </c>
      <c r="K60" s="20" t="s">
        <v>188</v>
      </c>
      <c r="L60" s="19"/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28"/>
      <c r="I61" s="18"/>
      <c r="J61" s="5">
        <f t="shared" si="42"/>
        <v>6</v>
      </c>
      <c r="K61" s="20" t="s">
        <v>188</v>
      </c>
      <c r="L61" s="19"/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28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19"/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19"/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19"/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19"/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19"/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19"/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19"/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19"/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19"/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19"/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19"/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19"/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19"/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19"/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19"/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19"/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19"/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19"/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19"/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19"/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19"/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19"/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19"/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19"/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19"/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19"/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19"/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19"/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19"/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19"/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19"/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19"/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19"/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19"/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19"/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19"/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19"/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19"/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19"/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19"/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19"/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19"/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19"/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19"/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19"/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19"/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19"/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19"/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19"/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19"/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19"/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19"/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19"/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19"/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19"/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19"/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19"/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19"/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19"/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19"/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19"/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19"/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19"/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19"/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19"/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19"/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19"/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19"/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19"/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19"/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19"/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19"/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19"/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19"/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19"/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19"/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19"/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19"/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BB5B5E5D-41F8-4E13-A0D9-5E82F3434E03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F01462BE-B6CC-4A7B-8AC5-125D5375CD82}">
          <x14:formula1>
            <xm:f>EB!$H$3:$H$5</xm:f>
          </x14:formula1>
          <xm:sqref>D68:D82 AA7:AA15 D28:D42 D168:D182 D88:D102 D108:D122 D128:D142 D148:D162 D8:D22 D48:D62</xm:sqref>
        </x14:dataValidation>
        <x14:dataValidation type="list" allowBlank="1" showInputMessage="1" showErrorMessage="1" xr:uid="{6C49E417-0E7C-43F4-9732-64896656E067}">
          <x14:formula1>
            <xm:f>EB!$K$3:$K$15</xm:f>
          </x14:formula1>
          <xm:sqref>K68:K82 K8:K22 K148:K162 K128:K142 K108:K122 K88:K102 K168:K182 K28:K42 K48:K62</xm:sqref>
        </x14:dataValidation>
        <x14:dataValidation type="list" allowBlank="1" showInputMessage="1" showErrorMessage="1" xr:uid="{E514293E-8D14-40DB-B4A6-6016FB1D23AE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A965F3C3-ABEB-46AA-B886-8B78CB317767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749EB-761A-413B-8A1A-26569DF80B06}">
  <sheetPr codeName="Sheet38">
    <outlinePr summaryBelow="0" summaryRight="0"/>
  </sheetPr>
  <dimension ref="B1:AL185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4" t="s">
        <v>1234</v>
      </c>
      <c r="L2" s="854"/>
      <c r="M2" s="854"/>
      <c r="N2" s="855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421</v>
      </c>
      <c r="G3" s="22" t="s">
        <v>422</v>
      </c>
      <c r="H3" s="23">
        <v>46106</v>
      </c>
      <c r="I3" s="7">
        <f>H3</f>
        <v>46106</v>
      </c>
      <c r="J3" s="49"/>
      <c r="K3" s="856"/>
      <c r="L3" s="856"/>
      <c r="M3" s="856"/>
      <c r="N3" s="857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4319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4319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182</v>
      </c>
      <c r="AB7" s="20">
        <f>MAX(E8:E22)</f>
        <v>5</v>
      </c>
      <c r="AC7" s="90">
        <f t="shared" ref="AC7:AK7" si="1">M7</f>
        <v>4319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4319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182</v>
      </c>
      <c r="E8" s="5">
        <v>1</v>
      </c>
      <c r="F8" s="17" t="s">
        <v>3</v>
      </c>
      <c r="G8" s="17" t="s">
        <v>4</v>
      </c>
      <c r="H8" s="68" t="s">
        <v>424</v>
      </c>
      <c r="I8" s="18">
        <v>961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69" t="s">
        <v>428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961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181</v>
      </c>
      <c r="AB8" s="20">
        <f>MAX(E28:E42)</f>
        <v>2</v>
      </c>
      <c r="AC8" s="90">
        <f t="shared" ref="AC8:AK8" si="3">M27</f>
        <v>3238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3238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182</v>
      </c>
      <c r="E9" s="20">
        <v>2</v>
      </c>
      <c r="F9" s="17" t="s">
        <v>3</v>
      </c>
      <c r="G9" s="17" t="s">
        <v>4</v>
      </c>
      <c r="H9" s="68" t="s">
        <v>425</v>
      </c>
      <c r="I9" s="18">
        <v>883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69" t="s">
        <v>428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883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182</v>
      </c>
      <c r="E10" s="14">
        <v>3</v>
      </c>
      <c r="F10" s="17" t="s">
        <v>3</v>
      </c>
      <c r="G10" s="17" t="s">
        <v>4</v>
      </c>
      <c r="H10" s="68" t="s">
        <v>425</v>
      </c>
      <c r="I10" s="18">
        <v>1192</v>
      </c>
      <c r="J10" s="5">
        <f t="shared" si="4"/>
        <v>4</v>
      </c>
      <c r="K10" s="20" t="s">
        <v>192</v>
      </c>
      <c r="L10" s="69" t="s">
        <v>428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1192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182</v>
      </c>
      <c r="E11" s="14">
        <v>4</v>
      </c>
      <c r="F11" s="17" t="s">
        <v>3</v>
      </c>
      <c r="G11" s="17" t="s">
        <v>4</v>
      </c>
      <c r="H11" s="68" t="s">
        <v>426</v>
      </c>
      <c r="I11" s="18">
        <v>591</v>
      </c>
      <c r="J11" s="5">
        <f t="shared" si="4"/>
        <v>4</v>
      </c>
      <c r="K11" s="20" t="s">
        <v>192</v>
      </c>
      <c r="L11" s="69" t="s">
        <v>428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591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182</v>
      </c>
      <c r="E12" s="14">
        <v>5</v>
      </c>
      <c r="F12" s="17" t="s">
        <v>3</v>
      </c>
      <c r="G12" s="17" t="s">
        <v>4</v>
      </c>
      <c r="H12" s="68" t="s">
        <v>427</v>
      </c>
      <c r="I12" s="18">
        <v>692</v>
      </c>
      <c r="J12" s="5">
        <f t="shared" si="4"/>
        <v>4</v>
      </c>
      <c r="K12" s="20" t="s">
        <v>192</v>
      </c>
      <c r="L12" s="69" t="s">
        <v>428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692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4"/>
        <v>6</v>
      </c>
      <c r="K13" s="20" t="s">
        <v>188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4"/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4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4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3238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3238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181</v>
      </c>
      <c r="E28" s="14">
        <v>1</v>
      </c>
      <c r="F28" s="17" t="s">
        <v>3</v>
      </c>
      <c r="G28" s="17" t="s">
        <v>423</v>
      </c>
      <c r="H28" s="68" t="s">
        <v>429</v>
      </c>
      <c r="I28" s="18">
        <v>1238</v>
      </c>
      <c r="J28" s="5">
        <f>IF(K28="耕作",0,IF(K28="休耕",1,IF(K28="転用",2,IF(K28="売却",3,IF(K28="貸出",4,IF(K28="借入",5,IF(K28="-",6,IF(K28="その他",7))))))))</f>
        <v>4</v>
      </c>
      <c r="K28" s="20" t="s">
        <v>192</v>
      </c>
      <c r="L28" s="69" t="s">
        <v>430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1238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181</v>
      </c>
      <c r="E29" s="14">
        <v>2</v>
      </c>
      <c r="F29" s="17" t="s">
        <v>3</v>
      </c>
      <c r="G29" s="17" t="s">
        <v>423</v>
      </c>
      <c r="H29" s="17">
        <v>291</v>
      </c>
      <c r="I29" s="18">
        <v>2000</v>
      </c>
      <c r="J29" s="5">
        <f t="shared" ref="J29:J42" si="31">IF(K29="耕作",0,IF(K29="休耕",1,IF(K29="転用",2,IF(K29="売却",3,IF(K29="貸出",4,IF(K29="借入",5,IF(K29="-",6,IF(K29="その他",7))))))))</f>
        <v>4</v>
      </c>
      <c r="K29" s="20" t="s">
        <v>192</v>
      </c>
      <c r="L29" s="69" t="s">
        <v>430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2000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21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19"/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19"/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19"/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19"/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19"/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19"/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19"/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19"/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19"/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19"/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19"/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19"/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19"/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19"/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19"/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19"/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19"/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19"/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19"/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19"/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19"/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19"/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19"/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19"/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19"/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19"/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19"/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19"/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19"/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19"/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19"/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19"/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19"/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19"/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19"/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19"/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19"/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19"/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19"/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19"/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19"/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19"/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19"/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19"/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19"/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19"/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19"/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19"/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19"/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19"/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19"/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19"/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19"/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19"/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19"/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19"/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19"/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19"/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19"/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19"/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19"/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19"/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19"/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19"/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19"/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19"/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19"/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19"/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19"/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19"/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19"/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19"/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19"/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19"/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19"/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19"/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19"/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19"/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19"/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19"/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19"/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19"/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19"/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19"/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19"/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19"/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19"/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19"/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19"/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19"/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  <row r="185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B5:B7"/>
    <mergeCell ref="C5:C7"/>
    <mergeCell ref="D5:D7"/>
    <mergeCell ref="E5:E7"/>
    <mergeCell ref="F5:H5"/>
    <mergeCell ref="J5:K7"/>
    <mergeCell ref="L5:L7"/>
    <mergeCell ref="K2:N3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F7BABEEA-9809-4513-9A5D-30675E37BE97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A3278613-44A4-4F59-AB6D-C6F0D4AB71DB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42D7A87F-4DB3-42F8-A232-C22583DBDF54}">
          <x14:formula1>
            <xm:f>EB!$K$3:$K$15</xm:f>
          </x14:formula1>
          <xm:sqref>K68:K82 K28:K42 K148:K162 K128:K142 K108:K122 K88:K102 K168:K182 K48:K62 K8:K22</xm:sqref>
        </x14:dataValidation>
        <x14:dataValidation type="list" allowBlank="1" showInputMessage="1" showErrorMessage="1" xr:uid="{BDC4CEE2-B3AE-4CD5-9AEA-0F50DDA48FE7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F10C4751-8752-40D9-862C-A4CE3D2C8452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7E5A7-25ED-4FD6-AFCC-6D33BA2C32A4}">
  <sheetPr codeName="Sheet39">
    <outlinePr summaryBelow="0" summaryRight="0"/>
  </sheetPr>
  <dimension ref="B1:AL184"/>
  <sheetViews>
    <sheetView zoomScale="90" zoomScaleNormal="90" workbookViewId="0">
      <pane xSplit="5" ySplit="7" topLeftCell="F29" activePane="bottomRight" state="frozen"/>
      <selection pane="topRight" activeCell="F1" sqref="F1"/>
      <selection pane="bottomLeft" activeCell="A8" sqref="A8"/>
      <selection pane="bottomRight" activeCell="E186" sqref="E186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3" width="9.25" style="38" customWidth="1"/>
    <col min="14" max="14" width="8.375" style="38" customWidth="1"/>
    <col min="15" max="21" width="6.875" style="1" customWidth="1"/>
    <col min="22" max="22" width="4.375" style="11" customWidth="1"/>
    <col min="23" max="23" width="4.375" style="83" customWidth="1"/>
    <col min="24" max="24" width="6.125" style="11" customWidth="1"/>
    <col min="25" max="25" width="5.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514</v>
      </c>
      <c r="L2" s="842"/>
      <c r="M2" s="843"/>
      <c r="N2" s="5" t="s">
        <v>249</v>
      </c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  <c r="X2" s="8"/>
      <c r="Y2" s="8"/>
      <c r="Z2" s="8"/>
    </row>
    <row r="3" spans="2:38" ht="13.5" customHeight="1" thickBot="1">
      <c r="C3" s="808"/>
      <c r="D3" s="809"/>
      <c r="E3" s="810"/>
      <c r="F3" s="48" t="s">
        <v>28</v>
      </c>
      <c r="G3" s="22" t="s">
        <v>29</v>
      </c>
      <c r="H3" s="23">
        <v>46117</v>
      </c>
      <c r="I3" s="7">
        <f>H3</f>
        <v>46117</v>
      </c>
      <c r="J3" s="49"/>
      <c r="K3" s="844"/>
      <c r="L3" s="844"/>
      <c r="M3" s="845"/>
      <c r="N3" s="5"/>
      <c r="O3" s="5" t="s">
        <v>200</v>
      </c>
      <c r="P3" s="5" t="s">
        <v>200</v>
      </c>
      <c r="Q3" s="5"/>
      <c r="R3" s="5"/>
      <c r="S3" s="5"/>
      <c r="T3" s="5"/>
      <c r="U3" s="5"/>
      <c r="X3" s="8"/>
      <c r="Y3" s="8"/>
      <c r="Z3" s="8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828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215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72" t="s">
        <v>358</v>
      </c>
      <c r="R6" s="72" t="s">
        <v>55</v>
      </c>
      <c r="S6" s="72" t="s">
        <v>192</v>
      </c>
      <c r="T6" s="16" t="s">
        <v>193</v>
      </c>
      <c r="U6" s="16" t="s">
        <v>56</v>
      </c>
      <c r="V6" s="829"/>
      <c r="W6" s="84" t="s">
        <v>258</v>
      </c>
      <c r="X6" s="796"/>
      <c r="Y6" s="798"/>
      <c r="Z6" s="800"/>
      <c r="AA6" s="799"/>
      <c r="AB6" s="35" t="s">
        <v>216</v>
      </c>
      <c r="AC6" s="80" t="s">
        <v>45</v>
      </c>
      <c r="AD6" s="80" t="s">
        <v>254</v>
      </c>
      <c r="AE6" s="16" t="s">
        <v>52</v>
      </c>
      <c r="AF6" s="16" t="s">
        <v>51</v>
      </c>
      <c r="AG6" s="72" t="s">
        <v>358</v>
      </c>
      <c r="AH6" s="72" t="s">
        <v>55</v>
      </c>
      <c r="AI6" s="72" t="s">
        <v>192</v>
      </c>
      <c r="AJ6" s="16" t="s">
        <v>193</v>
      </c>
      <c r="AK6" s="16" t="s">
        <v>56</v>
      </c>
    </row>
    <row r="7" spans="2:38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4434</v>
      </c>
      <c r="N7" s="117">
        <f>O7+T7+(IF(W7=1,U7,0))</f>
        <v>2408</v>
      </c>
      <c r="O7" s="42">
        <f>SUM(O8:O22)</f>
        <v>2408</v>
      </c>
      <c r="P7" s="42">
        <f>SUM(P8:P22)</f>
        <v>2026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830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6</v>
      </c>
      <c r="AC7" s="90">
        <f t="shared" ref="AC7:AH7" si="1">M7</f>
        <v>4434</v>
      </c>
      <c r="AD7" s="90">
        <f t="shared" si="1"/>
        <v>2408</v>
      </c>
      <c r="AE7" s="90">
        <f t="shared" si="1"/>
        <v>2408</v>
      </c>
      <c r="AF7" s="90">
        <f t="shared" si="1"/>
        <v>2026</v>
      </c>
      <c r="AG7" s="90">
        <f t="shared" si="1"/>
        <v>0</v>
      </c>
      <c r="AH7" s="90">
        <f t="shared" si="1"/>
        <v>0</v>
      </c>
      <c r="AI7" s="90">
        <f t="shared" ref="AI7:AJ7" si="2">S7</f>
        <v>0</v>
      </c>
      <c r="AJ7" s="90">
        <f t="shared" si="2"/>
        <v>0</v>
      </c>
      <c r="AK7" s="90">
        <f t="shared" ref="AK7" si="3">U7</f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</v>
      </c>
      <c r="H8" s="17" t="s">
        <v>5</v>
      </c>
      <c r="I8" s="18">
        <v>1124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9" t="s">
        <v>1070</v>
      </c>
      <c r="M8" s="20"/>
      <c r="N8" s="20"/>
      <c r="O8" s="43">
        <f t="shared" ref="O8:O21" si="4">IF(J8=0,I8,0)</f>
        <v>1124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X8" s="55" t="s">
        <v>206</v>
      </c>
      <c r="Y8" s="55">
        <v>0</v>
      </c>
      <c r="Z8" s="5" t="s">
        <v>178</v>
      </c>
      <c r="AA8" s="5" t="s">
        <v>182</v>
      </c>
      <c r="AB8" s="20">
        <f>MAX(E28:E42)</f>
        <v>2</v>
      </c>
      <c r="AC8" s="90">
        <f t="shared" ref="AC8:AH8" si="5">M27</f>
        <v>1391</v>
      </c>
      <c r="AD8" s="90">
        <f t="shared" si="5"/>
        <v>873</v>
      </c>
      <c r="AE8" s="90">
        <f t="shared" si="5"/>
        <v>873</v>
      </c>
      <c r="AF8" s="90">
        <f t="shared" si="5"/>
        <v>518</v>
      </c>
      <c r="AG8" s="90">
        <f t="shared" si="5"/>
        <v>0</v>
      </c>
      <c r="AH8" s="90">
        <f t="shared" si="5"/>
        <v>0</v>
      </c>
      <c r="AI8" s="90">
        <f t="shared" ref="AI8:AK8" si="6">S27</f>
        <v>0</v>
      </c>
      <c r="AJ8" s="90">
        <f t="shared" si="6"/>
        <v>0</v>
      </c>
      <c r="AK8" s="90">
        <f t="shared" si="6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4</v>
      </c>
      <c r="H9" s="17" t="s">
        <v>8</v>
      </c>
      <c r="I9" s="18">
        <v>1284</v>
      </c>
      <c r="J9" s="5">
        <f t="shared" ref="J9:J22" si="7">IF(K9="耕作",0,IF(K9="休耕",1,IF(K9="転用",2,IF(K9="売却",3,IF(K9="貸出",4,IF(K9="借入",5,IF(K9="-",6,IF(K9="その他",7))))))))</f>
        <v>0</v>
      </c>
      <c r="K9" s="20" t="s">
        <v>52</v>
      </c>
      <c r="L9" s="29" t="s">
        <v>1069</v>
      </c>
      <c r="M9" s="39"/>
      <c r="N9" s="39"/>
      <c r="O9" s="43">
        <f t="shared" si="4"/>
        <v>1284</v>
      </c>
      <c r="P9" s="43">
        <f t="shared" ref="P9:P22" si="8">IF(J9=1,I9,0)</f>
        <v>0</v>
      </c>
      <c r="Q9" s="43">
        <f t="shared" ref="Q9:Q22" si="9">IF(J9=2,I9,0)</f>
        <v>0</v>
      </c>
      <c r="R9" s="43">
        <f t="shared" ref="R9:R22" si="10">IF(J9=3,I9,0)</f>
        <v>0</v>
      </c>
      <c r="S9" s="43">
        <f t="shared" ref="S9:S22" si="11">IF(J9=4,I9,0)</f>
        <v>0</v>
      </c>
      <c r="T9" s="43">
        <f t="shared" ref="T9:T22" si="12">IF(J9=5,I9,0)</f>
        <v>0</v>
      </c>
      <c r="U9" s="43">
        <f t="shared" ref="U9:U22" si="13">IF(J9=7,I9,0)</f>
        <v>0</v>
      </c>
      <c r="V9" s="52">
        <f>1+V8</f>
        <v>2</v>
      </c>
      <c r="W9" s="78"/>
      <c r="X9" s="55" t="s">
        <v>207</v>
      </c>
      <c r="Y9" s="82">
        <v>0</v>
      </c>
      <c r="Z9" s="50" t="s">
        <v>190</v>
      </c>
      <c r="AA9" s="5" t="s">
        <v>181</v>
      </c>
      <c r="AB9" s="20">
        <f>MAX(E48:E62)</f>
        <v>11</v>
      </c>
      <c r="AC9" s="90">
        <f t="shared" ref="AC9:AK9" si="14">M47</f>
        <v>5336</v>
      </c>
      <c r="AD9" s="90">
        <f t="shared" si="14"/>
        <v>1334</v>
      </c>
      <c r="AE9" s="90">
        <f t="shared" si="14"/>
        <v>1334</v>
      </c>
      <c r="AF9" s="90">
        <f t="shared" si="14"/>
        <v>4002</v>
      </c>
      <c r="AG9" s="90">
        <f t="shared" si="14"/>
        <v>0</v>
      </c>
      <c r="AH9" s="90">
        <f t="shared" si="14"/>
        <v>0</v>
      </c>
      <c r="AI9" s="90">
        <f t="shared" si="14"/>
        <v>0</v>
      </c>
      <c r="AJ9" s="90">
        <f t="shared" si="14"/>
        <v>0</v>
      </c>
      <c r="AK9" s="90">
        <f t="shared" si="14"/>
        <v>0</v>
      </c>
      <c r="AL9" s="10"/>
    </row>
    <row r="10" spans="2:38" ht="12.75" customHeight="1">
      <c r="B10" s="52">
        <f t="shared" ref="B10:B22" si="15">1+B9</f>
        <v>3</v>
      </c>
      <c r="C10" s="5" t="s">
        <v>178</v>
      </c>
      <c r="D10" s="5" t="s">
        <v>181</v>
      </c>
      <c r="E10" s="20">
        <v>3</v>
      </c>
      <c r="F10" s="17" t="s">
        <v>3</v>
      </c>
      <c r="G10" s="17" t="s">
        <v>10</v>
      </c>
      <c r="H10" s="17" t="s">
        <v>11</v>
      </c>
      <c r="I10" s="18">
        <v>1370</v>
      </c>
      <c r="J10" s="5">
        <f t="shared" si="7"/>
        <v>1</v>
      </c>
      <c r="K10" s="20" t="s">
        <v>51</v>
      </c>
      <c r="L10" s="29" t="s">
        <v>1073</v>
      </c>
      <c r="M10" s="39"/>
      <c r="N10" s="39"/>
      <c r="O10" s="43">
        <f t="shared" si="4"/>
        <v>0</v>
      </c>
      <c r="P10" s="43">
        <f t="shared" si="8"/>
        <v>1370</v>
      </c>
      <c r="Q10" s="43">
        <f t="shared" si="9"/>
        <v>0</v>
      </c>
      <c r="R10" s="43">
        <f t="shared" si="10"/>
        <v>0</v>
      </c>
      <c r="S10" s="43">
        <f t="shared" si="11"/>
        <v>0</v>
      </c>
      <c r="T10" s="43">
        <f t="shared" si="12"/>
        <v>0</v>
      </c>
      <c r="U10" s="43">
        <f t="shared" si="13"/>
        <v>0</v>
      </c>
      <c r="V10" s="52">
        <f t="shared" ref="V10:V22" si="16">1+V9</f>
        <v>3</v>
      </c>
      <c r="W10" s="78"/>
      <c r="X10" s="55" t="s">
        <v>208</v>
      </c>
      <c r="Y10" s="55">
        <v>0</v>
      </c>
      <c r="Z10" s="50" t="s">
        <v>179</v>
      </c>
      <c r="AA10" s="5" t="s">
        <v>181</v>
      </c>
      <c r="AB10" s="20">
        <f>MAX(E68:E82)</f>
        <v>2</v>
      </c>
      <c r="AC10" s="90">
        <f t="shared" ref="AC10:AK10" si="17">M67</f>
        <v>769</v>
      </c>
      <c r="AD10" s="90">
        <f t="shared" si="17"/>
        <v>769</v>
      </c>
      <c r="AE10" s="90">
        <f t="shared" si="17"/>
        <v>769</v>
      </c>
      <c r="AF10" s="90">
        <f t="shared" si="17"/>
        <v>0</v>
      </c>
      <c r="AG10" s="90">
        <f t="shared" si="17"/>
        <v>0</v>
      </c>
      <c r="AH10" s="90">
        <f t="shared" si="17"/>
        <v>0</v>
      </c>
      <c r="AI10" s="90">
        <f t="shared" si="17"/>
        <v>0</v>
      </c>
      <c r="AJ10" s="90">
        <f t="shared" si="17"/>
        <v>0</v>
      </c>
      <c r="AK10" s="90">
        <f t="shared" si="17"/>
        <v>0</v>
      </c>
      <c r="AL10" s="10"/>
    </row>
    <row r="11" spans="2:38" ht="12.75" customHeight="1">
      <c r="B11" s="52">
        <f t="shared" si="15"/>
        <v>4</v>
      </c>
      <c r="C11" s="5" t="s">
        <v>178</v>
      </c>
      <c r="D11" s="5" t="s">
        <v>181</v>
      </c>
      <c r="E11" s="20">
        <v>4</v>
      </c>
      <c r="F11" s="17" t="s">
        <v>3</v>
      </c>
      <c r="G11" s="17" t="s">
        <v>10</v>
      </c>
      <c r="H11" s="17" t="s">
        <v>13</v>
      </c>
      <c r="I11" s="18">
        <v>656</v>
      </c>
      <c r="J11" s="5">
        <f t="shared" si="7"/>
        <v>1</v>
      </c>
      <c r="K11" s="11" t="s">
        <v>217</v>
      </c>
      <c r="L11" s="29" t="s">
        <v>1074</v>
      </c>
      <c r="M11" s="40"/>
      <c r="N11" s="40"/>
      <c r="O11" s="43">
        <f t="shared" si="4"/>
        <v>0</v>
      </c>
      <c r="P11" s="43">
        <f t="shared" si="8"/>
        <v>656</v>
      </c>
      <c r="Q11" s="43">
        <f t="shared" si="9"/>
        <v>0</v>
      </c>
      <c r="R11" s="43">
        <f t="shared" si="10"/>
        <v>0</v>
      </c>
      <c r="S11" s="43">
        <f t="shared" si="11"/>
        <v>0</v>
      </c>
      <c r="T11" s="43">
        <f t="shared" si="12"/>
        <v>0</v>
      </c>
      <c r="U11" s="43">
        <f t="shared" si="13"/>
        <v>0</v>
      </c>
      <c r="V11" s="52">
        <f t="shared" si="16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8">M87</f>
        <v>0</v>
      </c>
      <c r="AD11" s="90">
        <f t="shared" si="18"/>
        <v>0</v>
      </c>
      <c r="AE11" s="90">
        <f t="shared" si="18"/>
        <v>0</v>
      </c>
      <c r="AF11" s="90">
        <f t="shared" si="18"/>
        <v>0</v>
      </c>
      <c r="AG11" s="90">
        <f t="shared" si="18"/>
        <v>0</v>
      </c>
      <c r="AH11" s="90">
        <f t="shared" si="18"/>
        <v>0</v>
      </c>
      <c r="AI11" s="90">
        <f t="shared" si="18"/>
        <v>0</v>
      </c>
      <c r="AJ11" s="90">
        <f t="shared" si="18"/>
        <v>0</v>
      </c>
      <c r="AK11" s="90">
        <f t="shared" si="18"/>
        <v>0</v>
      </c>
      <c r="AL11" s="10"/>
    </row>
    <row r="12" spans="2:38" ht="12.75" customHeight="1">
      <c r="B12" s="52">
        <f t="shared" si="15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10</v>
      </c>
      <c r="H12" s="68" t="s">
        <v>1067</v>
      </c>
      <c r="I12" s="18"/>
      <c r="J12" s="5">
        <f t="shared" si="7"/>
        <v>1</v>
      </c>
      <c r="K12" s="20" t="s">
        <v>51</v>
      </c>
      <c r="L12" s="29" t="s">
        <v>1071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1"/>
        <v>0</v>
      </c>
      <c r="T12" s="43">
        <f t="shared" si="12"/>
        <v>0</v>
      </c>
      <c r="U12" s="43">
        <f t="shared" si="13"/>
        <v>0</v>
      </c>
      <c r="V12" s="52">
        <f t="shared" si="16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9">M107</f>
        <v>0</v>
      </c>
      <c r="AD12" s="90">
        <f t="shared" si="19"/>
        <v>0</v>
      </c>
      <c r="AE12" s="90">
        <f t="shared" si="19"/>
        <v>0</v>
      </c>
      <c r="AF12" s="90">
        <f t="shared" si="19"/>
        <v>0</v>
      </c>
      <c r="AG12" s="90">
        <f t="shared" si="19"/>
        <v>0</v>
      </c>
      <c r="AH12" s="90">
        <f t="shared" si="19"/>
        <v>0</v>
      </c>
      <c r="AI12" s="90">
        <f t="shared" si="19"/>
        <v>0</v>
      </c>
      <c r="AJ12" s="90">
        <f t="shared" si="19"/>
        <v>0</v>
      </c>
      <c r="AK12" s="90">
        <f t="shared" si="19"/>
        <v>0</v>
      </c>
      <c r="AL12" s="10"/>
    </row>
    <row r="13" spans="2:38" ht="12.75" customHeight="1">
      <c r="B13" s="52">
        <f t="shared" si="15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10</v>
      </c>
      <c r="H13" s="68" t="s">
        <v>1068</v>
      </c>
      <c r="I13" s="18"/>
      <c r="J13" s="5">
        <f t="shared" si="7"/>
        <v>1</v>
      </c>
      <c r="K13" s="20" t="s">
        <v>51</v>
      </c>
      <c r="L13" s="29" t="s">
        <v>1071</v>
      </c>
      <c r="M13" s="41"/>
      <c r="N13" s="41"/>
      <c r="O13" s="43">
        <f t="shared" ref="O13" si="20">IF(J13=0,I13,0)</f>
        <v>0</v>
      </c>
      <c r="P13" s="43">
        <f t="shared" ref="P13" si="21">IF(J13=1,I13,0)</f>
        <v>0</v>
      </c>
      <c r="Q13" s="43">
        <f t="shared" ref="Q13" si="22">IF(J13=2,I13,0)</f>
        <v>0</v>
      </c>
      <c r="R13" s="43">
        <f t="shared" ref="R13" si="23">IF(J13=3,I13,0)</f>
        <v>0</v>
      </c>
      <c r="S13" s="43">
        <f t="shared" si="11"/>
        <v>0</v>
      </c>
      <c r="T13" s="43">
        <f t="shared" si="12"/>
        <v>0</v>
      </c>
      <c r="U13" s="43">
        <f t="shared" si="13"/>
        <v>0</v>
      </c>
      <c r="V13" s="52">
        <f t="shared" si="16"/>
        <v>6</v>
      </c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4">M127</f>
        <v>0</v>
      </c>
      <c r="AD13" s="90">
        <f t="shared" si="24"/>
        <v>0</v>
      </c>
      <c r="AE13" s="90">
        <f t="shared" si="24"/>
        <v>0</v>
      </c>
      <c r="AF13" s="90">
        <f t="shared" si="24"/>
        <v>0</v>
      </c>
      <c r="AG13" s="90">
        <f t="shared" si="24"/>
        <v>0</v>
      </c>
      <c r="AH13" s="90">
        <f t="shared" si="24"/>
        <v>0</v>
      </c>
      <c r="AI13" s="90">
        <f t="shared" si="24"/>
        <v>0</v>
      </c>
      <c r="AJ13" s="90">
        <f t="shared" si="24"/>
        <v>0</v>
      </c>
      <c r="AK13" s="90">
        <f t="shared" si="24"/>
        <v>0</v>
      </c>
      <c r="AL13" s="10"/>
    </row>
    <row r="14" spans="2:38" ht="12.75" customHeight="1">
      <c r="B14" s="52">
        <f t="shared" si="15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7"/>
        <v>6</v>
      </c>
      <c r="K14" s="20" t="s">
        <v>188</v>
      </c>
      <c r="L14" s="29" t="s">
        <v>38</v>
      </c>
      <c r="M14" s="41"/>
      <c r="N14" s="41"/>
      <c r="O14" s="43">
        <f t="shared" si="4"/>
        <v>0</v>
      </c>
      <c r="P14" s="43">
        <f t="shared" ref="P14:P21" si="25">IF(J14=1,I14,0)</f>
        <v>0</v>
      </c>
      <c r="Q14" s="43">
        <f t="shared" ref="Q14:Q21" si="26">IF(J14=2,I14,0)</f>
        <v>0</v>
      </c>
      <c r="R14" s="43">
        <f t="shared" ref="R14:R21" si="27">IF(J14=3,I14,0)</f>
        <v>0</v>
      </c>
      <c r="S14" s="43">
        <f t="shared" si="11"/>
        <v>0</v>
      </c>
      <c r="T14" s="43">
        <f t="shared" si="12"/>
        <v>0</v>
      </c>
      <c r="U14" s="43">
        <f t="shared" si="13"/>
        <v>0</v>
      </c>
      <c r="V14" s="52">
        <f t="shared" si="16"/>
        <v>7</v>
      </c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8">M147</f>
        <v>0</v>
      </c>
      <c r="AD14" s="90">
        <f t="shared" si="28"/>
        <v>0</v>
      </c>
      <c r="AE14" s="90">
        <f t="shared" si="28"/>
        <v>0</v>
      </c>
      <c r="AF14" s="90">
        <f t="shared" si="28"/>
        <v>0</v>
      </c>
      <c r="AG14" s="90">
        <f t="shared" si="28"/>
        <v>0</v>
      </c>
      <c r="AH14" s="90">
        <f t="shared" si="28"/>
        <v>0</v>
      </c>
      <c r="AI14" s="90">
        <f t="shared" si="28"/>
        <v>0</v>
      </c>
      <c r="AJ14" s="90">
        <f t="shared" si="28"/>
        <v>0</v>
      </c>
      <c r="AK14" s="90">
        <f t="shared" si="28"/>
        <v>0</v>
      </c>
      <c r="AL14" s="10"/>
    </row>
    <row r="15" spans="2:38" ht="12.75" customHeight="1">
      <c r="B15" s="52">
        <f t="shared" si="15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7"/>
        <v>6</v>
      </c>
      <c r="K15" s="20" t="s">
        <v>188</v>
      </c>
      <c r="L15" s="29" t="s">
        <v>38</v>
      </c>
      <c r="M15" s="41"/>
      <c r="N15" s="41"/>
      <c r="O15" s="43">
        <f t="shared" si="4"/>
        <v>0</v>
      </c>
      <c r="P15" s="43">
        <f t="shared" si="25"/>
        <v>0</v>
      </c>
      <c r="Q15" s="43">
        <f t="shared" si="26"/>
        <v>0</v>
      </c>
      <c r="R15" s="43">
        <f t="shared" si="27"/>
        <v>0</v>
      </c>
      <c r="S15" s="43">
        <f t="shared" si="11"/>
        <v>0</v>
      </c>
      <c r="T15" s="43">
        <f t="shared" si="12"/>
        <v>0</v>
      </c>
      <c r="U15" s="43">
        <f t="shared" si="13"/>
        <v>0</v>
      </c>
      <c r="V15" s="52">
        <f t="shared" si="16"/>
        <v>8</v>
      </c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9">M167</f>
        <v>0</v>
      </c>
      <c r="AD15" s="90">
        <f t="shared" si="29"/>
        <v>0</v>
      </c>
      <c r="AE15" s="90">
        <f t="shared" si="29"/>
        <v>0</v>
      </c>
      <c r="AF15" s="90">
        <f t="shared" si="29"/>
        <v>0</v>
      </c>
      <c r="AG15" s="90">
        <f t="shared" si="29"/>
        <v>0</v>
      </c>
      <c r="AH15" s="90">
        <f t="shared" si="29"/>
        <v>0</v>
      </c>
      <c r="AI15" s="90">
        <f t="shared" si="29"/>
        <v>0</v>
      </c>
      <c r="AJ15" s="90">
        <f t="shared" si="29"/>
        <v>0</v>
      </c>
      <c r="AK15" s="90">
        <f t="shared" si="29"/>
        <v>0</v>
      </c>
      <c r="AL15" s="10"/>
    </row>
    <row r="16" spans="2:38" ht="12.75" customHeight="1">
      <c r="B16" s="52">
        <f t="shared" si="15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7"/>
        <v>6</v>
      </c>
      <c r="K16" s="20" t="s">
        <v>188</v>
      </c>
      <c r="L16" s="29" t="s">
        <v>38</v>
      </c>
      <c r="M16" s="41"/>
      <c r="N16" s="41"/>
      <c r="O16" s="43">
        <f t="shared" si="4"/>
        <v>0</v>
      </c>
      <c r="P16" s="43">
        <f t="shared" si="25"/>
        <v>0</v>
      </c>
      <c r="Q16" s="43">
        <f t="shared" si="26"/>
        <v>0</v>
      </c>
      <c r="R16" s="43">
        <f t="shared" si="27"/>
        <v>0</v>
      </c>
      <c r="S16" s="43">
        <f t="shared" si="11"/>
        <v>0</v>
      </c>
      <c r="T16" s="43">
        <f t="shared" si="12"/>
        <v>0</v>
      </c>
      <c r="U16" s="43">
        <f t="shared" si="13"/>
        <v>0</v>
      </c>
      <c r="V16" s="52">
        <f t="shared" si="16"/>
        <v>9</v>
      </c>
      <c r="AL16" s="10"/>
    </row>
    <row r="17" spans="2:38" ht="12.75" customHeight="1">
      <c r="B17" s="52">
        <f t="shared" si="15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7"/>
        <v>6</v>
      </c>
      <c r="K17" s="20" t="s">
        <v>188</v>
      </c>
      <c r="L17" s="29" t="s">
        <v>38</v>
      </c>
      <c r="M17" s="41"/>
      <c r="N17" s="41"/>
      <c r="O17" s="43">
        <f t="shared" si="4"/>
        <v>0</v>
      </c>
      <c r="P17" s="43">
        <f t="shared" si="25"/>
        <v>0</v>
      </c>
      <c r="Q17" s="43">
        <f t="shared" si="26"/>
        <v>0</v>
      </c>
      <c r="R17" s="43">
        <f t="shared" si="27"/>
        <v>0</v>
      </c>
      <c r="S17" s="43">
        <f t="shared" si="11"/>
        <v>0</v>
      </c>
      <c r="T17" s="43">
        <f t="shared" si="12"/>
        <v>0</v>
      </c>
      <c r="U17" s="43">
        <f t="shared" si="13"/>
        <v>0</v>
      </c>
      <c r="V17" s="52">
        <f t="shared" si="16"/>
        <v>10</v>
      </c>
      <c r="AL17" s="10"/>
    </row>
    <row r="18" spans="2:38" ht="12.75" customHeight="1">
      <c r="B18" s="52">
        <f t="shared" si="15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7"/>
        <v>6</v>
      </c>
      <c r="K18" s="20" t="s">
        <v>188</v>
      </c>
      <c r="L18" s="29" t="s">
        <v>38</v>
      </c>
      <c r="M18" s="41"/>
      <c r="N18" s="41"/>
      <c r="O18" s="43">
        <f t="shared" si="4"/>
        <v>0</v>
      </c>
      <c r="P18" s="43">
        <f t="shared" si="25"/>
        <v>0</v>
      </c>
      <c r="Q18" s="43">
        <f t="shared" si="26"/>
        <v>0</v>
      </c>
      <c r="R18" s="43">
        <f t="shared" si="27"/>
        <v>0</v>
      </c>
      <c r="S18" s="43">
        <f t="shared" si="11"/>
        <v>0</v>
      </c>
      <c r="T18" s="43">
        <f t="shared" si="12"/>
        <v>0</v>
      </c>
      <c r="U18" s="43">
        <f t="shared" si="13"/>
        <v>0</v>
      </c>
      <c r="V18" s="52">
        <f t="shared" si="16"/>
        <v>11</v>
      </c>
      <c r="Z18" s="11" t="s">
        <v>52</v>
      </c>
      <c r="AA18" s="59">
        <v>0</v>
      </c>
      <c r="AC18" s="118" t="s">
        <v>252</v>
      </c>
      <c r="AD18" s="78"/>
      <c r="AL18" s="10"/>
    </row>
    <row r="19" spans="2:38" ht="12.75" customHeight="1">
      <c r="B19" s="52">
        <f t="shared" si="15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7"/>
        <v>6</v>
      </c>
      <c r="K19" s="20" t="s">
        <v>188</v>
      </c>
      <c r="L19" s="29" t="s">
        <v>38</v>
      </c>
      <c r="M19" s="41"/>
      <c r="N19" s="41"/>
      <c r="O19" s="43">
        <f t="shared" si="4"/>
        <v>0</v>
      </c>
      <c r="P19" s="43">
        <f t="shared" si="25"/>
        <v>0</v>
      </c>
      <c r="Q19" s="43">
        <f t="shared" si="26"/>
        <v>0</v>
      </c>
      <c r="R19" s="43">
        <f t="shared" si="27"/>
        <v>0</v>
      </c>
      <c r="S19" s="43">
        <f t="shared" si="11"/>
        <v>0</v>
      </c>
      <c r="T19" s="43">
        <f t="shared" si="12"/>
        <v>0</v>
      </c>
      <c r="U19" s="43">
        <f t="shared" si="13"/>
        <v>0</v>
      </c>
      <c r="V19" s="52">
        <f t="shared" si="16"/>
        <v>12</v>
      </c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5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7"/>
        <v>6</v>
      </c>
      <c r="K20" s="20" t="s">
        <v>188</v>
      </c>
      <c r="L20" s="29" t="s">
        <v>38</v>
      </c>
      <c r="M20" s="41"/>
      <c r="N20" s="41"/>
      <c r="O20" s="43">
        <f t="shared" si="4"/>
        <v>0</v>
      </c>
      <c r="P20" s="43">
        <f t="shared" si="25"/>
        <v>0</v>
      </c>
      <c r="Q20" s="43">
        <f t="shared" si="26"/>
        <v>0</v>
      </c>
      <c r="R20" s="43">
        <f t="shared" si="27"/>
        <v>0</v>
      </c>
      <c r="S20" s="43">
        <f t="shared" si="11"/>
        <v>0</v>
      </c>
      <c r="T20" s="43">
        <f t="shared" si="12"/>
        <v>0</v>
      </c>
      <c r="U20" s="43">
        <f t="shared" si="13"/>
        <v>0</v>
      </c>
      <c r="V20" s="52">
        <f t="shared" si="16"/>
        <v>13</v>
      </c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5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7"/>
        <v>6</v>
      </c>
      <c r="K21" s="20" t="s">
        <v>188</v>
      </c>
      <c r="L21" s="29" t="s">
        <v>38</v>
      </c>
      <c r="M21" s="41"/>
      <c r="N21" s="41"/>
      <c r="O21" s="43">
        <f t="shared" si="4"/>
        <v>0</v>
      </c>
      <c r="P21" s="43">
        <f t="shared" si="25"/>
        <v>0</v>
      </c>
      <c r="Q21" s="43">
        <f t="shared" si="26"/>
        <v>0</v>
      </c>
      <c r="R21" s="43">
        <f t="shared" si="27"/>
        <v>0</v>
      </c>
      <c r="S21" s="43">
        <f t="shared" si="11"/>
        <v>0</v>
      </c>
      <c r="T21" s="43">
        <f t="shared" si="12"/>
        <v>0</v>
      </c>
      <c r="U21" s="43">
        <f t="shared" si="13"/>
        <v>0</v>
      </c>
      <c r="V21" s="52">
        <f t="shared" si="16"/>
        <v>14</v>
      </c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5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7"/>
        <v>6</v>
      </c>
      <c r="K22" s="20" t="s">
        <v>188</v>
      </c>
      <c r="L22" s="29" t="s">
        <v>38</v>
      </c>
      <c r="M22" s="41"/>
      <c r="N22" s="41"/>
      <c r="O22" s="43">
        <f>IF(J22=0,I22,0)</f>
        <v>0</v>
      </c>
      <c r="P22" s="43">
        <f t="shared" si="8"/>
        <v>0</v>
      </c>
      <c r="Q22" s="43">
        <f t="shared" si="9"/>
        <v>0</v>
      </c>
      <c r="R22" s="43">
        <f t="shared" si="10"/>
        <v>0</v>
      </c>
      <c r="S22" s="43">
        <f t="shared" si="11"/>
        <v>0</v>
      </c>
      <c r="T22" s="43">
        <f t="shared" si="12"/>
        <v>0</v>
      </c>
      <c r="U22" s="43">
        <f t="shared" si="13"/>
        <v>0</v>
      </c>
      <c r="V22" s="52">
        <f t="shared" si="16"/>
        <v>15</v>
      </c>
      <c r="Z22" s="11" t="s">
        <v>192</v>
      </c>
      <c r="AA22" s="59">
        <v>4</v>
      </c>
      <c r="AD22" s="78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73" t="s">
        <v>358</v>
      </c>
      <c r="R26" s="73" t="s">
        <v>55</v>
      </c>
      <c r="S26" s="73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1391</v>
      </c>
      <c r="N27" s="117">
        <f>O27+T27+(IF(W27=1,U27,0))</f>
        <v>873</v>
      </c>
      <c r="O27" s="45">
        <f>SUM(O28:O42)</f>
        <v>873</v>
      </c>
      <c r="P27" s="45">
        <f>SUM(P28:P42)</f>
        <v>518</v>
      </c>
      <c r="Q27" s="45">
        <f>SUM(Q28:Q42)</f>
        <v>0</v>
      </c>
      <c r="R27" s="45">
        <f>SUM(R28:R42)</f>
        <v>0</v>
      </c>
      <c r="S27" s="45">
        <f t="shared" ref="S27:T27" si="30">SUM(S28:S42)</f>
        <v>0</v>
      </c>
      <c r="T27" s="45">
        <f t="shared" si="30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182</v>
      </c>
      <c r="E28" s="5">
        <v>1</v>
      </c>
      <c r="F28" s="17" t="s">
        <v>21</v>
      </c>
      <c r="G28" s="17" t="s">
        <v>22</v>
      </c>
      <c r="H28" s="17" t="s">
        <v>23</v>
      </c>
      <c r="I28" s="18">
        <v>873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29" t="s">
        <v>1072</v>
      </c>
      <c r="M28" s="39"/>
      <c r="N28" s="39"/>
      <c r="O28" s="43">
        <f t="shared" ref="O28:O42" si="31">IF(J28=0,I28,0)</f>
        <v>873</v>
      </c>
      <c r="P28" s="43">
        <f t="shared" ref="P28:P42" si="32">IF(J28=1,I28,0)</f>
        <v>0</v>
      </c>
      <c r="Q28" s="43">
        <f t="shared" ref="Q28:Q42" si="33">IF(J28=2,I28,0)</f>
        <v>0</v>
      </c>
      <c r="R28" s="43">
        <f t="shared" ref="R28:R42" si="34">IF(J28=3,I28,0)</f>
        <v>0</v>
      </c>
      <c r="S28" s="43">
        <f t="shared" ref="S28:S42" si="35">IF(J28=4,I28,0)</f>
        <v>0</v>
      </c>
      <c r="T28" s="43">
        <f t="shared" ref="T28:T42" si="36">IF(J28=5,I28,0)</f>
        <v>0</v>
      </c>
      <c r="U28" s="43">
        <f>IF(J28=7,I28,0)</f>
        <v>0</v>
      </c>
      <c r="V28" s="51">
        <v>1</v>
      </c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182</v>
      </c>
      <c r="E29" s="20">
        <v>2</v>
      </c>
      <c r="F29" s="17" t="s">
        <v>21</v>
      </c>
      <c r="G29" s="17" t="s">
        <v>22</v>
      </c>
      <c r="H29" s="17" t="s">
        <v>25</v>
      </c>
      <c r="I29" s="18">
        <v>518</v>
      </c>
      <c r="J29" s="5">
        <f t="shared" ref="J29:J42" si="37">IF(K29="耕作",0,IF(K29="休耕",1,IF(K29="転用",2,IF(K29="売却",3,IF(K29="貸出",4,IF(K29="借入",5,IF(K29="-",6,IF(K29="その他",7))))))))</f>
        <v>1</v>
      </c>
      <c r="K29" s="20" t="s">
        <v>51</v>
      </c>
      <c r="L29" s="29" t="s">
        <v>189</v>
      </c>
      <c r="M29" s="40"/>
      <c r="N29" s="40"/>
      <c r="O29" s="43">
        <f t="shared" si="31"/>
        <v>0</v>
      </c>
      <c r="P29" s="43">
        <f t="shared" si="32"/>
        <v>518</v>
      </c>
      <c r="Q29" s="43">
        <f t="shared" si="33"/>
        <v>0</v>
      </c>
      <c r="R29" s="43">
        <f t="shared" si="34"/>
        <v>0</v>
      </c>
      <c r="S29" s="43">
        <f t="shared" si="35"/>
        <v>0</v>
      </c>
      <c r="T29" s="43">
        <f t="shared" si="36"/>
        <v>0</v>
      </c>
      <c r="U29" s="43">
        <f t="shared" ref="U29:U42" si="38">IF(J29=7,I29,0)</f>
        <v>0</v>
      </c>
      <c r="V29" s="51">
        <f>1+V28</f>
        <v>2</v>
      </c>
      <c r="W29" s="78"/>
      <c r="Y29" s="8"/>
      <c r="AC29" s="78" t="s">
        <v>1090</v>
      </c>
      <c r="AL29" s="10"/>
    </row>
    <row r="30" spans="2:38" ht="12.75" customHeight="1">
      <c r="B30" s="51">
        <f t="shared" ref="B30:B42" si="39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7"/>
        <v>6</v>
      </c>
      <c r="K30" s="20" t="s">
        <v>188</v>
      </c>
      <c r="L30" s="21" t="s">
        <v>189</v>
      </c>
      <c r="M30" s="39"/>
      <c r="N30" s="39"/>
      <c r="O30" s="43">
        <f t="shared" si="31"/>
        <v>0</v>
      </c>
      <c r="P30" s="43">
        <f t="shared" si="32"/>
        <v>0</v>
      </c>
      <c r="Q30" s="43">
        <f t="shared" si="33"/>
        <v>0</v>
      </c>
      <c r="R30" s="43">
        <f t="shared" si="34"/>
        <v>0</v>
      </c>
      <c r="S30" s="43">
        <f t="shared" si="35"/>
        <v>0</v>
      </c>
      <c r="T30" s="43">
        <f t="shared" si="36"/>
        <v>0</v>
      </c>
      <c r="U30" s="43">
        <f t="shared" si="38"/>
        <v>0</v>
      </c>
      <c r="V30" s="51">
        <f t="shared" ref="V30:V42" si="40">1+V29</f>
        <v>3</v>
      </c>
      <c r="W30" s="78"/>
      <c r="Y30" s="8"/>
      <c r="AC30" s="114" t="s">
        <v>1091</v>
      </c>
      <c r="AL30" s="10"/>
    </row>
    <row r="31" spans="2:38" ht="12.75" customHeight="1">
      <c r="B31" s="51">
        <f t="shared" si="39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7"/>
        <v>6</v>
      </c>
      <c r="K31" s="20" t="s">
        <v>188</v>
      </c>
      <c r="L31" s="21" t="s">
        <v>189</v>
      </c>
      <c r="M31" s="39"/>
      <c r="N31" s="39"/>
      <c r="O31" s="43">
        <f t="shared" si="31"/>
        <v>0</v>
      </c>
      <c r="P31" s="43">
        <f t="shared" si="32"/>
        <v>0</v>
      </c>
      <c r="Q31" s="43">
        <f t="shared" si="33"/>
        <v>0</v>
      </c>
      <c r="R31" s="43">
        <f t="shared" si="34"/>
        <v>0</v>
      </c>
      <c r="S31" s="43">
        <f t="shared" si="35"/>
        <v>0</v>
      </c>
      <c r="T31" s="43">
        <f t="shared" si="36"/>
        <v>0</v>
      </c>
      <c r="U31" s="43">
        <f t="shared" si="38"/>
        <v>0</v>
      </c>
      <c r="V31" s="51">
        <f t="shared" si="40"/>
        <v>4</v>
      </c>
      <c r="W31" s="78"/>
      <c r="Y31" s="8"/>
      <c r="AL31" s="10"/>
    </row>
    <row r="32" spans="2:38" ht="12.75" hidden="1" customHeight="1">
      <c r="B32" s="51">
        <f t="shared" si="39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7"/>
        <v>6</v>
      </c>
      <c r="K32" s="20" t="s">
        <v>188</v>
      </c>
      <c r="L32" s="21" t="s">
        <v>38</v>
      </c>
      <c r="M32" s="41"/>
      <c r="N32" s="41"/>
      <c r="O32" s="43">
        <f t="shared" ref="O32:O41" si="41">IF(J32=0,I32,0)</f>
        <v>0</v>
      </c>
      <c r="P32" s="43">
        <f t="shared" ref="P32:P41" si="42">IF(J32=1,I32,0)</f>
        <v>0</v>
      </c>
      <c r="Q32" s="43">
        <f t="shared" ref="Q32:Q41" si="43">IF(J32=2,I32,0)</f>
        <v>0</v>
      </c>
      <c r="R32" s="43">
        <f t="shared" ref="R32:R41" si="44">IF(J32=3,I32,0)</f>
        <v>0</v>
      </c>
      <c r="S32" s="43">
        <f t="shared" si="35"/>
        <v>0</v>
      </c>
      <c r="T32" s="43">
        <f t="shared" si="36"/>
        <v>0</v>
      </c>
      <c r="U32" s="43">
        <f t="shared" si="38"/>
        <v>0</v>
      </c>
      <c r="V32" s="51">
        <f t="shared" si="40"/>
        <v>5</v>
      </c>
      <c r="W32" s="78"/>
      <c r="Y32" s="8"/>
      <c r="AL32" s="10"/>
    </row>
    <row r="33" spans="2:38" ht="12.75" hidden="1" customHeight="1">
      <c r="B33" s="51">
        <f t="shared" si="39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7"/>
        <v>6</v>
      </c>
      <c r="K33" s="20" t="s">
        <v>188</v>
      </c>
      <c r="L33" s="21" t="s">
        <v>38</v>
      </c>
      <c r="M33" s="41"/>
      <c r="N33" s="41"/>
      <c r="O33" s="43">
        <f t="shared" si="41"/>
        <v>0</v>
      </c>
      <c r="P33" s="43">
        <f t="shared" si="42"/>
        <v>0</v>
      </c>
      <c r="Q33" s="43">
        <f t="shared" si="43"/>
        <v>0</v>
      </c>
      <c r="R33" s="43">
        <f t="shared" si="44"/>
        <v>0</v>
      </c>
      <c r="S33" s="43">
        <f t="shared" si="35"/>
        <v>0</v>
      </c>
      <c r="T33" s="43">
        <f t="shared" si="36"/>
        <v>0</v>
      </c>
      <c r="U33" s="43">
        <f t="shared" si="38"/>
        <v>0</v>
      </c>
      <c r="V33" s="51">
        <f t="shared" si="40"/>
        <v>6</v>
      </c>
      <c r="AL33" s="10"/>
    </row>
    <row r="34" spans="2:38" ht="12.75" hidden="1" customHeight="1">
      <c r="B34" s="51">
        <f t="shared" si="39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7"/>
        <v>6</v>
      </c>
      <c r="K34" s="20" t="s">
        <v>188</v>
      </c>
      <c r="L34" s="21" t="s">
        <v>38</v>
      </c>
      <c r="M34" s="41"/>
      <c r="N34" s="41"/>
      <c r="O34" s="43">
        <f t="shared" si="41"/>
        <v>0</v>
      </c>
      <c r="P34" s="43">
        <f t="shared" si="42"/>
        <v>0</v>
      </c>
      <c r="Q34" s="43">
        <f t="shared" si="43"/>
        <v>0</v>
      </c>
      <c r="R34" s="43">
        <f t="shared" si="44"/>
        <v>0</v>
      </c>
      <c r="S34" s="43">
        <f t="shared" si="35"/>
        <v>0</v>
      </c>
      <c r="T34" s="43">
        <f t="shared" si="36"/>
        <v>0</v>
      </c>
      <c r="U34" s="43">
        <f t="shared" si="38"/>
        <v>0</v>
      </c>
      <c r="V34" s="51">
        <f t="shared" si="40"/>
        <v>7</v>
      </c>
      <c r="AL34" s="10"/>
    </row>
    <row r="35" spans="2:38" ht="12.75" hidden="1" customHeight="1">
      <c r="B35" s="51">
        <f t="shared" si="39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7"/>
        <v>6</v>
      </c>
      <c r="K35" s="20" t="s">
        <v>188</v>
      </c>
      <c r="L35" s="21" t="s">
        <v>38</v>
      </c>
      <c r="M35" s="41"/>
      <c r="N35" s="41"/>
      <c r="O35" s="43">
        <f t="shared" si="41"/>
        <v>0</v>
      </c>
      <c r="P35" s="43">
        <f t="shared" si="42"/>
        <v>0</v>
      </c>
      <c r="Q35" s="43">
        <f t="shared" si="43"/>
        <v>0</v>
      </c>
      <c r="R35" s="43">
        <f t="shared" si="44"/>
        <v>0</v>
      </c>
      <c r="S35" s="43">
        <f t="shared" si="35"/>
        <v>0</v>
      </c>
      <c r="T35" s="43">
        <f t="shared" si="36"/>
        <v>0</v>
      </c>
      <c r="U35" s="43">
        <f t="shared" si="38"/>
        <v>0</v>
      </c>
      <c r="V35" s="51">
        <f t="shared" si="40"/>
        <v>8</v>
      </c>
      <c r="AL35" s="10"/>
    </row>
    <row r="36" spans="2:38" ht="12.75" hidden="1" customHeight="1">
      <c r="B36" s="51">
        <f t="shared" si="39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7"/>
        <v>6</v>
      </c>
      <c r="K36" s="20" t="s">
        <v>188</v>
      </c>
      <c r="L36" s="21" t="s">
        <v>38</v>
      </c>
      <c r="M36" s="41"/>
      <c r="N36" s="41"/>
      <c r="O36" s="43">
        <f t="shared" si="41"/>
        <v>0</v>
      </c>
      <c r="P36" s="43">
        <f t="shared" si="42"/>
        <v>0</v>
      </c>
      <c r="Q36" s="43">
        <f t="shared" si="43"/>
        <v>0</v>
      </c>
      <c r="R36" s="43">
        <f t="shared" si="44"/>
        <v>0</v>
      </c>
      <c r="S36" s="43">
        <f t="shared" si="35"/>
        <v>0</v>
      </c>
      <c r="T36" s="43">
        <f t="shared" si="36"/>
        <v>0</v>
      </c>
      <c r="U36" s="43">
        <f t="shared" si="38"/>
        <v>0</v>
      </c>
      <c r="V36" s="51">
        <f t="shared" si="40"/>
        <v>9</v>
      </c>
      <c r="AL36" s="10"/>
    </row>
    <row r="37" spans="2:38" ht="12.75" hidden="1" customHeight="1">
      <c r="B37" s="51">
        <f t="shared" si="39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7"/>
        <v>6</v>
      </c>
      <c r="K37" s="20" t="s">
        <v>188</v>
      </c>
      <c r="L37" s="21" t="s">
        <v>38</v>
      </c>
      <c r="M37" s="41"/>
      <c r="N37" s="41"/>
      <c r="O37" s="43">
        <f t="shared" si="41"/>
        <v>0</v>
      </c>
      <c r="P37" s="43">
        <f t="shared" si="42"/>
        <v>0</v>
      </c>
      <c r="Q37" s="43">
        <f t="shared" si="43"/>
        <v>0</v>
      </c>
      <c r="R37" s="43">
        <f t="shared" si="44"/>
        <v>0</v>
      </c>
      <c r="S37" s="43">
        <f t="shared" si="35"/>
        <v>0</v>
      </c>
      <c r="T37" s="43">
        <f t="shared" si="36"/>
        <v>0</v>
      </c>
      <c r="U37" s="43">
        <f t="shared" si="38"/>
        <v>0</v>
      </c>
      <c r="V37" s="51">
        <f t="shared" si="40"/>
        <v>10</v>
      </c>
      <c r="AL37" s="10"/>
    </row>
    <row r="38" spans="2:38" ht="12.75" hidden="1" customHeight="1">
      <c r="B38" s="51">
        <f t="shared" si="39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7"/>
        <v>6</v>
      </c>
      <c r="K38" s="20" t="s">
        <v>188</v>
      </c>
      <c r="L38" s="21" t="s">
        <v>38</v>
      </c>
      <c r="M38" s="41"/>
      <c r="N38" s="41"/>
      <c r="O38" s="43">
        <f t="shared" si="41"/>
        <v>0</v>
      </c>
      <c r="P38" s="43">
        <f t="shared" si="42"/>
        <v>0</v>
      </c>
      <c r="Q38" s="43">
        <f t="shared" si="43"/>
        <v>0</v>
      </c>
      <c r="R38" s="43">
        <f t="shared" si="44"/>
        <v>0</v>
      </c>
      <c r="S38" s="43">
        <f t="shared" si="35"/>
        <v>0</v>
      </c>
      <c r="T38" s="43">
        <f t="shared" si="36"/>
        <v>0</v>
      </c>
      <c r="U38" s="43">
        <f t="shared" si="38"/>
        <v>0</v>
      </c>
      <c r="V38" s="51">
        <f t="shared" si="40"/>
        <v>11</v>
      </c>
      <c r="AL38" s="10"/>
    </row>
    <row r="39" spans="2:38" ht="12.75" hidden="1" customHeight="1">
      <c r="B39" s="51">
        <f t="shared" si="39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7"/>
        <v>6</v>
      </c>
      <c r="K39" s="20" t="s">
        <v>188</v>
      </c>
      <c r="L39" s="21" t="s">
        <v>38</v>
      </c>
      <c r="M39" s="41"/>
      <c r="N39" s="41"/>
      <c r="O39" s="43">
        <f t="shared" si="41"/>
        <v>0</v>
      </c>
      <c r="P39" s="43">
        <f t="shared" si="42"/>
        <v>0</v>
      </c>
      <c r="Q39" s="43">
        <f t="shared" si="43"/>
        <v>0</v>
      </c>
      <c r="R39" s="43">
        <f t="shared" si="44"/>
        <v>0</v>
      </c>
      <c r="S39" s="43">
        <f t="shared" si="35"/>
        <v>0</v>
      </c>
      <c r="T39" s="43">
        <f t="shared" si="36"/>
        <v>0</v>
      </c>
      <c r="U39" s="43">
        <f t="shared" si="38"/>
        <v>0</v>
      </c>
      <c r="V39" s="51">
        <f t="shared" si="40"/>
        <v>12</v>
      </c>
      <c r="AL39" s="10"/>
    </row>
    <row r="40" spans="2:38" ht="12.75" hidden="1" customHeight="1">
      <c r="B40" s="51">
        <f t="shared" si="39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7"/>
        <v>6</v>
      </c>
      <c r="K40" s="20" t="s">
        <v>188</v>
      </c>
      <c r="L40" s="21" t="s">
        <v>38</v>
      </c>
      <c r="M40" s="41"/>
      <c r="N40" s="41"/>
      <c r="O40" s="43">
        <f t="shared" si="41"/>
        <v>0</v>
      </c>
      <c r="P40" s="43">
        <f t="shared" si="42"/>
        <v>0</v>
      </c>
      <c r="Q40" s="43">
        <f t="shared" si="43"/>
        <v>0</v>
      </c>
      <c r="R40" s="43">
        <f t="shared" si="44"/>
        <v>0</v>
      </c>
      <c r="S40" s="43">
        <f t="shared" si="35"/>
        <v>0</v>
      </c>
      <c r="T40" s="43">
        <f t="shared" si="36"/>
        <v>0</v>
      </c>
      <c r="U40" s="43">
        <f t="shared" si="38"/>
        <v>0</v>
      </c>
      <c r="V40" s="51">
        <f t="shared" si="40"/>
        <v>13</v>
      </c>
      <c r="AL40" s="10"/>
    </row>
    <row r="41" spans="2:38" ht="12.75" hidden="1" customHeight="1">
      <c r="B41" s="51">
        <f t="shared" si="39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7"/>
        <v>6</v>
      </c>
      <c r="K41" s="20" t="s">
        <v>188</v>
      </c>
      <c r="L41" s="21" t="s">
        <v>38</v>
      </c>
      <c r="M41" s="41"/>
      <c r="N41" s="41"/>
      <c r="O41" s="43">
        <f t="shared" si="41"/>
        <v>0</v>
      </c>
      <c r="P41" s="43">
        <f t="shared" si="42"/>
        <v>0</v>
      </c>
      <c r="Q41" s="43">
        <f t="shared" si="43"/>
        <v>0</v>
      </c>
      <c r="R41" s="43">
        <f t="shared" si="44"/>
        <v>0</v>
      </c>
      <c r="S41" s="43">
        <f t="shared" si="35"/>
        <v>0</v>
      </c>
      <c r="T41" s="43">
        <f t="shared" si="36"/>
        <v>0</v>
      </c>
      <c r="U41" s="43">
        <f t="shared" si="38"/>
        <v>0</v>
      </c>
      <c r="V41" s="51">
        <f t="shared" si="40"/>
        <v>14</v>
      </c>
      <c r="AL41" s="10"/>
    </row>
    <row r="42" spans="2:38" ht="12.75" hidden="1" customHeight="1">
      <c r="B42" s="51">
        <f t="shared" si="39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7"/>
        <v>6</v>
      </c>
      <c r="K42" s="20" t="s">
        <v>188</v>
      </c>
      <c r="L42" s="21" t="s">
        <v>38</v>
      </c>
      <c r="M42" s="41"/>
      <c r="N42" s="41"/>
      <c r="O42" s="43">
        <f t="shared" si="31"/>
        <v>0</v>
      </c>
      <c r="P42" s="43">
        <f t="shared" si="32"/>
        <v>0</v>
      </c>
      <c r="Q42" s="43">
        <f t="shared" si="33"/>
        <v>0</v>
      </c>
      <c r="R42" s="43">
        <f t="shared" si="34"/>
        <v>0</v>
      </c>
      <c r="S42" s="43">
        <f t="shared" si="35"/>
        <v>0</v>
      </c>
      <c r="T42" s="43">
        <f t="shared" si="36"/>
        <v>0</v>
      </c>
      <c r="U42" s="43">
        <f t="shared" si="38"/>
        <v>0</v>
      </c>
      <c r="V42" s="51">
        <f t="shared" si="40"/>
        <v>15</v>
      </c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74" t="s">
        <v>358</v>
      </c>
      <c r="R46" s="74" t="s">
        <v>55</v>
      </c>
      <c r="S46" s="74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5336</v>
      </c>
      <c r="N47" s="117">
        <f>O47+T47+(IF(W47=1,U47,0))</f>
        <v>1334</v>
      </c>
      <c r="O47" s="46">
        <f>SUM(O48:O62)</f>
        <v>1334</v>
      </c>
      <c r="P47" s="46">
        <f>SUM(P48:P62)</f>
        <v>4002</v>
      </c>
      <c r="Q47" s="46">
        <f>SUM(Q48:Q62)</f>
        <v>0</v>
      </c>
      <c r="R47" s="46">
        <f>SUM(R48:R62)</f>
        <v>0</v>
      </c>
      <c r="S47" s="46">
        <f t="shared" ref="S47:T47" si="45">SUM(S48:S62)</f>
        <v>0</v>
      </c>
      <c r="T47" s="46">
        <f t="shared" si="4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190</v>
      </c>
      <c r="D48" s="5" t="s">
        <v>181</v>
      </c>
      <c r="E48" s="14">
        <v>1</v>
      </c>
      <c r="F48" s="17" t="s">
        <v>3</v>
      </c>
      <c r="G48" s="17" t="s">
        <v>7</v>
      </c>
      <c r="H48" s="28">
        <v>1081</v>
      </c>
      <c r="I48" s="18">
        <v>826</v>
      </c>
      <c r="J48" s="5">
        <f>IF(K48="耕作",0,IF(K48="休耕",1,IF(K48="転用",2,IF(K48="売却",3,IF(K48="貸出",4,IF(K48="借入",5,IF(K48="-",6,IF(K48="その他",7))))))))</f>
        <v>1</v>
      </c>
      <c r="K48" s="20" t="s">
        <v>217</v>
      </c>
      <c r="L48" s="19"/>
      <c r="M48" s="39"/>
      <c r="N48" s="39"/>
      <c r="O48" s="43">
        <f t="shared" ref="O48:O62" si="46">IF(J48=0,I48,0)</f>
        <v>0</v>
      </c>
      <c r="P48" s="43">
        <f t="shared" ref="P48:P62" si="47">IF(J48=1,I48,0)</f>
        <v>826</v>
      </c>
      <c r="Q48" s="43">
        <f t="shared" ref="Q48:Q62" si="48">IF(J48=2,I48,0)</f>
        <v>0</v>
      </c>
      <c r="R48" s="43">
        <f t="shared" ref="R48:R62" si="49">IF(J48=3,I48,0)</f>
        <v>0</v>
      </c>
      <c r="S48" s="43">
        <f t="shared" ref="S48:S62" si="50">IF(J48=4,I48,0)</f>
        <v>0</v>
      </c>
      <c r="T48" s="43">
        <f t="shared" ref="T48:T62" si="51">IF(J48=5,I48,0)</f>
        <v>0</v>
      </c>
      <c r="U48" s="43">
        <f>IF(J48=7,I48,0)</f>
        <v>0</v>
      </c>
      <c r="V48" s="53">
        <v>1</v>
      </c>
      <c r="Z48" s="1"/>
    </row>
    <row r="49" spans="2:26" ht="12.75" customHeight="1">
      <c r="B49" s="53">
        <f>1+B48</f>
        <v>2</v>
      </c>
      <c r="C49" s="50" t="s">
        <v>190</v>
      </c>
      <c r="D49" s="5" t="s">
        <v>181</v>
      </c>
      <c r="E49" s="14">
        <v>2</v>
      </c>
      <c r="F49" s="17" t="s">
        <v>3</v>
      </c>
      <c r="G49" s="17" t="s">
        <v>7</v>
      </c>
      <c r="H49" s="28" t="s">
        <v>9</v>
      </c>
      <c r="I49" s="18">
        <v>703</v>
      </c>
      <c r="J49" s="5">
        <f t="shared" ref="J49:J62" si="52">IF(K49="耕作",0,IF(K49="休耕",1,IF(K49="転用",2,IF(K49="売却",3,IF(K49="貸出",4,IF(K49="借入",5,IF(K49="-",6,IF(K49="その他",7))))))))</f>
        <v>1</v>
      </c>
      <c r="K49" s="20" t="s">
        <v>217</v>
      </c>
      <c r="L49" s="19"/>
      <c r="M49" s="39"/>
      <c r="N49" s="39"/>
      <c r="O49" s="43">
        <f t="shared" si="46"/>
        <v>0</v>
      </c>
      <c r="P49" s="43">
        <f t="shared" si="47"/>
        <v>703</v>
      </c>
      <c r="Q49" s="43">
        <f t="shared" si="48"/>
        <v>0</v>
      </c>
      <c r="R49" s="43">
        <f t="shared" si="49"/>
        <v>0</v>
      </c>
      <c r="S49" s="43">
        <f t="shared" si="50"/>
        <v>0</v>
      </c>
      <c r="T49" s="43">
        <f t="shared" si="51"/>
        <v>0</v>
      </c>
      <c r="U49" s="43">
        <f t="shared" ref="U49:U62" si="53">IF(J49=7,I49,0)</f>
        <v>0</v>
      </c>
      <c r="V49" s="53">
        <f>1+V48</f>
        <v>2</v>
      </c>
      <c r="X49" s="8"/>
      <c r="Y49" s="8"/>
      <c r="Z49" s="1"/>
    </row>
    <row r="50" spans="2:26" ht="12.75" customHeight="1">
      <c r="B50" s="53">
        <f t="shared" ref="B50:B62" si="54">1+B49</f>
        <v>3</v>
      </c>
      <c r="C50" s="50" t="s">
        <v>190</v>
      </c>
      <c r="D50" s="5" t="s">
        <v>181</v>
      </c>
      <c r="E50" s="14">
        <v>3</v>
      </c>
      <c r="F50" s="17" t="s">
        <v>3</v>
      </c>
      <c r="G50" s="17" t="s">
        <v>7</v>
      </c>
      <c r="H50" s="28" t="s">
        <v>12</v>
      </c>
      <c r="I50" s="18">
        <v>630</v>
      </c>
      <c r="J50" s="5">
        <f t="shared" si="52"/>
        <v>1</v>
      </c>
      <c r="K50" s="20" t="s">
        <v>217</v>
      </c>
      <c r="L50" s="19"/>
      <c r="M50" s="39"/>
      <c r="N50" s="39"/>
      <c r="O50" s="43">
        <f t="shared" si="46"/>
        <v>0</v>
      </c>
      <c r="P50" s="43">
        <f t="shared" si="47"/>
        <v>630</v>
      </c>
      <c r="Q50" s="43">
        <f t="shared" si="48"/>
        <v>0</v>
      </c>
      <c r="R50" s="43">
        <f t="shared" si="49"/>
        <v>0</v>
      </c>
      <c r="S50" s="43">
        <f t="shared" si="50"/>
        <v>0</v>
      </c>
      <c r="T50" s="43">
        <f t="shared" si="51"/>
        <v>0</v>
      </c>
      <c r="U50" s="43">
        <f t="shared" si="53"/>
        <v>0</v>
      </c>
      <c r="V50" s="53">
        <f t="shared" ref="V50:V62" si="55">1+V49</f>
        <v>3</v>
      </c>
      <c r="X50" s="8"/>
      <c r="Y50" s="8"/>
      <c r="Z50" s="1"/>
    </row>
    <row r="51" spans="2:26" ht="12.75" customHeight="1">
      <c r="B51" s="53">
        <f t="shared" si="54"/>
        <v>4</v>
      </c>
      <c r="C51" s="50" t="s">
        <v>190</v>
      </c>
      <c r="D51" s="5" t="s">
        <v>181</v>
      </c>
      <c r="E51" s="14">
        <v>4</v>
      </c>
      <c r="F51" s="17" t="s">
        <v>3</v>
      </c>
      <c r="G51" s="17" t="s">
        <v>7</v>
      </c>
      <c r="H51" s="28" t="s">
        <v>14</v>
      </c>
      <c r="I51" s="18">
        <v>170</v>
      </c>
      <c r="J51" s="5">
        <f t="shared" si="52"/>
        <v>1</v>
      </c>
      <c r="K51" s="20" t="s">
        <v>217</v>
      </c>
      <c r="L51" s="19"/>
      <c r="M51" s="39"/>
      <c r="N51" s="39"/>
      <c r="O51" s="43">
        <f t="shared" si="46"/>
        <v>0</v>
      </c>
      <c r="P51" s="43">
        <f t="shared" si="47"/>
        <v>170</v>
      </c>
      <c r="Q51" s="43">
        <f t="shared" si="48"/>
        <v>0</v>
      </c>
      <c r="R51" s="43">
        <f t="shared" si="49"/>
        <v>0</v>
      </c>
      <c r="S51" s="43">
        <f t="shared" si="50"/>
        <v>0</v>
      </c>
      <c r="T51" s="43">
        <f t="shared" si="51"/>
        <v>0</v>
      </c>
      <c r="U51" s="43">
        <f t="shared" si="53"/>
        <v>0</v>
      </c>
      <c r="V51" s="53">
        <f t="shared" si="55"/>
        <v>4</v>
      </c>
      <c r="X51" s="8"/>
      <c r="Y51" s="8"/>
      <c r="Z51" s="1"/>
    </row>
    <row r="52" spans="2:26" ht="12.75" customHeight="1">
      <c r="B52" s="53">
        <f t="shared" si="54"/>
        <v>5</v>
      </c>
      <c r="C52" s="50" t="s">
        <v>190</v>
      </c>
      <c r="D52" s="5" t="s">
        <v>181</v>
      </c>
      <c r="E52" s="14">
        <v>5</v>
      </c>
      <c r="F52" s="17" t="s">
        <v>3</v>
      </c>
      <c r="G52" s="17" t="s">
        <v>7</v>
      </c>
      <c r="H52" s="28" t="s">
        <v>15</v>
      </c>
      <c r="I52" s="18">
        <v>291</v>
      </c>
      <c r="J52" s="5">
        <f t="shared" si="52"/>
        <v>1</v>
      </c>
      <c r="K52" s="20" t="s">
        <v>217</v>
      </c>
      <c r="L52" s="19"/>
      <c r="M52" s="39"/>
      <c r="N52" s="39"/>
      <c r="O52" s="43">
        <f t="shared" si="46"/>
        <v>0</v>
      </c>
      <c r="P52" s="43">
        <f t="shared" si="47"/>
        <v>291</v>
      </c>
      <c r="Q52" s="43">
        <f t="shared" si="48"/>
        <v>0</v>
      </c>
      <c r="R52" s="43">
        <f t="shared" si="49"/>
        <v>0</v>
      </c>
      <c r="S52" s="43">
        <f t="shared" si="50"/>
        <v>0</v>
      </c>
      <c r="T52" s="43">
        <f t="shared" si="51"/>
        <v>0</v>
      </c>
      <c r="U52" s="43">
        <f t="shared" si="53"/>
        <v>0</v>
      </c>
      <c r="V52" s="53">
        <f t="shared" si="55"/>
        <v>5</v>
      </c>
      <c r="X52" s="8"/>
      <c r="Y52" s="8"/>
      <c r="Z52" s="1"/>
    </row>
    <row r="53" spans="2:26" ht="12.75" customHeight="1">
      <c r="B53" s="53">
        <f t="shared" si="54"/>
        <v>6</v>
      </c>
      <c r="C53" s="50" t="s">
        <v>190</v>
      </c>
      <c r="D53" s="5" t="s">
        <v>181</v>
      </c>
      <c r="E53" s="14">
        <v>6</v>
      </c>
      <c r="F53" s="17" t="s">
        <v>3</v>
      </c>
      <c r="G53" s="17" t="s">
        <v>7</v>
      </c>
      <c r="H53" s="28" t="s">
        <v>16</v>
      </c>
      <c r="I53" s="18">
        <v>317</v>
      </c>
      <c r="J53" s="5">
        <f t="shared" si="52"/>
        <v>1</v>
      </c>
      <c r="K53" s="20" t="s">
        <v>217</v>
      </c>
      <c r="L53" s="19"/>
      <c r="M53" s="39"/>
      <c r="N53" s="39"/>
      <c r="O53" s="43">
        <f t="shared" si="46"/>
        <v>0</v>
      </c>
      <c r="P53" s="43">
        <f t="shared" si="47"/>
        <v>317</v>
      </c>
      <c r="Q53" s="43">
        <f t="shared" si="48"/>
        <v>0</v>
      </c>
      <c r="R53" s="43">
        <f t="shared" si="49"/>
        <v>0</v>
      </c>
      <c r="S53" s="43">
        <f t="shared" si="50"/>
        <v>0</v>
      </c>
      <c r="T53" s="43">
        <f t="shared" si="51"/>
        <v>0</v>
      </c>
      <c r="U53" s="43">
        <f t="shared" si="53"/>
        <v>0</v>
      </c>
      <c r="V53" s="53">
        <f t="shared" si="55"/>
        <v>6</v>
      </c>
      <c r="Z53" s="1"/>
    </row>
    <row r="54" spans="2:26" ht="12.75" customHeight="1">
      <c r="B54" s="53">
        <f t="shared" si="54"/>
        <v>7</v>
      </c>
      <c r="C54" s="50" t="s">
        <v>190</v>
      </c>
      <c r="D54" s="5" t="s">
        <v>181</v>
      </c>
      <c r="E54" s="14">
        <v>7</v>
      </c>
      <c r="F54" s="17" t="s">
        <v>3</v>
      </c>
      <c r="G54" s="17" t="s">
        <v>7</v>
      </c>
      <c r="H54" s="28" t="s">
        <v>17</v>
      </c>
      <c r="I54" s="18">
        <v>266</v>
      </c>
      <c r="J54" s="5">
        <f t="shared" si="52"/>
        <v>1</v>
      </c>
      <c r="K54" s="20" t="s">
        <v>217</v>
      </c>
      <c r="L54" s="19"/>
      <c r="M54" s="39"/>
      <c r="N54" s="39"/>
      <c r="O54" s="43">
        <f t="shared" si="46"/>
        <v>0</v>
      </c>
      <c r="P54" s="43">
        <f t="shared" si="47"/>
        <v>266</v>
      </c>
      <c r="Q54" s="43">
        <f t="shared" si="48"/>
        <v>0</v>
      </c>
      <c r="R54" s="43">
        <f t="shared" si="49"/>
        <v>0</v>
      </c>
      <c r="S54" s="43">
        <f t="shared" si="50"/>
        <v>0</v>
      </c>
      <c r="T54" s="43">
        <f t="shared" si="51"/>
        <v>0</v>
      </c>
      <c r="U54" s="43">
        <f t="shared" si="53"/>
        <v>0</v>
      </c>
      <c r="V54" s="53">
        <f t="shared" si="55"/>
        <v>7</v>
      </c>
      <c r="Z54" s="1"/>
    </row>
    <row r="55" spans="2:26" ht="12.75" customHeight="1">
      <c r="B55" s="53">
        <f t="shared" si="54"/>
        <v>8</v>
      </c>
      <c r="C55" s="50" t="s">
        <v>190</v>
      </c>
      <c r="D55" s="5" t="s">
        <v>181</v>
      </c>
      <c r="E55" s="14">
        <v>8</v>
      </c>
      <c r="F55" s="17" t="s">
        <v>3</v>
      </c>
      <c r="G55" s="17" t="s">
        <v>7</v>
      </c>
      <c r="H55" s="28" t="s">
        <v>18</v>
      </c>
      <c r="I55" s="18">
        <v>317</v>
      </c>
      <c r="J55" s="5">
        <f t="shared" si="52"/>
        <v>1</v>
      </c>
      <c r="K55" s="20" t="s">
        <v>217</v>
      </c>
      <c r="L55" s="19"/>
      <c r="M55" s="39"/>
      <c r="N55" s="39"/>
      <c r="O55" s="43">
        <f t="shared" si="46"/>
        <v>0</v>
      </c>
      <c r="P55" s="43">
        <f t="shared" si="47"/>
        <v>317</v>
      </c>
      <c r="Q55" s="43">
        <f t="shared" si="48"/>
        <v>0</v>
      </c>
      <c r="R55" s="43">
        <f t="shared" si="49"/>
        <v>0</v>
      </c>
      <c r="S55" s="43">
        <f t="shared" si="50"/>
        <v>0</v>
      </c>
      <c r="T55" s="43">
        <f t="shared" si="51"/>
        <v>0</v>
      </c>
      <c r="U55" s="43">
        <f t="shared" si="53"/>
        <v>0</v>
      </c>
      <c r="V55" s="53">
        <f t="shared" si="55"/>
        <v>8</v>
      </c>
      <c r="Z55" s="1"/>
    </row>
    <row r="56" spans="2:26" ht="12.75" customHeight="1">
      <c r="B56" s="53">
        <f t="shared" si="54"/>
        <v>9</v>
      </c>
      <c r="C56" s="50" t="s">
        <v>190</v>
      </c>
      <c r="D56" s="5" t="s">
        <v>181</v>
      </c>
      <c r="E56" s="14">
        <v>9</v>
      </c>
      <c r="F56" s="17" t="s">
        <v>3</v>
      </c>
      <c r="G56" s="17" t="s">
        <v>7</v>
      </c>
      <c r="H56" s="28" t="s">
        <v>19</v>
      </c>
      <c r="I56" s="18">
        <v>482</v>
      </c>
      <c r="J56" s="5">
        <f t="shared" si="52"/>
        <v>1</v>
      </c>
      <c r="K56" s="20" t="s">
        <v>217</v>
      </c>
      <c r="L56" s="19"/>
      <c r="M56" s="39"/>
      <c r="N56" s="39"/>
      <c r="O56" s="43">
        <f t="shared" si="46"/>
        <v>0</v>
      </c>
      <c r="P56" s="43">
        <f t="shared" si="47"/>
        <v>482</v>
      </c>
      <c r="Q56" s="43">
        <f t="shared" si="48"/>
        <v>0</v>
      </c>
      <c r="R56" s="43">
        <f t="shared" si="49"/>
        <v>0</v>
      </c>
      <c r="S56" s="43">
        <f t="shared" si="50"/>
        <v>0</v>
      </c>
      <c r="T56" s="43">
        <f t="shared" si="51"/>
        <v>0</v>
      </c>
      <c r="U56" s="43">
        <f t="shared" si="53"/>
        <v>0</v>
      </c>
      <c r="V56" s="53">
        <f t="shared" si="55"/>
        <v>9</v>
      </c>
      <c r="Z56" s="1"/>
    </row>
    <row r="57" spans="2:26" ht="12.75" customHeight="1">
      <c r="B57" s="53">
        <f t="shared" si="54"/>
        <v>10</v>
      </c>
      <c r="C57" s="50" t="s">
        <v>190</v>
      </c>
      <c r="D57" s="5" t="s">
        <v>181</v>
      </c>
      <c r="E57" s="14">
        <v>10</v>
      </c>
      <c r="F57" s="17" t="s">
        <v>3</v>
      </c>
      <c r="G57" s="17" t="s">
        <v>7</v>
      </c>
      <c r="H57" s="28" t="s">
        <v>20</v>
      </c>
      <c r="I57" s="18">
        <v>770</v>
      </c>
      <c r="J57" s="5">
        <f t="shared" si="52"/>
        <v>0</v>
      </c>
      <c r="K57" s="20" t="s">
        <v>52</v>
      </c>
      <c r="L57" s="19"/>
      <c r="M57" s="39"/>
      <c r="N57" s="39"/>
      <c r="O57" s="43">
        <f t="shared" si="46"/>
        <v>770</v>
      </c>
      <c r="P57" s="43">
        <f t="shared" si="47"/>
        <v>0</v>
      </c>
      <c r="Q57" s="43">
        <f t="shared" si="48"/>
        <v>0</v>
      </c>
      <c r="R57" s="43">
        <f t="shared" si="49"/>
        <v>0</v>
      </c>
      <c r="S57" s="43">
        <f t="shared" si="50"/>
        <v>0</v>
      </c>
      <c r="T57" s="43">
        <f t="shared" si="51"/>
        <v>0</v>
      </c>
      <c r="U57" s="43">
        <f t="shared" si="53"/>
        <v>0</v>
      </c>
      <c r="V57" s="53">
        <f t="shared" si="55"/>
        <v>10</v>
      </c>
      <c r="Z57" s="1"/>
    </row>
    <row r="58" spans="2:26" ht="12.75" customHeight="1">
      <c r="B58" s="53">
        <f t="shared" si="54"/>
        <v>11</v>
      </c>
      <c r="C58" s="50" t="s">
        <v>190</v>
      </c>
      <c r="D58" s="5" t="s">
        <v>181</v>
      </c>
      <c r="E58" s="14">
        <v>11</v>
      </c>
      <c r="F58" s="17" t="s">
        <v>3</v>
      </c>
      <c r="G58" s="17" t="s">
        <v>37</v>
      </c>
      <c r="H58" s="28">
        <v>1213</v>
      </c>
      <c r="I58" s="18">
        <v>564</v>
      </c>
      <c r="J58" s="5">
        <f t="shared" si="52"/>
        <v>0</v>
      </c>
      <c r="K58" s="20" t="s">
        <v>52</v>
      </c>
      <c r="L58" s="101" t="s">
        <v>1075</v>
      </c>
      <c r="M58" s="39"/>
      <c r="N58" s="39"/>
      <c r="O58" s="43">
        <f t="shared" si="46"/>
        <v>564</v>
      </c>
      <c r="P58" s="43">
        <f t="shared" si="47"/>
        <v>0</v>
      </c>
      <c r="Q58" s="43">
        <f t="shared" si="48"/>
        <v>0</v>
      </c>
      <c r="R58" s="43">
        <f t="shared" si="49"/>
        <v>0</v>
      </c>
      <c r="S58" s="43">
        <f t="shared" si="50"/>
        <v>0</v>
      </c>
      <c r="T58" s="43">
        <f t="shared" si="51"/>
        <v>0</v>
      </c>
      <c r="U58" s="43">
        <f t="shared" si="53"/>
        <v>0</v>
      </c>
      <c r="V58" s="53">
        <f t="shared" si="55"/>
        <v>11</v>
      </c>
      <c r="Z58" s="1"/>
    </row>
    <row r="59" spans="2:26" ht="12.75" customHeight="1">
      <c r="B59" s="53">
        <f t="shared" si="54"/>
        <v>12</v>
      </c>
      <c r="C59" s="50" t="s">
        <v>38</v>
      </c>
      <c r="D59" s="5" t="s">
        <v>188</v>
      </c>
      <c r="E59" s="14" t="s">
        <v>1110</v>
      </c>
      <c r="F59" s="17" t="s">
        <v>188</v>
      </c>
      <c r="G59" s="17" t="s">
        <v>188</v>
      </c>
      <c r="H59" s="17"/>
      <c r="I59" s="18"/>
      <c r="J59" s="5">
        <f t="shared" ref="J59:J60" si="56">IF(K59="耕作",0,IF(K59="休耕",1,IF(K59="転用",2,IF(K59="売却",3,IF(K59="貸出",4,IF(K59="借入",5,IF(K59="-",6,IF(K59="その他",7))))))))</f>
        <v>6</v>
      </c>
      <c r="K59" s="20" t="s">
        <v>188</v>
      </c>
      <c r="L59" s="19"/>
      <c r="M59" s="39"/>
      <c r="N59" s="39"/>
      <c r="O59" s="43">
        <f t="shared" si="46"/>
        <v>0</v>
      </c>
      <c r="P59" s="43">
        <f t="shared" si="47"/>
        <v>0</v>
      </c>
      <c r="Q59" s="43">
        <f t="shared" si="48"/>
        <v>0</v>
      </c>
      <c r="R59" s="43">
        <f t="shared" si="49"/>
        <v>0</v>
      </c>
      <c r="S59" s="43">
        <f t="shared" si="50"/>
        <v>0</v>
      </c>
      <c r="T59" s="43">
        <f t="shared" si="51"/>
        <v>0</v>
      </c>
      <c r="U59" s="43">
        <f t="shared" si="53"/>
        <v>0</v>
      </c>
      <c r="V59" s="53">
        <f t="shared" si="55"/>
        <v>12</v>
      </c>
      <c r="Z59" s="1"/>
    </row>
    <row r="60" spans="2:26" ht="12.75" customHeight="1">
      <c r="B60" s="53">
        <f t="shared" si="5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56"/>
        <v>6</v>
      </c>
      <c r="K60" s="20" t="s">
        <v>188</v>
      </c>
      <c r="L60" s="21" t="s">
        <v>38</v>
      </c>
      <c r="M60" s="39"/>
      <c r="N60" s="39"/>
      <c r="O60" s="43">
        <f t="shared" si="46"/>
        <v>0</v>
      </c>
      <c r="P60" s="43">
        <f t="shared" si="47"/>
        <v>0</v>
      </c>
      <c r="Q60" s="43">
        <f t="shared" si="48"/>
        <v>0</v>
      </c>
      <c r="R60" s="43">
        <f t="shared" si="49"/>
        <v>0</v>
      </c>
      <c r="S60" s="43">
        <f t="shared" si="50"/>
        <v>0</v>
      </c>
      <c r="T60" s="43">
        <f t="shared" si="51"/>
        <v>0</v>
      </c>
      <c r="U60" s="43">
        <f t="shared" si="53"/>
        <v>0</v>
      </c>
      <c r="V60" s="53">
        <f t="shared" si="55"/>
        <v>13</v>
      </c>
      <c r="Z60" s="1"/>
    </row>
    <row r="61" spans="2:26" ht="12.75" customHeight="1">
      <c r="B61" s="53">
        <f t="shared" si="54"/>
        <v>14</v>
      </c>
      <c r="C61" s="50" t="s">
        <v>189</v>
      </c>
      <c r="D61" s="5" t="s">
        <v>188</v>
      </c>
      <c r="E61" s="14" t="s">
        <v>1110</v>
      </c>
      <c r="F61" s="17" t="s">
        <v>188</v>
      </c>
      <c r="G61" s="17" t="s">
        <v>188</v>
      </c>
      <c r="H61" s="17"/>
      <c r="I61" s="18"/>
      <c r="J61" s="5">
        <f t="shared" si="52"/>
        <v>6</v>
      </c>
      <c r="K61" s="20" t="s">
        <v>188</v>
      </c>
      <c r="L61" s="19"/>
      <c r="M61" s="39"/>
      <c r="N61" s="39"/>
      <c r="O61" s="43">
        <f t="shared" si="46"/>
        <v>0</v>
      </c>
      <c r="P61" s="43">
        <f t="shared" si="47"/>
        <v>0</v>
      </c>
      <c r="Q61" s="43">
        <f t="shared" si="48"/>
        <v>0</v>
      </c>
      <c r="R61" s="43">
        <f t="shared" si="49"/>
        <v>0</v>
      </c>
      <c r="S61" s="43">
        <f t="shared" si="50"/>
        <v>0</v>
      </c>
      <c r="T61" s="43">
        <f t="shared" si="51"/>
        <v>0</v>
      </c>
      <c r="U61" s="43">
        <f t="shared" si="53"/>
        <v>0</v>
      </c>
      <c r="V61" s="53">
        <f t="shared" si="55"/>
        <v>14</v>
      </c>
      <c r="Z61" s="1"/>
    </row>
    <row r="62" spans="2:26" ht="12.75" customHeight="1">
      <c r="B62" s="53">
        <f t="shared" si="54"/>
        <v>15</v>
      </c>
      <c r="C62" s="50" t="s">
        <v>189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52"/>
        <v>6</v>
      </c>
      <c r="K62" s="20" t="s">
        <v>188</v>
      </c>
      <c r="L62" s="21" t="s">
        <v>38</v>
      </c>
      <c r="M62" s="41"/>
      <c r="N62" s="41"/>
      <c r="O62" s="43">
        <f t="shared" si="46"/>
        <v>0</v>
      </c>
      <c r="P62" s="43">
        <f t="shared" si="47"/>
        <v>0</v>
      </c>
      <c r="Q62" s="43">
        <f t="shared" si="48"/>
        <v>0</v>
      </c>
      <c r="R62" s="43">
        <f t="shared" si="49"/>
        <v>0</v>
      </c>
      <c r="S62" s="43">
        <f t="shared" si="50"/>
        <v>0</v>
      </c>
      <c r="T62" s="43">
        <f t="shared" si="51"/>
        <v>0</v>
      </c>
      <c r="U62" s="43">
        <f t="shared" si="53"/>
        <v>0</v>
      </c>
      <c r="V62" s="53">
        <f t="shared" si="55"/>
        <v>15</v>
      </c>
      <c r="Z62" s="1"/>
    </row>
    <row r="63" spans="2:26" ht="12.75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Z63" s="1"/>
    </row>
    <row r="64" spans="2:26" ht="12.75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Z64" s="1"/>
    </row>
    <row r="65" spans="2:26" ht="12.75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Z65" s="1"/>
    </row>
    <row r="66" spans="2:26" ht="12.75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75" t="s">
        <v>358</v>
      </c>
      <c r="R66" s="75" t="s">
        <v>55</v>
      </c>
      <c r="S66" s="75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769</v>
      </c>
      <c r="N67" s="117">
        <f>O67+T67+(IF(W67=1,U67,0))</f>
        <v>769</v>
      </c>
      <c r="O67" s="47">
        <f>SUM(O68:O82)</f>
        <v>769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57">SUM(S68:S82)</f>
        <v>0</v>
      </c>
      <c r="T67" s="47">
        <f t="shared" si="57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customHeight="1">
      <c r="B68" s="54">
        <v>1</v>
      </c>
      <c r="C68" s="50" t="s">
        <v>179</v>
      </c>
      <c r="D68" s="5" t="s">
        <v>181</v>
      </c>
      <c r="E68" s="14">
        <v>1</v>
      </c>
      <c r="F68" s="17" t="s">
        <v>3</v>
      </c>
      <c r="G68" s="17" t="s">
        <v>24</v>
      </c>
      <c r="H68" s="17">
        <v>330</v>
      </c>
      <c r="I68" s="18">
        <v>512</v>
      </c>
      <c r="J68" s="5">
        <f t="shared" ref="J68:J69" si="58">IF(K68="耕作",0,IF(K68="休耕",1,IF(K68="転用",2,IF(K68="売却",3,IF(K68="貸出",4,IF(K68="借入",5,IF(K68="-",6,IF(K68="その他",7))))))))</f>
        <v>0</v>
      </c>
      <c r="K68" s="20" t="s">
        <v>52</v>
      </c>
      <c r="L68" s="19"/>
      <c r="M68" s="39"/>
      <c r="N68" s="39"/>
      <c r="O68" s="43">
        <f t="shared" ref="O68:O82" si="59">IF(J68=0,I68,0)</f>
        <v>512</v>
      </c>
      <c r="P68" s="43">
        <f>IF(J68=1,I68,0)</f>
        <v>0</v>
      </c>
      <c r="Q68" s="43">
        <f t="shared" ref="Q68:Q82" si="60">IF(J68=2,I68,0)</f>
        <v>0</v>
      </c>
      <c r="R68" s="43">
        <f t="shared" ref="R68:R82" si="61">IF(J68=3,I68,0)</f>
        <v>0</v>
      </c>
      <c r="S68" s="43">
        <f t="shared" ref="S68:S82" si="62">IF(J68=4,I68,0)</f>
        <v>0</v>
      </c>
      <c r="T68" s="43">
        <f t="shared" ref="T68:T82" si="63">IF(J68=5,I68,0)</f>
        <v>0</v>
      </c>
      <c r="U68" s="43">
        <f>IF(J68=7,I68,0)</f>
        <v>0</v>
      </c>
      <c r="V68" s="54">
        <v>1</v>
      </c>
      <c r="Z68" s="1"/>
    </row>
    <row r="69" spans="2:26" ht="12.75" customHeight="1">
      <c r="B69" s="54">
        <f>1+B68</f>
        <v>2</v>
      </c>
      <c r="C69" s="50" t="s">
        <v>179</v>
      </c>
      <c r="D69" s="5" t="s">
        <v>181</v>
      </c>
      <c r="E69" s="14">
        <v>2</v>
      </c>
      <c r="F69" s="17" t="s">
        <v>3</v>
      </c>
      <c r="G69" s="17" t="s">
        <v>24</v>
      </c>
      <c r="H69" s="17">
        <v>331</v>
      </c>
      <c r="I69" s="18">
        <v>257</v>
      </c>
      <c r="J69" s="5">
        <f t="shared" si="58"/>
        <v>0</v>
      </c>
      <c r="K69" s="20" t="s">
        <v>52</v>
      </c>
      <c r="L69" s="101" t="s">
        <v>1076</v>
      </c>
      <c r="M69" s="39"/>
      <c r="N69" s="39"/>
      <c r="O69" s="43">
        <f t="shared" si="59"/>
        <v>257</v>
      </c>
      <c r="P69" s="43">
        <f t="shared" ref="P69:P82" si="64">IF(J69=1,I69,0)</f>
        <v>0</v>
      </c>
      <c r="Q69" s="43">
        <f t="shared" si="60"/>
        <v>0</v>
      </c>
      <c r="R69" s="43">
        <f t="shared" si="61"/>
        <v>0</v>
      </c>
      <c r="S69" s="43">
        <f t="shared" si="62"/>
        <v>0</v>
      </c>
      <c r="T69" s="43">
        <f t="shared" si="63"/>
        <v>0</v>
      </c>
      <c r="U69" s="43">
        <f t="shared" ref="U69:U82" si="65">IF(J69=7,I69,0)</f>
        <v>0</v>
      </c>
      <c r="V69" s="54">
        <f>1+V68</f>
        <v>2</v>
      </c>
      <c r="X69" s="8"/>
      <c r="Y69" s="8"/>
      <c r="Z69" s="1"/>
    </row>
    <row r="70" spans="2:26" ht="12.75" customHeight="1">
      <c r="B70" s="54">
        <f t="shared" ref="B70:B82" si="66">1+B69</f>
        <v>3</v>
      </c>
      <c r="C70" s="50" t="s">
        <v>188</v>
      </c>
      <c r="D70" s="5" t="s">
        <v>188</v>
      </c>
      <c r="E70" s="14" t="s">
        <v>188</v>
      </c>
      <c r="F70" s="17" t="s">
        <v>188</v>
      </c>
      <c r="G70" s="17" t="s">
        <v>188</v>
      </c>
      <c r="H70" s="17" t="s">
        <v>6</v>
      </c>
      <c r="I70" s="27" t="s">
        <v>6</v>
      </c>
      <c r="J70" s="5">
        <f t="shared" ref="J70:J82" si="67">IF(K70="耕作",0,IF(K70="休耕",1,IF(K70="転用",2,IF(K70="売却",3,IF(K70="貸出",4,IF(K70="借入",5,IF(K70="-",6,IF(K70="その他",7))))))))</f>
        <v>6</v>
      </c>
      <c r="K70" s="20" t="s">
        <v>188</v>
      </c>
      <c r="L70" s="19"/>
      <c r="M70" s="39"/>
      <c r="N70" s="39"/>
      <c r="O70" s="43">
        <f t="shared" si="59"/>
        <v>0</v>
      </c>
      <c r="P70" s="43">
        <f t="shared" si="64"/>
        <v>0</v>
      </c>
      <c r="Q70" s="43">
        <f t="shared" si="60"/>
        <v>0</v>
      </c>
      <c r="R70" s="43">
        <f t="shared" si="61"/>
        <v>0</v>
      </c>
      <c r="S70" s="43">
        <f t="shared" si="62"/>
        <v>0</v>
      </c>
      <c r="T70" s="43">
        <f t="shared" si="63"/>
        <v>0</v>
      </c>
      <c r="U70" s="43">
        <f t="shared" si="65"/>
        <v>0</v>
      </c>
      <c r="V70" s="54">
        <f t="shared" ref="V70:V82" si="68">1+V69</f>
        <v>3</v>
      </c>
      <c r="X70" s="8"/>
      <c r="Y70" s="8"/>
      <c r="Z70" s="1"/>
    </row>
    <row r="71" spans="2:26" ht="12.75" customHeight="1">
      <c r="B71" s="54">
        <f t="shared" si="66"/>
        <v>4</v>
      </c>
      <c r="C71" s="50" t="s">
        <v>188</v>
      </c>
      <c r="D71" s="5" t="s">
        <v>188</v>
      </c>
      <c r="E71" s="14" t="s">
        <v>188</v>
      </c>
      <c r="F71" s="17" t="s">
        <v>188</v>
      </c>
      <c r="G71" s="17" t="s">
        <v>188</v>
      </c>
      <c r="H71" s="17" t="s">
        <v>6</v>
      </c>
      <c r="I71" s="18" t="s">
        <v>6</v>
      </c>
      <c r="J71" s="5">
        <f t="shared" si="67"/>
        <v>6</v>
      </c>
      <c r="K71" s="20" t="s">
        <v>188</v>
      </c>
      <c r="L71" s="19"/>
      <c r="M71" s="39"/>
      <c r="N71" s="39"/>
      <c r="O71" s="43">
        <f t="shared" si="59"/>
        <v>0</v>
      </c>
      <c r="P71" s="43">
        <f t="shared" si="64"/>
        <v>0</v>
      </c>
      <c r="Q71" s="43">
        <f t="shared" si="60"/>
        <v>0</v>
      </c>
      <c r="R71" s="43">
        <f t="shared" si="61"/>
        <v>0</v>
      </c>
      <c r="S71" s="43">
        <f t="shared" si="62"/>
        <v>0</v>
      </c>
      <c r="T71" s="43">
        <f t="shared" si="63"/>
        <v>0</v>
      </c>
      <c r="U71" s="43">
        <f t="shared" si="65"/>
        <v>0</v>
      </c>
      <c r="V71" s="54">
        <f t="shared" si="68"/>
        <v>4</v>
      </c>
      <c r="X71" s="8"/>
      <c r="Y71" s="8"/>
      <c r="Z71" s="1"/>
    </row>
    <row r="72" spans="2:26" ht="12.75" customHeight="1">
      <c r="B72" s="54">
        <f t="shared" si="66"/>
        <v>5</v>
      </c>
      <c r="C72" s="50" t="s">
        <v>188</v>
      </c>
      <c r="D72" s="5" t="s">
        <v>188</v>
      </c>
      <c r="E72" s="14" t="s">
        <v>188</v>
      </c>
      <c r="F72" s="17" t="s">
        <v>188</v>
      </c>
      <c r="G72" s="17" t="s">
        <v>188</v>
      </c>
      <c r="H72" s="17" t="s">
        <v>6</v>
      </c>
      <c r="I72" s="18" t="s">
        <v>6</v>
      </c>
      <c r="J72" s="5">
        <f t="shared" si="67"/>
        <v>6</v>
      </c>
      <c r="K72" s="20" t="s">
        <v>188</v>
      </c>
      <c r="L72" s="19"/>
      <c r="M72" s="39"/>
      <c r="N72" s="39"/>
      <c r="O72" s="43">
        <f t="shared" ref="O72:O81" si="69">IF(J72=0,I72,0)</f>
        <v>0</v>
      </c>
      <c r="P72" s="43">
        <f t="shared" ref="P72:P81" si="70">IF(J72=1,I72,0)</f>
        <v>0</v>
      </c>
      <c r="Q72" s="43">
        <f t="shared" ref="Q72:Q81" si="71">IF(J72=2,I72,0)</f>
        <v>0</v>
      </c>
      <c r="R72" s="43">
        <f t="shared" ref="R72:R81" si="72">IF(J72=3,I72,0)</f>
        <v>0</v>
      </c>
      <c r="S72" s="43">
        <f t="shared" si="62"/>
        <v>0</v>
      </c>
      <c r="T72" s="43">
        <f t="shared" si="63"/>
        <v>0</v>
      </c>
      <c r="U72" s="43">
        <f t="shared" si="65"/>
        <v>0</v>
      </c>
      <c r="V72" s="54">
        <f t="shared" si="68"/>
        <v>5</v>
      </c>
      <c r="W72" s="78"/>
      <c r="X72" s="8"/>
      <c r="Y72" s="8"/>
      <c r="Z72" s="1"/>
    </row>
    <row r="73" spans="2:26" ht="12.75" hidden="1" customHeight="1">
      <c r="B73" s="54">
        <f t="shared" si="66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67"/>
        <v>6</v>
      </c>
      <c r="K73" s="20" t="s">
        <v>188</v>
      </c>
      <c r="L73" s="19"/>
      <c r="M73" s="39"/>
      <c r="N73" s="39"/>
      <c r="O73" s="43">
        <f t="shared" si="69"/>
        <v>0</v>
      </c>
      <c r="P73" s="43">
        <f t="shared" si="70"/>
        <v>0</v>
      </c>
      <c r="Q73" s="43">
        <f t="shared" si="71"/>
        <v>0</v>
      </c>
      <c r="R73" s="43">
        <f t="shared" si="72"/>
        <v>0</v>
      </c>
      <c r="S73" s="43">
        <f t="shared" si="62"/>
        <v>0</v>
      </c>
      <c r="T73" s="43">
        <f t="shared" si="63"/>
        <v>0</v>
      </c>
      <c r="U73" s="43">
        <f t="shared" si="65"/>
        <v>0</v>
      </c>
      <c r="V73" s="54">
        <f t="shared" si="68"/>
        <v>6</v>
      </c>
      <c r="Z73" s="1"/>
    </row>
    <row r="74" spans="2:26" ht="12.75" hidden="1" customHeight="1">
      <c r="B74" s="54">
        <f t="shared" si="66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67"/>
        <v>6</v>
      </c>
      <c r="K74" s="20" t="s">
        <v>188</v>
      </c>
      <c r="L74" s="19"/>
      <c r="M74" s="39"/>
      <c r="N74" s="39"/>
      <c r="O74" s="43">
        <f t="shared" si="69"/>
        <v>0</v>
      </c>
      <c r="P74" s="43">
        <f t="shared" si="70"/>
        <v>0</v>
      </c>
      <c r="Q74" s="43">
        <f t="shared" si="71"/>
        <v>0</v>
      </c>
      <c r="R74" s="43">
        <f t="shared" si="72"/>
        <v>0</v>
      </c>
      <c r="S74" s="43">
        <f t="shared" si="62"/>
        <v>0</v>
      </c>
      <c r="T74" s="43">
        <f t="shared" si="63"/>
        <v>0</v>
      </c>
      <c r="U74" s="43">
        <f t="shared" si="65"/>
        <v>0</v>
      </c>
      <c r="V74" s="54">
        <f t="shared" si="68"/>
        <v>7</v>
      </c>
      <c r="Z74" s="1"/>
    </row>
    <row r="75" spans="2:26" ht="12.75" hidden="1" customHeight="1">
      <c r="B75" s="54">
        <f t="shared" si="66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67"/>
        <v>6</v>
      </c>
      <c r="K75" s="20" t="s">
        <v>188</v>
      </c>
      <c r="L75" s="19"/>
      <c r="M75" s="39"/>
      <c r="N75" s="39"/>
      <c r="O75" s="43">
        <f t="shared" si="69"/>
        <v>0</v>
      </c>
      <c r="P75" s="43">
        <f t="shared" si="70"/>
        <v>0</v>
      </c>
      <c r="Q75" s="43">
        <f t="shared" si="71"/>
        <v>0</v>
      </c>
      <c r="R75" s="43">
        <f t="shared" si="72"/>
        <v>0</v>
      </c>
      <c r="S75" s="43">
        <f t="shared" si="62"/>
        <v>0</v>
      </c>
      <c r="T75" s="43">
        <f t="shared" si="63"/>
        <v>0</v>
      </c>
      <c r="U75" s="43">
        <f t="shared" si="65"/>
        <v>0</v>
      </c>
      <c r="V75" s="54">
        <f t="shared" si="68"/>
        <v>8</v>
      </c>
      <c r="Z75" s="1"/>
    </row>
    <row r="76" spans="2:26" ht="12.75" hidden="1" customHeight="1">
      <c r="B76" s="54">
        <f t="shared" si="66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67"/>
        <v>6</v>
      </c>
      <c r="K76" s="20" t="s">
        <v>188</v>
      </c>
      <c r="L76" s="19"/>
      <c r="M76" s="39"/>
      <c r="N76" s="39"/>
      <c r="O76" s="43">
        <f t="shared" si="69"/>
        <v>0</v>
      </c>
      <c r="P76" s="43">
        <f t="shared" si="70"/>
        <v>0</v>
      </c>
      <c r="Q76" s="43">
        <f t="shared" si="71"/>
        <v>0</v>
      </c>
      <c r="R76" s="43">
        <f t="shared" si="72"/>
        <v>0</v>
      </c>
      <c r="S76" s="43">
        <f t="shared" si="62"/>
        <v>0</v>
      </c>
      <c r="T76" s="43">
        <f t="shared" si="63"/>
        <v>0</v>
      </c>
      <c r="U76" s="43">
        <f t="shared" si="65"/>
        <v>0</v>
      </c>
      <c r="V76" s="54">
        <f t="shared" si="68"/>
        <v>9</v>
      </c>
      <c r="Z76" s="1"/>
    </row>
    <row r="77" spans="2:26" ht="12.75" hidden="1" customHeight="1">
      <c r="B77" s="54">
        <f t="shared" si="66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67"/>
        <v>6</v>
      </c>
      <c r="K77" s="20" t="s">
        <v>188</v>
      </c>
      <c r="L77" s="19"/>
      <c r="M77" s="39"/>
      <c r="N77" s="39"/>
      <c r="O77" s="43">
        <f t="shared" si="69"/>
        <v>0</v>
      </c>
      <c r="P77" s="43">
        <f t="shared" si="70"/>
        <v>0</v>
      </c>
      <c r="Q77" s="43">
        <f t="shared" si="71"/>
        <v>0</v>
      </c>
      <c r="R77" s="43">
        <f t="shared" si="72"/>
        <v>0</v>
      </c>
      <c r="S77" s="43">
        <f t="shared" si="62"/>
        <v>0</v>
      </c>
      <c r="T77" s="43">
        <f t="shared" si="63"/>
        <v>0</v>
      </c>
      <c r="U77" s="43">
        <f t="shared" si="65"/>
        <v>0</v>
      </c>
      <c r="V77" s="54">
        <f t="shared" si="68"/>
        <v>10</v>
      </c>
      <c r="Z77" s="1"/>
    </row>
    <row r="78" spans="2:26" ht="12.75" hidden="1" customHeight="1">
      <c r="B78" s="54">
        <f t="shared" si="66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67"/>
        <v>6</v>
      </c>
      <c r="K78" s="20" t="s">
        <v>188</v>
      </c>
      <c r="L78" s="19"/>
      <c r="M78" s="39"/>
      <c r="N78" s="39"/>
      <c r="O78" s="43">
        <f t="shared" si="69"/>
        <v>0</v>
      </c>
      <c r="P78" s="43">
        <f t="shared" si="70"/>
        <v>0</v>
      </c>
      <c r="Q78" s="43">
        <f t="shared" si="71"/>
        <v>0</v>
      </c>
      <c r="R78" s="43">
        <f t="shared" si="72"/>
        <v>0</v>
      </c>
      <c r="S78" s="43">
        <f t="shared" si="62"/>
        <v>0</v>
      </c>
      <c r="T78" s="43">
        <f t="shared" si="63"/>
        <v>0</v>
      </c>
      <c r="U78" s="43">
        <f t="shared" si="65"/>
        <v>0</v>
      </c>
      <c r="V78" s="54">
        <f t="shared" si="68"/>
        <v>11</v>
      </c>
      <c r="Z78" s="1"/>
    </row>
    <row r="79" spans="2:26" ht="12.75" hidden="1" customHeight="1">
      <c r="B79" s="54">
        <f t="shared" si="66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67"/>
        <v>6</v>
      </c>
      <c r="K79" s="20" t="s">
        <v>188</v>
      </c>
      <c r="L79" s="19"/>
      <c r="M79" s="39"/>
      <c r="N79" s="39"/>
      <c r="O79" s="43">
        <f t="shared" si="69"/>
        <v>0</v>
      </c>
      <c r="P79" s="43">
        <f t="shared" si="70"/>
        <v>0</v>
      </c>
      <c r="Q79" s="43">
        <f t="shared" si="71"/>
        <v>0</v>
      </c>
      <c r="R79" s="43">
        <f t="shared" si="72"/>
        <v>0</v>
      </c>
      <c r="S79" s="43">
        <f t="shared" si="62"/>
        <v>0</v>
      </c>
      <c r="T79" s="43">
        <f t="shared" si="63"/>
        <v>0</v>
      </c>
      <c r="U79" s="43">
        <f t="shared" si="65"/>
        <v>0</v>
      </c>
      <c r="V79" s="54">
        <f t="shared" si="68"/>
        <v>12</v>
      </c>
      <c r="Z79" s="1"/>
    </row>
    <row r="80" spans="2:26" ht="12.75" hidden="1" customHeight="1">
      <c r="B80" s="54">
        <f t="shared" si="66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67"/>
        <v>6</v>
      </c>
      <c r="K80" s="20" t="s">
        <v>188</v>
      </c>
      <c r="L80" s="19"/>
      <c r="M80" s="39"/>
      <c r="N80" s="39"/>
      <c r="O80" s="43">
        <f t="shared" si="69"/>
        <v>0</v>
      </c>
      <c r="P80" s="43">
        <f t="shared" si="70"/>
        <v>0</v>
      </c>
      <c r="Q80" s="43">
        <f t="shared" si="71"/>
        <v>0</v>
      </c>
      <c r="R80" s="43">
        <f t="shared" si="72"/>
        <v>0</v>
      </c>
      <c r="S80" s="43">
        <f t="shared" si="62"/>
        <v>0</v>
      </c>
      <c r="T80" s="43">
        <f t="shared" si="63"/>
        <v>0</v>
      </c>
      <c r="U80" s="43">
        <f t="shared" si="65"/>
        <v>0</v>
      </c>
      <c r="V80" s="54">
        <f t="shared" si="68"/>
        <v>13</v>
      </c>
      <c r="Z80" s="1"/>
    </row>
    <row r="81" spans="2:26" ht="12.75" hidden="1" customHeight="1">
      <c r="B81" s="54">
        <f t="shared" si="66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67"/>
        <v>6</v>
      </c>
      <c r="K81" s="20" t="s">
        <v>188</v>
      </c>
      <c r="L81" s="19"/>
      <c r="M81" s="39"/>
      <c r="N81" s="39"/>
      <c r="O81" s="43">
        <f t="shared" si="69"/>
        <v>0</v>
      </c>
      <c r="P81" s="43">
        <f t="shared" si="70"/>
        <v>0</v>
      </c>
      <c r="Q81" s="43">
        <f t="shared" si="71"/>
        <v>0</v>
      </c>
      <c r="R81" s="43">
        <f t="shared" si="72"/>
        <v>0</v>
      </c>
      <c r="S81" s="43">
        <f t="shared" si="62"/>
        <v>0</v>
      </c>
      <c r="T81" s="43">
        <f t="shared" si="63"/>
        <v>0</v>
      </c>
      <c r="U81" s="43">
        <f t="shared" si="65"/>
        <v>0</v>
      </c>
      <c r="V81" s="54">
        <f t="shared" si="68"/>
        <v>14</v>
      </c>
      <c r="Z81" s="1"/>
    </row>
    <row r="82" spans="2:26" ht="12.75" hidden="1" customHeight="1">
      <c r="B82" s="54">
        <f t="shared" si="66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67"/>
        <v>6</v>
      </c>
      <c r="K82" s="20" t="s">
        <v>188</v>
      </c>
      <c r="L82" s="19"/>
      <c r="M82" s="39"/>
      <c r="N82" s="39"/>
      <c r="O82" s="43">
        <f t="shared" si="59"/>
        <v>0</v>
      </c>
      <c r="P82" s="43">
        <f t="shared" si="64"/>
        <v>0</v>
      </c>
      <c r="Q82" s="43">
        <f t="shared" si="60"/>
        <v>0</v>
      </c>
      <c r="R82" s="43">
        <f t="shared" si="61"/>
        <v>0</v>
      </c>
      <c r="S82" s="43">
        <f t="shared" si="62"/>
        <v>0</v>
      </c>
      <c r="T82" s="43">
        <f t="shared" si="63"/>
        <v>0</v>
      </c>
      <c r="U82" s="43">
        <f t="shared" si="65"/>
        <v>0</v>
      </c>
      <c r="V82" s="54">
        <f t="shared" si="68"/>
        <v>15</v>
      </c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76" t="s">
        <v>358</v>
      </c>
      <c r="R86" s="76" t="s">
        <v>55</v>
      </c>
      <c r="S86" s="76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" si="73">SUM(S88:S102)</f>
        <v>0</v>
      </c>
      <c r="T87" s="62">
        <f t="shared" ref="T87" si="74">SUM(T88:T102)</f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222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75">IF(J88=0,I88,0)</f>
        <v>0</v>
      </c>
      <c r="P88" s="43">
        <f>IF(J88=1,I88,0)</f>
        <v>0</v>
      </c>
      <c r="Q88" s="43">
        <f t="shared" ref="Q88:Q102" si="76">IF(J88=2,I88,0)</f>
        <v>0</v>
      </c>
      <c r="R88" s="43">
        <f t="shared" ref="R88:R102" si="77">IF(J88=3,I88,0)</f>
        <v>0</v>
      </c>
      <c r="S88" s="43">
        <f t="shared" ref="S88:S102" si="78">IF(J88=4,I88,0)</f>
        <v>0</v>
      </c>
      <c r="T88" s="43">
        <f t="shared" ref="T88:T102" si="79">IF(J88=5,I88,0)</f>
        <v>0</v>
      </c>
      <c r="U88" s="43">
        <f>IF(J88=7,I88,0)</f>
        <v>0</v>
      </c>
      <c r="V88" s="63">
        <v>1</v>
      </c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222</v>
      </c>
      <c r="F89" s="17" t="s">
        <v>188</v>
      </c>
      <c r="G89" s="17" t="s">
        <v>188</v>
      </c>
      <c r="H89" s="17"/>
      <c r="I89" s="27"/>
      <c r="J89" s="5">
        <f t="shared" ref="J89:J102" si="80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75"/>
        <v>0</v>
      </c>
      <c r="P89" s="43">
        <f t="shared" ref="P89:P102" si="81">IF(J89=1,I89,0)</f>
        <v>0</v>
      </c>
      <c r="Q89" s="43">
        <f t="shared" si="76"/>
        <v>0</v>
      </c>
      <c r="R89" s="43">
        <f t="shared" si="77"/>
        <v>0</v>
      </c>
      <c r="S89" s="43">
        <f t="shared" si="78"/>
        <v>0</v>
      </c>
      <c r="T89" s="43">
        <f t="shared" si="79"/>
        <v>0</v>
      </c>
      <c r="U89" s="43">
        <f t="shared" ref="U89:U102" si="82">IF(J89=7,I89,0)</f>
        <v>0</v>
      </c>
      <c r="V89" s="63">
        <f>1+V88</f>
        <v>2</v>
      </c>
      <c r="Z89" s="1"/>
    </row>
    <row r="90" spans="2:26" ht="12.75" hidden="1" customHeight="1">
      <c r="B90" s="63">
        <f t="shared" ref="B90:B102" si="83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80"/>
        <v>6</v>
      </c>
      <c r="K90" s="20" t="s">
        <v>188</v>
      </c>
      <c r="L90" s="19"/>
      <c r="M90" s="39"/>
      <c r="N90" s="39"/>
      <c r="O90" s="43">
        <f t="shared" si="75"/>
        <v>0</v>
      </c>
      <c r="P90" s="43">
        <f t="shared" si="81"/>
        <v>0</v>
      </c>
      <c r="Q90" s="43">
        <f t="shared" si="76"/>
        <v>0</v>
      </c>
      <c r="R90" s="43">
        <f t="shared" si="77"/>
        <v>0</v>
      </c>
      <c r="S90" s="43">
        <f t="shared" si="78"/>
        <v>0</v>
      </c>
      <c r="T90" s="43">
        <f t="shared" si="79"/>
        <v>0</v>
      </c>
      <c r="U90" s="43">
        <f t="shared" si="82"/>
        <v>0</v>
      </c>
      <c r="V90" s="63">
        <f t="shared" ref="V90:V102" si="84">1+V89</f>
        <v>3</v>
      </c>
      <c r="Z90" s="1"/>
    </row>
    <row r="91" spans="2:26" ht="12.75" hidden="1" customHeight="1">
      <c r="B91" s="63">
        <f t="shared" si="83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80"/>
        <v>6</v>
      </c>
      <c r="K91" s="20" t="s">
        <v>188</v>
      </c>
      <c r="L91" s="19"/>
      <c r="M91" s="39"/>
      <c r="N91" s="39"/>
      <c r="O91" s="43">
        <f t="shared" si="75"/>
        <v>0</v>
      </c>
      <c r="P91" s="43">
        <f t="shared" si="81"/>
        <v>0</v>
      </c>
      <c r="Q91" s="43">
        <f t="shared" si="76"/>
        <v>0</v>
      </c>
      <c r="R91" s="43">
        <f t="shared" si="77"/>
        <v>0</v>
      </c>
      <c r="S91" s="43">
        <f t="shared" si="78"/>
        <v>0</v>
      </c>
      <c r="T91" s="43">
        <f t="shared" si="79"/>
        <v>0</v>
      </c>
      <c r="U91" s="43">
        <f t="shared" si="82"/>
        <v>0</v>
      </c>
      <c r="V91" s="63">
        <f t="shared" si="84"/>
        <v>4</v>
      </c>
      <c r="Z91" s="1"/>
    </row>
    <row r="92" spans="2:26" hidden="1">
      <c r="B92" s="63">
        <f t="shared" si="83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80"/>
        <v>6</v>
      </c>
      <c r="K92" s="20" t="s">
        <v>188</v>
      </c>
      <c r="L92" s="19"/>
      <c r="M92" s="39"/>
      <c r="N92" s="39"/>
      <c r="O92" s="43">
        <f t="shared" si="75"/>
        <v>0</v>
      </c>
      <c r="P92" s="43">
        <f t="shared" si="81"/>
        <v>0</v>
      </c>
      <c r="Q92" s="43">
        <f t="shared" si="76"/>
        <v>0</v>
      </c>
      <c r="R92" s="43">
        <f t="shared" si="77"/>
        <v>0</v>
      </c>
      <c r="S92" s="43">
        <f t="shared" si="78"/>
        <v>0</v>
      </c>
      <c r="T92" s="43">
        <f t="shared" si="79"/>
        <v>0</v>
      </c>
      <c r="U92" s="43">
        <f t="shared" si="82"/>
        <v>0</v>
      </c>
      <c r="V92" s="63">
        <f t="shared" si="84"/>
        <v>5</v>
      </c>
      <c r="Z92" s="1"/>
    </row>
    <row r="93" spans="2:26" hidden="1">
      <c r="B93" s="63">
        <f t="shared" si="83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80"/>
        <v>6</v>
      </c>
      <c r="K93" s="20" t="s">
        <v>188</v>
      </c>
      <c r="L93" s="19"/>
      <c r="M93" s="39"/>
      <c r="N93" s="39"/>
      <c r="O93" s="43">
        <f t="shared" si="75"/>
        <v>0</v>
      </c>
      <c r="P93" s="43">
        <f t="shared" si="81"/>
        <v>0</v>
      </c>
      <c r="Q93" s="43">
        <f t="shared" si="76"/>
        <v>0</v>
      </c>
      <c r="R93" s="43">
        <f t="shared" si="77"/>
        <v>0</v>
      </c>
      <c r="S93" s="43">
        <f t="shared" si="78"/>
        <v>0</v>
      </c>
      <c r="T93" s="43">
        <f t="shared" si="79"/>
        <v>0</v>
      </c>
      <c r="U93" s="43">
        <f t="shared" si="82"/>
        <v>0</v>
      </c>
      <c r="V93" s="63">
        <f t="shared" si="84"/>
        <v>6</v>
      </c>
      <c r="Z93" s="1"/>
    </row>
    <row r="94" spans="2:26" hidden="1">
      <c r="B94" s="63">
        <f t="shared" si="83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80"/>
        <v>6</v>
      </c>
      <c r="K94" s="20" t="s">
        <v>188</v>
      </c>
      <c r="L94" s="19"/>
      <c r="M94" s="39"/>
      <c r="N94" s="39"/>
      <c r="O94" s="43">
        <f t="shared" si="75"/>
        <v>0</v>
      </c>
      <c r="P94" s="43">
        <f t="shared" si="81"/>
        <v>0</v>
      </c>
      <c r="Q94" s="43">
        <f t="shared" si="76"/>
        <v>0</v>
      </c>
      <c r="R94" s="43">
        <f t="shared" si="77"/>
        <v>0</v>
      </c>
      <c r="S94" s="43">
        <f t="shared" si="78"/>
        <v>0</v>
      </c>
      <c r="T94" s="43">
        <f t="shared" si="79"/>
        <v>0</v>
      </c>
      <c r="U94" s="43">
        <f t="shared" si="82"/>
        <v>0</v>
      </c>
      <c r="V94" s="63">
        <f t="shared" si="84"/>
        <v>7</v>
      </c>
      <c r="Z94" s="1"/>
    </row>
    <row r="95" spans="2:26" hidden="1">
      <c r="B95" s="63">
        <f t="shared" si="83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80"/>
        <v>6</v>
      </c>
      <c r="K95" s="20" t="s">
        <v>188</v>
      </c>
      <c r="L95" s="19"/>
      <c r="M95" s="39"/>
      <c r="N95" s="39"/>
      <c r="O95" s="43">
        <f t="shared" si="75"/>
        <v>0</v>
      </c>
      <c r="P95" s="43">
        <f t="shared" si="81"/>
        <v>0</v>
      </c>
      <c r="Q95" s="43">
        <f t="shared" si="76"/>
        <v>0</v>
      </c>
      <c r="R95" s="43">
        <f t="shared" si="77"/>
        <v>0</v>
      </c>
      <c r="S95" s="43">
        <f t="shared" si="78"/>
        <v>0</v>
      </c>
      <c r="T95" s="43">
        <f t="shared" si="79"/>
        <v>0</v>
      </c>
      <c r="U95" s="43">
        <f t="shared" si="82"/>
        <v>0</v>
      </c>
      <c r="V95" s="63">
        <f t="shared" si="84"/>
        <v>8</v>
      </c>
      <c r="Z95" s="1"/>
    </row>
    <row r="96" spans="2:26" hidden="1">
      <c r="B96" s="63">
        <f t="shared" si="83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80"/>
        <v>6</v>
      </c>
      <c r="K96" s="20" t="s">
        <v>188</v>
      </c>
      <c r="L96" s="19"/>
      <c r="M96" s="39"/>
      <c r="N96" s="39"/>
      <c r="O96" s="43">
        <f t="shared" si="75"/>
        <v>0</v>
      </c>
      <c r="P96" s="43">
        <f t="shared" si="81"/>
        <v>0</v>
      </c>
      <c r="Q96" s="43">
        <f t="shared" si="76"/>
        <v>0</v>
      </c>
      <c r="R96" s="43">
        <f t="shared" si="77"/>
        <v>0</v>
      </c>
      <c r="S96" s="43">
        <f t="shared" si="78"/>
        <v>0</v>
      </c>
      <c r="T96" s="43">
        <f t="shared" si="79"/>
        <v>0</v>
      </c>
      <c r="U96" s="43">
        <f t="shared" si="82"/>
        <v>0</v>
      </c>
      <c r="V96" s="63">
        <f t="shared" si="84"/>
        <v>9</v>
      </c>
      <c r="Z96" s="1"/>
    </row>
    <row r="97" spans="2:38" hidden="1">
      <c r="B97" s="63">
        <f t="shared" si="83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80"/>
        <v>6</v>
      </c>
      <c r="K97" s="20" t="s">
        <v>188</v>
      </c>
      <c r="L97" s="19"/>
      <c r="M97" s="39"/>
      <c r="N97" s="39"/>
      <c r="O97" s="43">
        <f t="shared" si="75"/>
        <v>0</v>
      </c>
      <c r="P97" s="43">
        <f t="shared" si="81"/>
        <v>0</v>
      </c>
      <c r="Q97" s="43">
        <f t="shared" si="76"/>
        <v>0</v>
      </c>
      <c r="R97" s="43">
        <f t="shared" si="77"/>
        <v>0</v>
      </c>
      <c r="S97" s="43">
        <f t="shared" si="78"/>
        <v>0</v>
      </c>
      <c r="T97" s="43">
        <f t="shared" si="79"/>
        <v>0</v>
      </c>
      <c r="U97" s="43">
        <f t="shared" si="82"/>
        <v>0</v>
      </c>
      <c r="V97" s="63">
        <f t="shared" si="84"/>
        <v>10</v>
      </c>
      <c r="Z97" s="1"/>
    </row>
    <row r="98" spans="2:38" hidden="1">
      <c r="B98" s="63">
        <f t="shared" si="83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80"/>
        <v>6</v>
      </c>
      <c r="K98" s="20" t="s">
        <v>188</v>
      </c>
      <c r="L98" s="19"/>
      <c r="M98" s="39"/>
      <c r="N98" s="39"/>
      <c r="O98" s="43">
        <f t="shared" si="75"/>
        <v>0</v>
      </c>
      <c r="P98" s="43">
        <f t="shared" si="81"/>
        <v>0</v>
      </c>
      <c r="Q98" s="43">
        <f t="shared" si="76"/>
        <v>0</v>
      </c>
      <c r="R98" s="43">
        <f t="shared" si="77"/>
        <v>0</v>
      </c>
      <c r="S98" s="43">
        <f t="shared" si="78"/>
        <v>0</v>
      </c>
      <c r="T98" s="43">
        <f t="shared" si="79"/>
        <v>0</v>
      </c>
      <c r="U98" s="43">
        <f t="shared" si="82"/>
        <v>0</v>
      </c>
      <c r="V98" s="63">
        <f t="shared" si="84"/>
        <v>11</v>
      </c>
      <c r="Z98" s="12"/>
      <c r="AA98" s="10"/>
      <c r="AB98" s="10"/>
    </row>
    <row r="99" spans="2:38" hidden="1">
      <c r="B99" s="63">
        <f t="shared" si="83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80"/>
        <v>6</v>
      </c>
      <c r="K99" s="20" t="s">
        <v>188</v>
      </c>
      <c r="L99" s="19"/>
      <c r="M99" s="39"/>
      <c r="N99" s="39"/>
      <c r="O99" s="43">
        <f t="shared" si="75"/>
        <v>0</v>
      </c>
      <c r="P99" s="43">
        <f t="shared" si="81"/>
        <v>0</v>
      </c>
      <c r="Q99" s="43">
        <f t="shared" si="76"/>
        <v>0</v>
      </c>
      <c r="R99" s="43">
        <f t="shared" si="77"/>
        <v>0</v>
      </c>
      <c r="S99" s="43">
        <f t="shared" si="78"/>
        <v>0</v>
      </c>
      <c r="T99" s="43">
        <f t="shared" si="79"/>
        <v>0</v>
      </c>
      <c r="U99" s="43">
        <f t="shared" si="82"/>
        <v>0</v>
      </c>
      <c r="V99" s="63">
        <f t="shared" si="84"/>
        <v>12</v>
      </c>
      <c r="Z99" s="12"/>
      <c r="AA99" s="10"/>
      <c r="AB99" s="10"/>
    </row>
    <row r="100" spans="2:38" hidden="1">
      <c r="B100" s="63">
        <f t="shared" si="83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80"/>
        <v>6</v>
      </c>
      <c r="K100" s="20" t="s">
        <v>188</v>
      </c>
      <c r="L100" s="19"/>
      <c r="M100" s="39"/>
      <c r="N100" s="39"/>
      <c r="O100" s="43">
        <f t="shared" si="75"/>
        <v>0</v>
      </c>
      <c r="P100" s="43">
        <f t="shared" si="81"/>
        <v>0</v>
      </c>
      <c r="Q100" s="43">
        <f t="shared" si="76"/>
        <v>0</v>
      </c>
      <c r="R100" s="43">
        <f t="shared" si="77"/>
        <v>0</v>
      </c>
      <c r="S100" s="43">
        <f t="shared" si="78"/>
        <v>0</v>
      </c>
      <c r="T100" s="43">
        <f t="shared" si="79"/>
        <v>0</v>
      </c>
      <c r="U100" s="43">
        <f t="shared" si="82"/>
        <v>0</v>
      </c>
      <c r="V100" s="63">
        <f t="shared" si="84"/>
        <v>13</v>
      </c>
      <c r="Z100" s="12"/>
      <c r="AA100" s="10"/>
      <c r="AB100" s="10"/>
    </row>
    <row r="101" spans="2:38" hidden="1">
      <c r="B101" s="63">
        <f t="shared" si="83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80"/>
        <v>6</v>
      </c>
      <c r="K101" s="20" t="s">
        <v>188</v>
      </c>
      <c r="L101" s="19"/>
      <c r="M101" s="39"/>
      <c r="N101" s="39"/>
      <c r="O101" s="43">
        <f t="shared" si="75"/>
        <v>0</v>
      </c>
      <c r="P101" s="43">
        <f t="shared" si="81"/>
        <v>0</v>
      </c>
      <c r="Q101" s="43">
        <f t="shared" si="76"/>
        <v>0</v>
      </c>
      <c r="R101" s="43">
        <f t="shared" si="77"/>
        <v>0</v>
      </c>
      <c r="S101" s="43">
        <f t="shared" si="78"/>
        <v>0</v>
      </c>
      <c r="T101" s="43">
        <f t="shared" si="79"/>
        <v>0</v>
      </c>
      <c r="U101" s="43">
        <f t="shared" si="82"/>
        <v>0</v>
      </c>
      <c r="V101" s="63">
        <f t="shared" si="84"/>
        <v>14</v>
      </c>
      <c r="Z101" s="12"/>
      <c r="AA101" s="10"/>
      <c r="AB101" s="10"/>
    </row>
    <row r="102" spans="2:38" hidden="1">
      <c r="B102" s="63">
        <f t="shared" si="83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80"/>
        <v>6</v>
      </c>
      <c r="K102" s="20" t="s">
        <v>188</v>
      </c>
      <c r="L102" s="19"/>
      <c r="M102" s="39"/>
      <c r="N102" s="39"/>
      <c r="O102" s="43">
        <f t="shared" si="75"/>
        <v>0</v>
      </c>
      <c r="P102" s="43">
        <f t="shared" si="81"/>
        <v>0</v>
      </c>
      <c r="Q102" s="43">
        <f t="shared" si="76"/>
        <v>0</v>
      </c>
      <c r="R102" s="43">
        <f t="shared" si="77"/>
        <v>0</v>
      </c>
      <c r="S102" s="43">
        <f t="shared" si="78"/>
        <v>0</v>
      </c>
      <c r="T102" s="43">
        <f t="shared" si="79"/>
        <v>0</v>
      </c>
      <c r="U102" s="43">
        <f t="shared" si="82"/>
        <v>0</v>
      </c>
      <c r="V102" s="63">
        <f t="shared" si="84"/>
        <v>15</v>
      </c>
      <c r="Z102" s="12"/>
      <c r="AA102" s="10"/>
      <c r="AB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Z103" s="12"/>
      <c r="AA103" s="10"/>
      <c r="AB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Z104" s="12"/>
      <c r="AA104" s="10"/>
      <c r="AB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Z105" s="12"/>
      <c r="AA105" s="10"/>
      <c r="AB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77" t="s">
        <v>358</v>
      </c>
      <c r="R106" s="77" t="s">
        <v>55</v>
      </c>
      <c r="S106" s="77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  <c r="AB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" si="85">SUM(S108:S122)</f>
        <v>0</v>
      </c>
      <c r="T107" s="66">
        <f t="shared" ref="T107" si="86">SUM(T108:T122)</f>
        <v>0</v>
      </c>
      <c r="U107" s="66">
        <f>SUM(U108:U122)</f>
        <v>0</v>
      </c>
      <c r="V107" s="709"/>
      <c r="W107" s="83">
        <f>$Y$12</f>
        <v>0</v>
      </c>
      <c r="Z107" s="10"/>
      <c r="AA107" s="10"/>
      <c r="AB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222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87">IF(J108=0,I108,0)</f>
        <v>0</v>
      </c>
      <c r="P108" s="43">
        <f>IF(J108=1,I108,0)</f>
        <v>0</v>
      </c>
      <c r="Q108" s="43">
        <f t="shared" ref="Q108:Q122" si="88">IF(J108=2,I108,0)</f>
        <v>0</v>
      </c>
      <c r="R108" s="43">
        <f t="shared" ref="R108:R122" si="89">IF(J108=3,I108,0)</f>
        <v>0</v>
      </c>
      <c r="S108" s="43">
        <f t="shared" ref="S108:S122" si="90">IF(J108=4,I108,0)</f>
        <v>0</v>
      </c>
      <c r="T108" s="43">
        <f t="shared" ref="T108:T122" si="91">IF(J108=5,I108,0)</f>
        <v>0</v>
      </c>
      <c r="U108" s="43">
        <f>IF(J108=7,I108,0)</f>
        <v>0</v>
      </c>
      <c r="V108" s="67">
        <v>1</v>
      </c>
      <c r="Z108" s="10"/>
      <c r="AA108" s="10"/>
      <c r="AB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222</v>
      </c>
      <c r="F109" s="17" t="s">
        <v>188</v>
      </c>
      <c r="G109" s="17" t="s">
        <v>188</v>
      </c>
      <c r="H109" s="17"/>
      <c r="I109" s="27"/>
      <c r="J109" s="5">
        <f t="shared" ref="J109:J122" si="92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87"/>
        <v>0</v>
      </c>
      <c r="P109" s="43">
        <f t="shared" ref="P109:P122" si="93">IF(J109=1,I109,0)</f>
        <v>0</v>
      </c>
      <c r="Q109" s="43">
        <f t="shared" si="88"/>
        <v>0</v>
      </c>
      <c r="R109" s="43">
        <f t="shared" si="89"/>
        <v>0</v>
      </c>
      <c r="S109" s="43">
        <f t="shared" si="90"/>
        <v>0</v>
      </c>
      <c r="T109" s="43">
        <f t="shared" si="91"/>
        <v>0</v>
      </c>
      <c r="U109" s="43">
        <f t="shared" ref="U109:U122" si="94">IF(J109=7,I109,0)</f>
        <v>0</v>
      </c>
      <c r="V109" s="67">
        <f>1+V108</f>
        <v>2</v>
      </c>
      <c r="AA109" s="10"/>
      <c r="AB109" s="10"/>
    </row>
    <row r="110" spans="2:38" hidden="1">
      <c r="B110" s="67">
        <f t="shared" ref="B110:B122" si="95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92"/>
        <v>6</v>
      </c>
      <c r="K110" s="20" t="s">
        <v>188</v>
      </c>
      <c r="L110" s="19"/>
      <c r="M110" s="39"/>
      <c r="N110" s="39"/>
      <c r="O110" s="43">
        <f t="shared" si="87"/>
        <v>0</v>
      </c>
      <c r="P110" s="43">
        <f t="shared" si="93"/>
        <v>0</v>
      </c>
      <c r="Q110" s="43">
        <f t="shared" si="88"/>
        <v>0</v>
      </c>
      <c r="R110" s="43">
        <f t="shared" si="89"/>
        <v>0</v>
      </c>
      <c r="S110" s="43">
        <f t="shared" si="90"/>
        <v>0</v>
      </c>
      <c r="T110" s="43">
        <f t="shared" si="91"/>
        <v>0</v>
      </c>
      <c r="U110" s="43">
        <f t="shared" si="94"/>
        <v>0</v>
      </c>
      <c r="V110" s="67">
        <f t="shared" ref="V110:V122" si="96">1+V109</f>
        <v>3</v>
      </c>
      <c r="AA110" s="10"/>
      <c r="AB110" s="10"/>
      <c r="AL110" s="10"/>
    </row>
    <row r="111" spans="2:38" hidden="1">
      <c r="B111" s="67">
        <f t="shared" si="95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92"/>
        <v>6</v>
      </c>
      <c r="K111" s="20" t="s">
        <v>188</v>
      </c>
      <c r="L111" s="19"/>
      <c r="M111" s="39"/>
      <c r="N111" s="39"/>
      <c r="O111" s="43">
        <f t="shared" si="87"/>
        <v>0</v>
      </c>
      <c r="P111" s="43">
        <f t="shared" si="93"/>
        <v>0</v>
      </c>
      <c r="Q111" s="43">
        <f t="shared" si="88"/>
        <v>0</v>
      </c>
      <c r="R111" s="43">
        <f t="shared" si="89"/>
        <v>0</v>
      </c>
      <c r="S111" s="43">
        <f t="shared" si="90"/>
        <v>0</v>
      </c>
      <c r="T111" s="43">
        <f t="shared" si="91"/>
        <v>0</v>
      </c>
      <c r="U111" s="43">
        <f t="shared" si="94"/>
        <v>0</v>
      </c>
      <c r="V111" s="67">
        <f t="shared" si="96"/>
        <v>4</v>
      </c>
      <c r="AA111" s="10"/>
      <c r="AB111" s="10"/>
      <c r="AL111" s="10"/>
    </row>
    <row r="112" spans="2:38" hidden="1">
      <c r="B112" s="67">
        <f t="shared" si="95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92"/>
        <v>6</v>
      </c>
      <c r="K112" s="20" t="s">
        <v>188</v>
      </c>
      <c r="L112" s="19"/>
      <c r="M112" s="39"/>
      <c r="N112" s="39"/>
      <c r="O112" s="43">
        <f t="shared" si="87"/>
        <v>0</v>
      </c>
      <c r="P112" s="43">
        <f t="shared" si="93"/>
        <v>0</v>
      </c>
      <c r="Q112" s="43">
        <f t="shared" si="88"/>
        <v>0</v>
      </c>
      <c r="R112" s="43">
        <f t="shared" si="89"/>
        <v>0</v>
      </c>
      <c r="S112" s="43">
        <f t="shared" si="90"/>
        <v>0</v>
      </c>
      <c r="T112" s="43">
        <f t="shared" si="91"/>
        <v>0</v>
      </c>
      <c r="U112" s="43">
        <f t="shared" si="94"/>
        <v>0</v>
      </c>
      <c r="V112" s="67">
        <f t="shared" si="96"/>
        <v>5</v>
      </c>
      <c r="AL112" s="10"/>
    </row>
    <row r="113" spans="2:23" hidden="1">
      <c r="B113" s="67">
        <f t="shared" si="95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92"/>
        <v>6</v>
      </c>
      <c r="K113" s="20" t="s">
        <v>188</v>
      </c>
      <c r="L113" s="19"/>
      <c r="M113" s="39"/>
      <c r="N113" s="39"/>
      <c r="O113" s="43">
        <f t="shared" si="87"/>
        <v>0</v>
      </c>
      <c r="P113" s="43">
        <f t="shared" si="93"/>
        <v>0</v>
      </c>
      <c r="Q113" s="43">
        <f t="shared" si="88"/>
        <v>0</v>
      </c>
      <c r="R113" s="43">
        <f t="shared" si="89"/>
        <v>0</v>
      </c>
      <c r="S113" s="43">
        <f t="shared" si="90"/>
        <v>0</v>
      </c>
      <c r="T113" s="43">
        <f t="shared" si="91"/>
        <v>0</v>
      </c>
      <c r="U113" s="43">
        <f t="shared" si="94"/>
        <v>0</v>
      </c>
      <c r="V113" s="67">
        <f t="shared" si="96"/>
        <v>6</v>
      </c>
    </row>
    <row r="114" spans="2:23" hidden="1">
      <c r="B114" s="67">
        <f t="shared" si="95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92"/>
        <v>6</v>
      </c>
      <c r="K114" s="20" t="s">
        <v>188</v>
      </c>
      <c r="L114" s="19"/>
      <c r="M114" s="39"/>
      <c r="N114" s="39"/>
      <c r="O114" s="43">
        <f t="shared" si="87"/>
        <v>0</v>
      </c>
      <c r="P114" s="43">
        <f t="shared" si="93"/>
        <v>0</v>
      </c>
      <c r="Q114" s="43">
        <f t="shared" si="88"/>
        <v>0</v>
      </c>
      <c r="R114" s="43">
        <f t="shared" si="89"/>
        <v>0</v>
      </c>
      <c r="S114" s="43">
        <f t="shared" si="90"/>
        <v>0</v>
      </c>
      <c r="T114" s="43">
        <f t="shared" si="91"/>
        <v>0</v>
      </c>
      <c r="U114" s="43">
        <f t="shared" si="94"/>
        <v>0</v>
      </c>
      <c r="V114" s="67">
        <f t="shared" si="96"/>
        <v>7</v>
      </c>
    </row>
    <row r="115" spans="2:23" hidden="1">
      <c r="B115" s="67">
        <f t="shared" si="95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92"/>
        <v>6</v>
      </c>
      <c r="K115" s="20" t="s">
        <v>188</v>
      </c>
      <c r="L115" s="19"/>
      <c r="M115" s="39"/>
      <c r="N115" s="39"/>
      <c r="O115" s="43">
        <f t="shared" si="87"/>
        <v>0</v>
      </c>
      <c r="P115" s="43">
        <f t="shared" si="93"/>
        <v>0</v>
      </c>
      <c r="Q115" s="43">
        <f t="shared" si="88"/>
        <v>0</v>
      </c>
      <c r="R115" s="43">
        <f t="shared" si="89"/>
        <v>0</v>
      </c>
      <c r="S115" s="43">
        <f t="shared" si="90"/>
        <v>0</v>
      </c>
      <c r="T115" s="43">
        <f t="shared" si="91"/>
        <v>0</v>
      </c>
      <c r="U115" s="43">
        <f t="shared" si="94"/>
        <v>0</v>
      </c>
      <c r="V115" s="67">
        <f t="shared" si="96"/>
        <v>8</v>
      </c>
    </row>
    <row r="116" spans="2:23" hidden="1">
      <c r="B116" s="67">
        <f t="shared" si="95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92"/>
        <v>6</v>
      </c>
      <c r="K116" s="20" t="s">
        <v>188</v>
      </c>
      <c r="L116" s="19"/>
      <c r="M116" s="39"/>
      <c r="N116" s="39"/>
      <c r="O116" s="43">
        <f t="shared" si="87"/>
        <v>0</v>
      </c>
      <c r="P116" s="43">
        <f t="shared" si="93"/>
        <v>0</v>
      </c>
      <c r="Q116" s="43">
        <f t="shared" si="88"/>
        <v>0</v>
      </c>
      <c r="R116" s="43">
        <f t="shared" si="89"/>
        <v>0</v>
      </c>
      <c r="S116" s="43">
        <f t="shared" si="90"/>
        <v>0</v>
      </c>
      <c r="T116" s="43">
        <f t="shared" si="91"/>
        <v>0</v>
      </c>
      <c r="U116" s="43">
        <f t="shared" si="94"/>
        <v>0</v>
      </c>
      <c r="V116" s="67">
        <f t="shared" si="96"/>
        <v>9</v>
      </c>
    </row>
    <row r="117" spans="2:23" hidden="1">
      <c r="B117" s="67">
        <f t="shared" si="95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92"/>
        <v>6</v>
      </c>
      <c r="K117" s="20" t="s">
        <v>188</v>
      </c>
      <c r="L117" s="19"/>
      <c r="M117" s="39"/>
      <c r="N117" s="39"/>
      <c r="O117" s="43">
        <f t="shared" si="87"/>
        <v>0</v>
      </c>
      <c r="P117" s="43">
        <f t="shared" si="93"/>
        <v>0</v>
      </c>
      <c r="Q117" s="43">
        <f t="shared" si="88"/>
        <v>0</v>
      </c>
      <c r="R117" s="43">
        <f t="shared" si="89"/>
        <v>0</v>
      </c>
      <c r="S117" s="43">
        <f t="shared" si="90"/>
        <v>0</v>
      </c>
      <c r="T117" s="43">
        <f t="shared" si="91"/>
        <v>0</v>
      </c>
      <c r="U117" s="43">
        <f t="shared" si="94"/>
        <v>0</v>
      </c>
      <c r="V117" s="67">
        <f t="shared" si="96"/>
        <v>10</v>
      </c>
    </row>
    <row r="118" spans="2:23" hidden="1">
      <c r="B118" s="67">
        <f t="shared" si="95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92"/>
        <v>6</v>
      </c>
      <c r="K118" s="20" t="s">
        <v>188</v>
      </c>
      <c r="L118" s="19"/>
      <c r="M118" s="39"/>
      <c r="N118" s="39"/>
      <c r="O118" s="43">
        <f t="shared" si="87"/>
        <v>0</v>
      </c>
      <c r="P118" s="43">
        <f t="shared" si="93"/>
        <v>0</v>
      </c>
      <c r="Q118" s="43">
        <f t="shared" si="88"/>
        <v>0</v>
      </c>
      <c r="R118" s="43">
        <f t="shared" si="89"/>
        <v>0</v>
      </c>
      <c r="S118" s="43">
        <f t="shared" si="90"/>
        <v>0</v>
      </c>
      <c r="T118" s="43">
        <f t="shared" si="91"/>
        <v>0</v>
      </c>
      <c r="U118" s="43">
        <f t="shared" si="94"/>
        <v>0</v>
      </c>
      <c r="V118" s="67">
        <f t="shared" si="96"/>
        <v>11</v>
      </c>
    </row>
    <row r="119" spans="2:23" hidden="1">
      <c r="B119" s="67">
        <f t="shared" si="95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92"/>
        <v>6</v>
      </c>
      <c r="K119" s="20" t="s">
        <v>188</v>
      </c>
      <c r="L119" s="19"/>
      <c r="M119" s="39"/>
      <c r="N119" s="39"/>
      <c r="O119" s="43">
        <f t="shared" si="87"/>
        <v>0</v>
      </c>
      <c r="P119" s="43">
        <f t="shared" si="93"/>
        <v>0</v>
      </c>
      <c r="Q119" s="43">
        <f t="shared" si="88"/>
        <v>0</v>
      </c>
      <c r="R119" s="43">
        <f t="shared" si="89"/>
        <v>0</v>
      </c>
      <c r="S119" s="43">
        <f t="shared" si="90"/>
        <v>0</v>
      </c>
      <c r="T119" s="43">
        <f t="shared" si="91"/>
        <v>0</v>
      </c>
      <c r="U119" s="43">
        <f t="shared" si="94"/>
        <v>0</v>
      </c>
      <c r="V119" s="67">
        <f t="shared" si="96"/>
        <v>12</v>
      </c>
    </row>
    <row r="120" spans="2:23" hidden="1">
      <c r="B120" s="67">
        <f t="shared" si="95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92"/>
        <v>6</v>
      </c>
      <c r="K120" s="20" t="s">
        <v>188</v>
      </c>
      <c r="L120" s="19"/>
      <c r="M120" s="39"/>
      <c r="N120" s="39"/>
      <c r="O120" s="43">
        <f t="shared" si="87"/>
        <v>0</v>
      </c>
      <c r="P120" s="43">
        <f t="shared" si="93"/>
        <v>0</v>
      </c>
      <c r="Q120" s="43">
        <f t="shared" si="88"/>
        <v>0</v>
      </c>
      <c r="R120" s="43">
        <f t="shared" si="89"/>
        <v>0</v>
      </c>
      <c r="S120" s="43">
        <f t="shared" si="90"/>
        <v>0</v>
      </c>
      <c r="T120" s="43">
        <f t="shared" si="91"/>
        <v>0</v>
      </c>
      <c r="U120" s="43">
        <f t="shared" si="94"/>
        <v>0</v>
      </c>
      <c r="V120" s="67">
        <f t="shared" si="96"/>
        <v>13</v>
      </c>
    </row>
    <row r="121" spans="2:23" hidden="1">
      <c r="B121" s="67">
        <f t="shared" si="95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92"/>
        <v>6</v>
      </c>
      <c r="K121" s="20" t="s">
        <v>188</v>
      </c>
      <c r="L121" s="19"/>
      <c r="M121" s="39"/>
      <c r="N121" s="39"/>
      <c r="O121" s="43">
        <f t="shared" si="87"/>
        <v>0</v>
      </c>
      <c r="P121" s="43">
        <f t="shared" si="93"/>
        <v>0</v>
      </c>
      <c r="Q121" s="43">
        <f t="shared" si="88"/>
        <v>0</v>
      </c>
      <c r="R121" s="43">
        <f t="shared" si="89"/>
        <v>0</v>
      </c>
      <c r="S121" s="43">
        <f t="shared" si="90"/>
        <v>0</v>
      </c>
      <c r="T121" s="43">
        <f t="shared" si="91"/>
        <v>0</v>
      </c>
      <c r="U121" s="43">
        <f t="shared" si="94"/>
        <v>0</v>
      </c>
      <c r="V121" s="67">
        <f t="shared" si="96"/>
        <v>14</v>
      </c>
    </row>
    <row r="122" spans="2:23" hidden="1">
      <c r="B122" s="67">
        <f t="shared" si="95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92"/>
        <v>6</v>
      </c>
      <c r="K122" s="20" t="s">
        <v>188</v>
      </c>
      <c r="L122" s="19"/>
      <c r="M122" s="39"/>
      <c r="N122" s="39"/>
      <c r="O122" s="43">
        <f t="shared" si="87"/>
        <v>0</v>
      </c>
      <c r="P122" s="43">
        <f t="shared" si="93"/>
        <v>0</v>
      </c>
      <c r="Q122" s="43">
        <f t="shared" si="88"/>
        <v>0</v>
      </c>
      <c r="R122" s="43">
        <f t="shared" si="89"/>
        <v>0</v>
      </c>
      <c r="S122" s="43">
        <f t="shared" si="90"/>
        <v>0</v>
      </c>
      <c r="T122" s="43">
        <f t="shared" si="91"/>
        <v>0</v>
      </c>
      <c r="U122" s="43">
        <f t="shared" si="94"/>
        <v>0</v>
      </c>
      <c r="V122" s="67">
        <f t="shared" si="96"/>
        <v>15</v>
      </c>
    </row>
    <row r="123" spans="2:23" hidden="1">
      <c r="V123" s="1"/>
    </row>
    <row r="124" spans="2:23" hidden="1">
      <c r="V124" s="1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76" t="s">
        <v>358</v>
      </c>
      <c r="R126" s="76" t="s">
        <v>55</v>
      </c>
      <c r="S126" s="76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" si="97">SUM(S128:S142)</f>
        <v>0</v>
      </c>
      <c r="T127" s="62">
        <f t="shared" ref="T127" si="98">SUM(T128:T142)</f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222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99">IF(J128=0,I128,0)</f>
        <v>0</v>
      </c>
      <c r="P128" s="43">
        <f>IF(J128=1,I128,0)</f>
        <v>0</v>
      </c>
      <c r="Q128" s="43">
        <f t="shared" ref="Q128:Q142" si="100">IF(J128=2,I128,0)</f>
        <v>0</v>
      </c>
      <c r="R128" s="43">
        <f t="shared" ref="R128:R142" si="101">IF(J128=3,I128,0)</f>
        <v>0</v>
      </c>
      <c r="S128" s="43">
        <f t="shared" ref="S128:S142" si="102">IF(J128=4,I128,0)</f>
        <v>0</v>
      </c>
      <c r="T128" s="43">
        <f t="shared" ref="T128:T142" si="103">IF(J128=5,I128,0)</f>
        <v>0</v>
      </c>
      <c r="U128" s="43">
        <f>IF(J128=7,I128,0)</f>
        <v>0</v>
      </c>
      <c r="V128" s="63">
        <v>1</v>
      </c>
    </row>
    <row r="129" spans="2:22" hidden="1">
      <c r="B129" s="63">
        <f>1+B128</f>
        <v>2</v>
      </c>
      <c r="C129" s="50" t="s">
        <v>188</v>
      </c>
      <c r="D129" s="5" t="s">
        <v>188</v>
      </c>
      <c r="E129" s="14" t="s">
        <v>222</v>
      </c>
      <c r="F129" s="17" t="s">
        <v>188</v>
      </c>
      <c r="G129" s="17" t="s">
        <v>188</v>
      </c>
      <c r="H129" s="17"/>
      <c r="I129" s="27"/>
      <c r="J129" s="5">
        <f t="shared" ref="J129:J142" si="104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99"/>
        <v>0</v>
      </c>
      <c r="P129" s="43">
        <f t="shared" ref="P129:P142" si="105">IF(J129=1,I129,0)</f>
        <v>0</v>
      </c>
      <c r="Q129" s="43">
        <f t="shared" si="100"/>
        <v>0</v>
      </c>
      <c r="R129" s="43">
        <f t="shared" si="101"/>
        <v>0</v>
      </c>
      <c r="S129" s="43">
        <f t="shared" si="102"/>
        <v>0</v>
      </c>
      <c r="T129" s="43">
        <f t="shared" si="103"/>
        <v>0</v>
      </c>
      <c r="U129" s="43">
        <f t="shared" ref="U129:U142" si="106">IF(J129=7,I129,0)</f>
        <v>0</v>
      </c>
      <c r="V129" s="63">
        <f>1+V128</f>
        <v>2</v>
      </c>
    </row>
    <row r="130" spans="2:22" hidden="1">
      <c r="B130" s="63">
        <f t="shared" ref="B130:B142" si="107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104"/>
        <v>6</v>
      </c>
      <c r="K130" s="20" t="s">
        <v>188</v>
      </c>
      <c r="L130" s="19"/>
      <c r="M130" s="39"/>
      <c r="N130" s="39"/>
      <c r="O130" s="43">
        <f t="shared" si="99"/>
        <v>0</v>
      </c>
      <c r="P130" s="43">
        <f t="shared" si="105"/>
        <v>0</v>
      </c>
      <c r="Q130" s="43">
        <f t="shared" si="100"/>
        <v>0</v>
      </c>
      <c r="R130" s="43">
        <f t="shared" si="101"/>
        <v>0</v>
      </c>
      <c r="S130" s="43">
        <f t="shared" si="102"/>
        <v>0</v>
      </c>
      <c r="T130" s="43">
        <f t="shared" si="103"/>
        <v>0</v>
      </c>
      <c r="U130" s="43">
        <f t="shared" si="106"/>
        <v>0</v>
      </c>
      <c r="V130" s="63">
        <f t="shared" ref="V130:V142" si="108">1+V129</f>
        <v>3</v>
      </c>
    </row>
    <row r="131" spans="2:22" hidden="1">
      <c r="B131" s="63">
        <f t="shared" si="107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104"/>
        <v>6</v>
      </c>
      <c r="K131" s="20" t="s">
        <v>188</v>
      </c>
      <c r="L131" s="19"/>
      <c r="M131" s="39"/>
      <c r="N131" s="39"/>
      <c r="O131" s="43">
        <f t="shared" si="99"/>
        <v>0</v>
      </c>
      <c r="P131" s="43">
        <f t="shared" si="105"/>
        <v>0</v>
      </c>
      <c r="Q131" s="43">
        <f t="shared" si="100"/>
        <v>0</v>
      </c>
      <c r="R131" s="43">
        <f t="shared" si="101"/>
        <v>0</v>
      </c>
      <c r="S131" s="43">
        <f t="shared" si="102"/>
        <v>0</v>
      </c>
      <c r="T131" s="43">
        <f t="shared" si="103"/>
        <v>0</v>
      </c>
      <c r="U131" s="43">
        <f t="shared" si="106"/>
        <v>0</v>
      </c>
      <c r="V131" s="63">
        <f t="shared" si="108"/>
        <v>4</v>
      </c>
    </row>
    <row r="132" spans="2:22" hidden="1">
      <c r="B132" s="63">
        <f t="shared" si="107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104"/>
        <v>6</v>
      </c>
      <c r="K132" s="20" t="s">
        <v>188</v>
      </c>
      <c r="L132" s="19"/>
      <c r="M132" s="39"/>
      <c r="N132" s="39"/>
      <c r="O132" s="43">
        <f t="shared" si="99"/>
        <v>0</v>
      </c>
      <c r="P132" s="43">
        <f t="shared" si="105"/>
        <v>0</v>
      </c>
      <c r="Q132" s="43">
        <f t="shared" si="100"/>
        <v>0</v>
      </c>
      <c r="R132" s="43">
        <f t="shared" si="101"/>
        <v>0</v>
      </c>
      <c r="S132" s="43">
        <f t="shared" si="102"/>
        <v>0</v>
      </c>
      <c r="T132" s="43">
        <f t="shared" si="103"/>
        <v>0</v>
      </c>
      <c r="U132" s="43">
        <f t="shared" si="106"/>
        <v>0</v>
      </c>
      <c r="V132" s="63">
        <f t="shared" si="108"/>
        <v>5</v>
      </c>
    </row>
    <row r="133" spans="2:22" hidden="1">
      <c r="B133" s="63">
        <f t="shared" si="107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104"/>
        <v>6</v>
      </c>
      <c r="K133" s="20" t="s">
        <v>188</v>
      </c>
      <c r="L133" s="19"/>
      <c r="M133" s="39"/>
      <c r="N133" s="39"/>
      <c r="O133" s="43">
        <f t="shared" si="99"/>
        <v>0</v>
      </c>
      <c r="P133" s="43">
        <f t="shared" si="105"/>
        <v>0</v>
      </c>
      <c r="Q133" s="43">
        <f t="shared" si="100"/>
        <v>0</v>
      </c>
      <c r="R133" s="43">
        <f t="shared" si="101"/>
        <v>0</v>
      </c>
      <c r="S133" s="43">
        <f t="shared" si="102"/>
        <v>0</v>
      </c>
      <c r="T133" s="43">
        <f t="shared" si="103"/>
        <v>0</v>
      </c>
      <c r="U133" s="43">
        <f t="shared" si="106"/>
        <v>0</v>
      </c>
      <c r="V133" s="63">
        <f t="shared" si="108"/>
        <v>6</v>
      </c>
    </row>
    <row r="134" spans="2:22" hidden="1">
      <c r="B134" s="63">
        <f t="shared" si="107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104"/>
        <v>6</v>
      </c>
      <c r="K134" s="20" t="s">
        <v>188</v>
      </c>
      <c r="L134" s="19"/>
      <c r="M134" s="39"/>
      <c r="N134" s="39"/>
      <c r="O134" s="43">
        <f t="shared" si="99"/>
        <v>0</v>
      </c>
      <c r="P134" s="43">
        <f t="shared" si="105"/>
        <v>0</v>
      </c>
      <c r="Q134" s="43">
        <f t="shared" si="100"/>
        <v>0</v>
      </c>
      <c r="R134" s="43">
        <f t="shared" si="101"/>
        <v>0</v>
      </c>
      <c r="S134" s="43">
        <f t="shared" si="102"/>
        <v>0</v>
      </c>
      <c r="T134" s="43">
        <f t="shared" si="103"/>
        <v>0</v>
      </c>
      <c r="U134" s="43">
        <f t="shared" si="106"/>
        <v>0</v>
      </c>
      <c r="V134" s="63">
        <f t="shared" si="108"/>
        <v>7</v>
      </c>
    </row>
    <row r="135" spans="2:22" hidden="1">
      <c r="B135" s="63">
        <f t="shared" si="107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104"/>
        <v>6</v>
      </c>
      <c r="K135" s="20" t="s">
        <v>188</v>
      </c>
      <c r="L135" s="19"/>
      <c r="M135" s="39"/>
      <c r="N135" s="39"/>
      <c r="O135" s="43">
        <f t="shared" si="99"/>
        <v>0</v>
      </c>
      <c r="P135" s="43">
        <f t="shared" si="105"/>
        <v>0</v>
      </c>
      <c r="Q135" s="43">
        <f t="shared" si="100"/>
        <v>0</v>
      </c>
      <c r="R135" s="43">
        <f t="shared" si="101"/>
        <v>0</v>
      </c>
      <c r="S135" s="43">
        <f t="shared" si="102"/>
        <v>0</v>
      </c>
      <c r="T135" s="43">
        <f t="shared" si="103"/>
        <v>0</v>
      </c>
      <c r="U135" s="43">
        <f t="shared" si="106"/>
        <v>0</v>
      </c>
      <c r="V135" s="63">
        <f t="shared" si="108"/>
        <v>8</v>
      </c>
    </row>
    <row r="136" spans="2:22" hidden="1">
      <c r="B136" s="63">
        <f t="shared" si="107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104"/>
        <v>6</v>
      </c>
      <c r="K136" s="20" t="s">
        <v>188</v>
      </c>
      <c r="L136" s="19"/>
      <c r="M136" s="39"/>
      <c r="N136" s="39"/>
      <c r="O136" s="43">
        <f t="shared" si="99"/>
        <v>0</v>
      </c>
      <c r="P136" s="43">
        <f t="shared" si="105"/>
        <v>0</v>
      </c>
      <c r="Q136" s="43">
        <f t="shared" si="100"/>
        <v>0</v>
      </c>
      <c r="R136" s="43">
        <f t="shared" si="101"/>
        <v>0</v>
      </c>
      <c r="S136" s="43">
        <f t="shared" si="102"/>
        <v>0</v>
      </c>
      <c r="T136" s="43">
        <f t="shared" si="103"/>
        <v>0</v>
      </c>
      <c r="U136" s="43">
        <f t="shared" si="106"/>
        <v>0</v>
      </c>
      <c r="V136" s="63">
        <f t="shared" si="108"/>
        <v>9</v>
      </c>
    </row>
    <row r="137" spans="2:22" hidden="1">
      <c r="B137" s="63">
        <f t="shared" si="107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104"/>
        <v>6</v>
      </c>
      <c r="K137" s="20" t="s">
        <v>188</v>
      </c>
      <c r="L137" s="19"/>
      <c r="M137" s="39"/>
      <c r="N137" s="39"/>
      <c r="O137" s="43">
        <f t="shared" si="99"/>
        <v>0</v>
      </c>
      <c r="P137" s="43">
        <f t="shared" si="105"/>
        <v>0</v>
      </c>
      <c r="Q137" s="43">
        <f t="shared" si="100"/>
        <v>0</v>
      </c>
      <c r="R137" s="43">
        <f t="shared" si="101"/>
        <v>0</v>
      </c>
      <c r="S137" s="43">
        <f t="shared" si="102"/>
        <v>0</v>
      </c>
      <c r="T137" s="43">
        <f t="shared" si="103"/>
        <v>0</v>
      </c>
      <c r="U137" s="43">
        <f t="shared" si="106"/>
        <v>0</v>
      </c>
      <c r="V137" s="63">
        <f t="shared" si="108"/>
        <v>10</v>
      </c>
    </row>
    <row r="138" spans="2:22" hidden="1">
      <c r="B138" s="63">
        <f t="shared" si="107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104"/>
        <v>6</v>
      </c>
      <c r="K138" s="20" t="s">
        <v>188</v>
      </c>
      <c r="L138" s="19"/>
      <c r="M138" s="39"/>
      <c r="N138" s="39"/>
      <c r="O138" s="43">
        <f t="shared" si="99"/>
        <v>0</v>
      </c>
      <c r="P138" s="43">
        <f t="shared" si="105"/>
        <v>0</v>
      </c>
      <c r="Q138" s="43">
        <f t="shared" si="100"/>
        <v>0</v>
      </c>
      <c r="R138" s="43">
        <f t="shared" si="101"/>
        <v>0</v>
      </c>
      <c r="S138" s="43">
        <f t="shared" si="102"/>
        <v>0</v>
      </c>
      <c r="T138" s="43">
        <f t="shared" si="103"/>
        <v>0</v>
      </c>
      <c r="U138" s="43">
        <f t="shared" si="106"/>
        <v>0</v>
      </c>
      <c r="V138" s="63">
        <f t="shared" si="108"/>
        <v>11</v>
      </c>
    </row>
    <row r="139" spans="2:22" hidden="1">
      <c r="B139" s="63">
        <f t="shared" si="107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104"/>
        <v>6</v>
      </c>
      <c r="K139" s="20" t="s">
        <v>188</v>
      </c>
      <c r="L139" s="19"/>
      <c r="M139" s="39"/>
      <c r="N139" s="39"/>
      <c r="O139" s="43">
        <f t="shared" si="99"/>
        <v>0</v>
      </c>
      <c r="P139" s="43">
        <f t="shared" si="105"/>
        <v>0</v>
      </c>
      <c r="Q139" s="43">
        <f t="shared" si="100"/>
        <v>0</v>
      </c>
      <c r="R139" s="43">
        <f t="shared" si="101"/>
        <v>0</v>
      </c>
      <c r="S139" s="43">
        <f t="shared" si="102"/>
        <v>0</v>
      </c>
      <c r="T139" s="43">
        <f t="shared" si="103"/>
        <v>0</v>
      </c>
      <c r="U139" s="43">
        <f t="shared" si="106"/>
        <v>0</v>
      </c>
      <c r="V139" s="63">
        <f t="shared" si="108"/>
        <v>12</v>
      </c>
    </row>
    <row r="140" spans="2:22" hidden="1">
      <c r="B140" s="63">
        <f t="shared" si="107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104"/>
        <v>6</v>
      </c>
      <c r="K140" s="20" t="s">
        <v>188</v>
      </c>
      <c r="L140" s="19"/>
      <c r="M140" s="39"/>
      <c r="N140" s="39"/>
      <c r="O140" s="43">
        <f t="shared" si="99"/>
        <v>0</v>
      </c>
      <c r="P140" s="43">
        <f t="shared" si="105"/>
        <v>0</v>
      </c>
      <c r="Q140" s="43">
        <f t="shared" si="100"/>
        <v>0</v>
      </c>
      <c r="R140" s="43">
        <f t="shared" si="101"/>
        <v>0</v>
      </c>
      <c r="S140" s="43">
        <f t="shared" si="102"/>
        <v>0</v>
      </c>
      <c r="T140" s="43">
        <f t="shared" si="103"/>
        <v>0</v>
      </c>
      <c r="U140" s="43">
        <f t="shared" si="106"/>
        <v>0</v>
      </c>
      <c r="V140" s="63">
        <f t="shared" si="108"/>
        <v>13</v>
      </c>
    </row>
    <row r="141" spans="2:22" hidden="1">
      <c r="B141" s="63">
        <f t="shared" si="107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104"/>
        <v>6</v>
      </c>
      <c r="K141" s="20" t="s">
        <v>188</v>
      </c>
      <c r="L141" s="19"/>
      <c r="M141" s="39"/>
      <c r="N141" s="39"/>
      <c r="O141" s="43">
        <f t="shared" si="99"/>
        <v>0</v>
      </c>
      <c r="P141" s="43">
        <f t="shared" si="105"/>
        <v>0</v>
      </c>
      <c r="Q141" s="43">
        <f t="shared" si="100"/>
        <v>0</v>
      </c>
      <c r="R141" s="43">
        <f t="shared" si="101"/>
        <v>0</v>
      </c>
      <c r="S141" s="43">
        <f t="shared" si="102"/>
        <v>0</v>
      </c>
      <c r="T141" s="43">
        <f t="shared" si="103"/>
        <v>0</v>
      </c>
      <c r="U141" s="43">
        <f t="shared" si="106"/>
        <v>0</v>
      </c>
      <c r="V141" s="63">
        <f t="shared" si="108"/>
        <v>14</v>
      </c>
    </row>
    <row r="142" spans="2:22" hidden="1">
      <c r="B142" s="63">
        <f t="shared" si="107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104"/>
        <v>6</v>
      </c>
      <c r="K142" s="20" t="s">
        <v>188</v>
      </c>
      <c r="L142" s="19"/>
      <c r="M142" s="39"/>
      <c r="N142" s="39"/>
      <c r="O142" s="43">
        <f t="shared" si="99"/>
        <v>0</v>
      </c>
      <c r="P142" s="43">
        <f t="shared" si="105"/>
        <v>0</v>
      </c>
      <c r="Q142" s="43">
        <f t="shared" si="100"/>
        <v>0</v>
      </c>
      <c r="R142" s="43">
        <f t="shared" si="101"/>
        <v>0</v>
      </c>
      <c r="S142" s="43">
        <f t="shared" si="102"/>
        <v>0</v>
      </c>
      <c r="T142" s="43">
        <f t="shared" si="103"/>
        <v>0</v>
      </c>
      <c r="U142" s="43">
        <f t="shared" si="106"/>
        <v>0</v>
      </c>
      <c r="V142" s="63">
        <f t="shared" si="108"/>
        <v>15</v>
      </c>
    </row>
    <row r="143" spans="2:22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</row>
    <row r="144" spans="2:22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77" t="s">
        <v>358</v>
      </c>
      <c r="R146" s="77" t="s">
        <v>55</v>
      </c>
      <c r="S146" s="77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" si="109">SUM(S148:S162)</f>
        <v>0</v>
      </c>
      <c r="T147" s="66">
        <f t="shared" ref="T147" si="110">SUM(T148:T162)</f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222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111">IF(J148=0,I148,0)</f>
        <v>0</v>
      </c>
      <c r="P148" s="43">
        <f>IF(J148=1,I148,0)</f>
        <v>0</v>
      </c>
      <c r="Q148" s="43">
        <f t="shared" ref="Q148:Q162" si="112">IF(J148=2,I148,0)</f>
        <v>0</v>
      </c>
      <c r="R148" s="43">
        <f t="shared" ref="R148:R162" si="113">IF(J148=3,I148,0)</f>
        <v>0</v>
      </c>
      <c r="S148" s="43">
        <f t="shared" ref="S148:S162" si="114">IF(J148=4,I148,0)</f>
        <v>0</v>
      </c>
      <c r="T148" s="43">
        <f t="shared" ref="T148:T162" si="115">IF(J148=5,I148,0)</f>
        <v>0</v>
      </c>
      <c r="U148" s="43">
        <f>IF(J148=7,I148,0)</f>
        <v>0</v>
      </c>
      <c r="V148" s="67">
        <v>1</v>
      </c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222</v>
      </c>
      <c r="F149" s="17" t="s">
        <v>188</v>
      </c>
      <c r="G149" s="17" t="s">
        <v>188</v>
      </c>
      <c r="H149" s="17"/>
      <c r="I149" s="27"/>
      <c r="J149" s="5">
        <f t="shared" ref="J149:J162" si="116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111"/>
        <v>0</v>
      </c>
      <c r="P149" s="43">
        <f t="shared" ref="P149:P162" si="117">IF(J149=1,I149,0)</f>
        <v>0</v>
      </c>
      <c r="Q149" s="43">
        <f t="shared" si="112"/>
        <v>0</v>
      </c>
      <c r="R149" s="43">
        <f t="shared" si="113"/>
        <v>0</v>
      </c>
      <c r="S149" s="43">
        <f t="shared" si="114"/>
        <v>0</v>
      </c>
      <c r="T149" s="43">
        <f t="shared" si="115"/>
        <v>0</v>
      </c>
      <c r="U149" s="43">
        <f t="shared" ref="U149:U162" si="118">IF(J149=7,I149,0)</f>
        <v>0</v>
      </c>
      <c r="V149" s="67">
        <f>1+V148</f>
        <v>2</v>
      </c>
    </row>
    <row r="150" spans="2:23" hidden="1">
      <c r="B150" s="67">
        <f t="shared" ref="B150:B162" si="11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116"/>
        <v>6</v>
      </c>
      <c r="K150" s="20" t="s">
        <v>188</v>
      </c>
      <c r="L150" s="19"/>
      <c r="M150" s="39"/>
      <c r="N150" s="39"/>
      <c r="O150" s="43">
        <f t="shared" si="111"/>
        <v>0</v>
      </c>
      <c r="P150" s="43">
        <f t="shared" si="117"/>
        <v>0</v>
      </c>
      <c r="Q150" s="43">
        <f t="shared" si="112"/>
        <v>0</v>
      </c>
      <c r="R150" s="43">
        <f t="shared" si="113"/>
        <v>0</v>
      </c>
      <c r="S150" s="43">
        <f t="shared" si="114"/>
        <v>0</v>
      </c>
      <c r="T150" s="43">
        <f t="shared" si="115"/>
        <v>0</v>
      </c>
      <c r="U150" s="43">
        <f t="shared" si="118"/>
        <v>0</v>
      </c>
      <c r="V150" s="67">
        <f t="shared" ref="V150:V162" si="120">1+V149</f>
        <v>3</v>
      </c>
    </row>
    <row r="151" spans="2:23" hidden="1">
      <c r="B151" s="67">
        <f t="shared" si="11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116"/>
        <v>6</v>
      </c>
      <c r="K151" s="20" t="s">
        <v>188</v>
      </c>
      <c r="L151" s="19"/>
      <c r="M151" s="39"/>
      <c r="N151" s="39"/>
      <c r="O151" s="43">
        <f t="shared" si="111"/>
        <v>0</v>
      </c>
      <c r="P151" s="43">
        <f t="shared" si="117"/>
        <v>0</v>
      </c>
      <c r="Q151" s="43">
        <f t="shared" si="112"/>
        <v>0</v>
      </c>
      <c r="R151" s="43">
        <f t="shared" si="113"/>
        <v>0</v>
      </c>
      <c r="S151" s="43">
        <f t="shared" si="114"/>
        <v>0</v>
      </c>
      <c r="T151" s="43">
        <f t="shared" si="115"/>
        <v>0</v>
      </c>
      <c r="U151" s="43">
        <f t="shared" si="118"/>
        <v>0</v>
      </c>
      <c r="V151" s="67">
        <f t="shared" si="120"/>
        <v>4</v>
      </c>
    </row>
    <row r="152" spans="2:23" hidden="1">
      <c r="B152" s="67">
        <f t="shared" si="11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116"/>
        <v>6</v>
      </c>
      <c r="K152" s="20" t="s">
        <v>188</v>
      </c>
      <c r="L152" s="19"/>
      <c r="M152" s="39"/>
      <c r="N152" s="39"/>
      <c r="O152" s="43">
        <f t="shared" si="111"/>
        <v>0</v>
      </c>
      <c r="P152" s="43">
        <f t="shared" si="117"/>
        <v>0</v>
      </c>
      <c r="Q152" s="43">
        <f t="shared" si="112"/>
        <v>0</v>
      </c>
      <c r="R152" s="43">
        <f t="shared" si="113"/>
        <v>0</v>
      </c>
      <c r="S152" s="43">
        <f t="shared" si="114"/>
        <v>0</v>
      </c>
      <c r="T152" s="43">
        <f t="shared" si="115"/>
        <v>0</v>
      </c>
      <c r="U152" s="43">
        <f t="shared" si="118"/>
        <v>0</v>
      </c>
      <c r="V152" s="67">
        <f t="shared" si="120"/>
        <v>5</v>
      </c>
    </row>
    <row r="153" spans="2:23" hidden="1">
      <c r="B153" s="67">
        <f t="shared" si="11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116"/>
        <v>6</v>
      </c>
      <c r="K153" s="20" t="s">
        <v>188</v>
      </c>
      <c r="L153" s="19"/>
      <c r="M153" s="39"/>
      <c r="N153" s="39"/>
      <c r="O153" s="43">
        <f t="shared" si="111"/>
        <v>0</v>
      </c>
      <c r="P153" s="43">
        <f t="shared" si="117"/>
        <v>0</v>
      </c>
      <c r="Q153" s="43">
        <f t="shared" si="112"/>
        <v>0</v>
      </c>
      <c r="R153" s="43">
        <f t="shared" si="113"/>
        <v>0</v>
      </c>
      <c r="S153" s="43">
        <f t="shared" si="114"/>
        <v>0</v>
      </c>
      <c r="T153" s="43">
        <f t="shared" si="115"/>
        <v>0</v>
      </c>
      <c r="U153" s="43">
        <f t="shared" si="118"/>
        <v>0</v>
      </c>
      <c r="V153" s="67">
        <f t="shared" si="120"/>
        <v>6</v>
      </c>
    </row>
    <row r="154" spans="2:23" hidden="1">
      <c r="B154" s="67">
        <f t="shared" si="11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116"/>
        <v>6</v>
      </c>
      <c r="K154" s="20" t="s">
        <v>188</v>
      </c>
      <c r="L154" s="19"/>
      <c r="M154" s="39"/>
      <c r="N154" s="39"/>
      <c r="O154" s="43">
        <f t="shared" si="111"/>
        <v>0</v>
      </c>
      <c r="P154" s="43">
        <f t="shared" si="117"/>
        <v>0</v>
      </c>
      <c r="Q154" s="43">
        <f t="shared" si="112"/>
        <v>0</v>
      </c>
      <c r="R154" s="43">
        <f t="shared" si="113"/>
        <v>0</v>
      </c>
      <c r="S154" s="43">
        <f t="shared" si="114"/>
        <v>0</v>
      </c>
      <c r="T154" s="43">
        <f t="shared" si="115"/>
        <v>0</v>
      </c>
      <c r="U154" s="43">
        <f t="shared" si="118"/>
        <v>0</v>
      </c>
      <c r="V154" s="67">
        <f t="shared" si="120"/>
        <v>7</v>
      </c>
    </row>
    <row r="155" spans="2:23" hidden="1">
      <c r="B155" s="67">
        <f t="shared" si="11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116"/>
        <v>6</v>
      </c>
      <c r="K155" s="20" t="s">
        <v>188</v>
      </c>
      <c r="L155" s="19"/>
      <c r="M155" s="39"/>
      <c r="N155" s="39"/>
      <c r="O155" s="43">
        <f t="shared" si="111"/>
        <v>0</v>
      </c>
      <c r="P155" s="43">
        <f t="shared" si="117"/>
        <v>0</v>
      </c>
      <c r="Q155" s="43">
        <f t="shared" si="112"/>
        <v>0</v>
      </c>
      <c r="R155" s="43">
        <f t="shared" si="113"/>
        <v>0</v>
      </c>
      <c r="S155" s="43">
        <f t="shared" si="114"/>
        <v>0</v>
      </c>
      <c r="T155" s="43">
        <f t="shared" si="115"/>
        <v>0</v>
      </c>
      <c r="U155" s="43">
        <f t="shared" si="118"/>
        <v>0</v>
      </c>
      <c r="V155" s="67">
        <f t="shared" si="120"/>
        <v>8</v>
      </c>
    </row>
    <row r="156" spans="2:23" hidden="1">
      <c r="B156" s="67">
        <f t="shared" si="11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116"/>
        <v>6</v>
      </c>
      <c r="K156" s="20" t="s">
        <v>188</v>
      </c>
      <c r="L156" s="19"/>
      <c r="M156" s="39"/>
      <c r="N156" s="39"/>
      <c r="O156" s="43">
        <f t="shared" si="111"/>
        <v>0</v>
      </c>
      <c r="P156" s="43">
        <f t="shared" si="117"/>
        <v>0</v>
      </c>
      <c r="Q156" s="43">
        <f t="shared" si="112"/>
        <v>0</v>
      </c>
      <c r="R156" s="43">
        <f t="shared" si="113"/>
        <v>0</v>
      </c>
      <c r="S156" s="43">
        <f t="shared" si="114"/>
        <v>0</v>
      </c>
      <c r="T156" s="43">
        <f t="shared" si="115"/>
        <v>0</v>
      </c>
      <c r="U156" s="43">
        <f t="shared" si="118"/>
        <v>0</v>
      </c>
      <c r="V156" s="67">
        <f t="shared" si="120"/>
        <v>9</v>
      </c>
    </row>
    <row r="157" spans="2:23" hidden="1">
      <c r="B157" s="67">
        <f t="shared" si="11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116"/>
        <v>6</v>
      </c>
      <c r="K157" s="20" t="s">
        <v>188</v>
      </c>
      <c r="L157" s="19"/>
      <c r="M157" s="39"/>
      <c r="N157" s="39"/>
      <c r="O157" s="43">
        <f t="shared" si="111"/>
        <v>0</v>
      </c>
      <c r="P157" s="43">
        <f t="shared" si="117"/>
        <v>0</v>
      </c>
      <c r="Q157" s="43">
        <f t="shared" si="112"/>
        <v>0</v>
      </c>
      <c r="R157" s="43">
        <f t="shared" si="113"/>
        <v>0</v>
      </c>
      <c r="S157" s="43">
        <f t="shared" si="114"/>
        <v>0</v>
      </c>
      <c r="T157" s="43">
        <f t="shared" si="115"/>
        <v>0</v>
      </c>
      <c r="U157" s="43">
        <f t="shared" si="118"/>
        <v>0</v>
      </c>
      <c r="V157" s="67">
        <f t="shared" si="120"/>
        <v>10</v>
      </c>
    </row>
    <row r="158" spans="2:23" hidden="1">
      <c r="B158" s="67">
        <f t="shared" si="11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116"/>
        <v>6</v>
      </c>
      <c r="K158" s="20" t="s">
        <v>188</v>
      </c>
      <c r="L158" s="19"/>
      <c r="M158" s="39"/>
      <c r="N158" s="39"/>
      <c r="O158" s="43">
        <f t="shared" si="111"/>
        <v>0</v>
      </c>
      <c r="P158" s="43">
        <f t="shared" si="117"/>
        <v>0</v>
      </c>
      <c r="Q158" s="43">
        <f t="shared" si="112"/>
        <v>0</v>
      </c>
      <c r="R158" s="43">
        <f t="shared" si="113"/>
        <v>0</v>
      </c>
      <c r="S158" s="43">
        <f t="shared" si="114"/>
        <v>0</v>
      </c>
      <c r="T158" s="43">
        <f t="shared" si="115"/>
        <v>0</v>
      </c>
      <c r="U158" s="43">
        <f t="shared" si="118"/>
        <v>0</v>
      </c>
      <c r="V158" s="67">
        <f t="shared" si="120"/>
        <v>11</v>
      </c>
    </row>
    <row r="159" spans="2:23" hidden="1">
      <c r="B159" s="67">
        <f t="shared" si="11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116"/>
        <v>6</v>
      </c>
      <c r="K159" s="20" t="s">
        <v>188</v>
      </c>
      <c r="L159" s="19"/>
      <c r="M159" s="39"/>
      <c r="N159" s="39"/>
      <c r="O159" s="43">
        <f t="shared" si="111"/>
        <v>0</v>
      </c>
      <c r="P159" s="43">
        <f t="shared" si="117"/>
        <v>0</v>
      </c>
      <c r="Q159" s="43">
        <f t="shared" si="112"/>
        <v>0</v>
      </c>
      <c r="R159" s="43">
        <f t="shared" si="113"/>
        <v>0</v>
      </c>
      <c r="S159" s="43">
        <f t="shared" si="114"/>
        <v>0</v>
      </c>
      <c r="T159" s="43">
        <f t="shared" si="115"/>
        <v>0</v>
      </c>
      <c r="U159" s="43">
        <f t="shared" si="118"/>
        <v>0</v>
      </c>
      <c r="V159" s="67">
        <f t="shared" si="120"/>
        <v>12</v>
      </c>
    </row>
    <row r="160" spans="2:23" hidden="1">
      <c r="B160" s="67">
        <f t="shared" si="11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116"/>
        <v>6</v>
      </c>
      <c r="K160" s="20" t="s">
        <v>188</v>
      </c>
      <c r="L160" s="19"/>
      <c r="M160" s="39"/>
      <c r="N160" s="39"/>
      <c r="O160" s="43">
        <f t="shared" si="111"/>
        <v>0</v>
      </c>
      <c r="P160" s="43">
        <f t="shared" si="117"/>
        <v>0</v>
      </c>
      <c r="Q160" s="43">
        <f t="shared" si="112"/>
        <v>0</v>
      </c>
      <c r="R160" s="43">
        <f t="shared" si="113"/>
        <v>0</v>
      </c>
      <c r="S160" s="43">
        <f t="shared" si="114"/>
        <v>0</v>
      </c>
      <c r="T160" s="43">
        <f t="shared" si="115"/>
        <v>0</v>
      </c>
      <c r="U160" s="43">
        <f t="shared" si="118"/>
        <v>0</v>
      </c>
      <c r="V160" s="67">
        <f t="shared" si="120"/>
        <v>13</v>
      </c>
    </row>
    <row r="161" spans="2:23" hidden="1">
      <c r="B161" s="67">
        <f t="shared" si="11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116"/>
        <v>6</v>
      </c>
      <c r="K161" s="20" t="s">
        <v>188</v>
      </c>
      <c r="L161" s="19"/>
      <c r="M161" s="39"/>
      <c r="N161" s="39"/>
      <c r="O161" s="43">
        <f t="shared" si="111"/>
        <v>0</v>
      </c>
      <c r="P161" s="43">
        <f t="shared" si="117"/>
        <v>0</v>
      </c>
      <c r="Q161" s="43">
        <f t="shared" si="112"/>
        <v>0</v>
      </c>
      <c r="R161" s="43">
        <f t="shared" si="113"/>
        <v>0</v>
      </c>
      <c r="S161" s="43">
        <f t="shared" si="114"/>
        <v>0</v>
      </c>
      <c r="T161" s="43">
        <f t="shared" si="115"/>
        <v>0</v>
      </c>
      <c r="U161" s="43">
        <f t="shared" si="118"/>
        <v>0</v>
      </c>
      <c r="V161" s="67">
        <f t="shared" si="120"/>
        <v>14</v>
      </c>
    </row>
    <row r="162" spans="2:23" hidden="1">
      <c r="B162" s="67">
        <f t="shared" si="11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116"/>
        <v>6</v>
      </c>
      <c r="K162" s="20" t="s">
        <v>188</v>
      </c>
      <c r="L162" s="19"/>
      <c r="M162" s="39"/>
      <c r="N162" s="39"/>
      <c r="O162" s="43">
        <f t="shared" si="111"/>
        <v>0</v>
      </c>
      <c r="P162" s="43">
        <f t="shared" si="117"/>
        <v>0</v>
      </c>
      <c r="Q162" s="43">
        <f t="shared" si="112"/>
        <v>0</v>
      </c>
      <c r="R162" s="43">
        <f t="shared" si="113"/>
        <v>0</v>
      </c>
      <c r="S162" s="43">
        <f t="shared" si="114"/>
        <v>0</v>
      </c>
      <c r="T162" s="43">
        <f t="shared" si="115"/>
        <v>0</v>
      </c>
      <c r="U162" s="43">
        <f t="shared" si="118"/>
        <v>0</v>
      </c>
      <c r="V162" s="67">
        <f t="shared" si="120"/>
        <v>15</v>
      </c>
    </row>
    <row r="163" spans="2:23" hidden="1">
      <c r="V163" s="1"/>
    </row>
    <row r="164" spans="2:23" hidden="1">
      <c r="V164" s="1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76" t="s">
        <v>358</v>
      </c>
      <c r="R166" s="76" t="s">
        <v>55</v>
      </c>
      <c r="S166" s="76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" si="121">SUM(S168:S182)</f>
        <v>0</v>
      </c>
      <c r="T167" s="62">
        <f t="shared" ref="T167" si="122">SUM(T168:T182)</f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222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23">IF(J168=0,I168,0)</f>
        <v>0</v>
      </c>
      <c r="P168" s="43">
        <f>IF(J168=1,I168,0)</f>
        <v>0</v>
      </c>
      <c r="Q168" s="43">
        <f t="shared" ref="Q168:Q182" si="124">IF(J168=2,I168,0)</f>
        <v>0</v>
      </c>
      <c r="R168" s="43">
        <f t="shared" ref="R168:R182" si="125">IF(J168=3,I168,0)</f>
        <v>0</v>
      </c>
      <c r="S168" s="43">
        <f t="shared" ref="S168:S182" si="126">IF(J168=4,I168,0)</f>
        <v>0</v>
      </c>
      <c r="T168" s="43">
        <f t="shared" ref="T168:T182" si="127">IF(J168=5,I168,0)</f>
        <v>0</v>
      </c>
      <c r="U168" s="43">
        <f>IF(J168=7,I168,0)</f>
        <v>0</v>
      </c>
      <c r="V168" s="63">
        <v>1</v>
      </c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222</v>
      </c>
      <c r="F169" s="17" t="s">
        <v>188</v>
      </c>
      <c r="G169" s="17" t="s">
        <v>188</v>
      </c>
      <c r="H169" s="17"/>
      <c r="I169" s="27"/>
      <c r="J169" s="5">
        <f t="shared" ref="J169:J182" si="128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23"/>
        <v>0</v>
      </c>
      <c r="P169" s="43">
        <f t="shared" ref="P169:P182" si="129">IF(J169=1,I169,0)</f>
        <v>0</v>
      </c>
      <c r="Q169" s="43">
        <f t="shared" si="124"/>
        <v>0</v>
      </c>
      <c r="R169" s="43">
        <f t="shared" si="125"/>
        <v>0</v>
      </c>
      <c r="S169" s="43">
        <f t="shared" si="126"/>
        <v>0</v>
      </c>
      <c r="T169" s="43">
        <f t="shared" si="127"/>
        <v>0</v>
      </c>
      <c r="U169" s="43">
        <f t="shared" ref="U169:U182" si="130">IF(J169=7,I169,0)</f>
        <v>0</v>
      </c>
      <c r="V169" s="63">
        <f>1+V168</f>
        <v>2</v>
      </c>
    </row>
    <row r="170" spans="2:23" hidden="1">
      <c r="B170" s="63">
        <f t="shared" ref="B170:B182" si="131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28"/>
        <v>6</v>
      </c>
      <c r="K170" s="20" t="s">
        <v>188</v>
      </c>
      <c r="L170" s="19"/>
      <c r="M170" s="39"/>
      <c r="N170" s="39"/>
      <c r="O170" s="43">
        <f t="shared" si="123"/>
        <v>0</v>
      </c>
      <c r="P170" s="43">
        <f t="shared" si="129"/>
        <v>0</v>
      </c>
      <c r="Q170" s="43">
        <f t="shared" si="124"/>
        <v>0</v>
      </c>
      <c r="R170" s="43">
        <f t="shared" si="125"/>
        <v>0</v>
      </c>
      <c r="S170" s="43">
        <f t="shared" si="126"/>
        <v>0</v>
      </c>
      <c r="T170" s="43">
        <f t="shared" si="127"/>
        <v>0</v>
      </c>
      <c r="U170" s="43">
        <f t="shared" si="130"/>
        <v>0</v>
      </c>
      <c r="V170" s="63">
        <f t="shared" ref="V170:V182" si="132">1+V169</f>
        <v>3</v>
      </c>
    </row>
    <row r="171" spans="2:23" hidden="1">
      <c r="B171" s="63">
        <f t="shared" si="131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28"/>
        <v>6</v>
      </c>
      <c r="K171" s="20" t="s">
        <v>188</v>
      </c>
      <c r="L171" s="19"/>
      <c r="M171" s="39"/>
      <c r="N171" s="39"/>
      <c r="O171" s="43">
        <f t="shared" si="123"/>
        <v>0</v>
      </c>
      <c r="P171" s="43">
        <f t="shared" si="129"/>
        <v>0</v>
      </c>
      <c r="Q171" s="43">
        <f t="shared" si="124"/>
        <v>0</v>
      </c>
      <c r="R171" s="43">
        <f t="shared" si="125"/>
        <v>0</v>
      </c>
      <c r="S171" s="43">
        <f t="shared" si="126"/>
        <v>0</v>
      </c>
      <c r="T171" s="43">
        <f t="shared" si="127"/>
        <v>0</v>
      </c>
      <c r="U171" s="43">
        <f t="shared" si="130"/>
        <v>0</v>
      </c>
      <c r="V171" s="63">
        <f t="shared" si="132"/>
        <v>4</v>
      </c>
    </row>
    <row r="172" spans="2:23" hidden="1">
      <c r="B172" s="63">
        <f t="shared" si="131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28"/>
        <v>6</v>
      </c>
      <c r="K172" s="20" t="s">
        <v>188</v>
      </c>
      <c r="L172" s="19"/>
      <c r="M172" s="39"/>
      <c r="N172" s="39"/>
      <c r="O172" s="43">
        <f t="shared" si="123"/>
        <v>0</v>
      </c>
      <c r="P172" s="43">
        <f t="shared" si="129"/>
        <v>0</v>
      </c>
      <c r="Q172" s="43">
        <f t="shared" si="124"/>
        <v>0</v>
      </c>
      <c r="R172" s="43">
        <f t="shared" si="125"/>
        <v>0</v>
      </c>
      <c r="S172" s="43">
        <f t="shared" si="126"/>
        <v>0</v>
      </c>
      <c r="T172" s="43">
        <f t="shared" si="127"/>
        <v>0</v>
      </c>
      <c r="U172" s="43">
        <f t="shared" si="130"/>
        <v>0</v>
      </c>
      <c r="V172" s="63">
        <f t="shared" si="132"/>
        <v>5</v>
      </c>
    </row>
    <row r="173" spans="2:23" hidden="1">
      <c r="B173" s="63">
        <f t="shared" si="131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28"/>
        <v>6</v>
      </c>
      <c r="K173" s="20" t="s">
        <v>188</v>
      </c>
      <c r="L173" s="19"/>
      <c r="M173" s="39"/>
      <c r="N173" s="39"/>
      <c r="O173" s="43">
        <f t="shared" si="123"/>
        <v>0</v>
      </c>
      <c r="P173" s="43">
        <f t="shared" si="129"/>
        <v>0</v>
      </c>
      <c r="Q173" s="43">
        <f t="shared" si="124"/>
        <v>0</v>
      </c>
      <c r="R173" s="43">
        <f t="shared" si="125"/>
        <v>0</v>
      </c>
      <c r="S173" s="43">
        <f t="shared" si="126"/>
        <v>0</v>
      </c>
      <c r="T173" s="43">
        <f t="shared" si="127"/>
        <v>0</v>
      </c>
      <c r="U173" s="43">
        <f t="shared" si="130"/>
        <v>0</v>
      </c>
      <c r="V173" s="63">
        <f t="shared" si="132"/>
        <v>6</v>
      </c>
    </row>
    <row r="174" spans="2:23" hidden="1">
      <c r="B174" s="63">
        <f t="shared" si="131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28"/>
        <v>6</v>
      </c>
      <c r="K174" s="20" t="s">
        <v>188</v>
      </c>
      <c r="L174" s="19"/>
      <c r="M174" s="39"/>
      <c r="N174" s="39"/>
      <c r="O174" s="43">
        <f t="shared" si="123"/>
        <v>0</v>
      </c>
      <c r="P174" s="43">
        <f t="shared" si="129"/>
        <v>0</v>
      </c>
      <c r="Q174" s="43">
        <f t="shared" si="124"/>
        <v>0</v>
      </c>
      <c r="R174" s="43">
        <f t="shared" si="125"/>
        <v>0</v>
      </c>
      <c r="S174" s="43">
        <f t="shared" si="126"/>
        <v>0</v>
      </c>
      <c r="T174" s="43">
        <f t="shared" si="127"/>
        <v>0</v>
      </c>
      <c r="U174" s="43">
        <f t="shared" si="130"/>
        <v>0</v>
      </c>
      <c r="V174" s="63">
        <f t="shared" si="132"/>
        <v>7</v>
      </c>
    </row>
    <row r="175" spans="2:23" hidden="1">
      <c r="B175" s="63">
        <f t="shared" si="131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28"/>
        <v>6</v>
      </c>
      <c r="K175" s="20" t="s">
        <v>188</v>
      </c>
      <c r="L175" s="19"/>
      <c r="M175" s="39"/>
      <c r="N175" s="39"/>
      <c r="O175" s="43">
        <f t="shared" si="123"/>
        <v>0</v>
      </c>
      <c r="P175" s="43">
        <f t="shared" si="129"/>
        <v>0</v>
      </c>
      <c r="Q175" s="43">
        <f t="shared" si="124"/>
        <v>0</v>
      </c>
      <c r="R175" s="43">
        <f t="shared" si="125"/>
        <v>0</v>
      </c>
      <c r="S175" s="43">
        <f t="shared" si="126"/>
        <v>0</v>
      </c>
      <c r="T175" s="43">
        <f t="shared" si="127"/>
        <v>0</v>
      </c>
      <c r="U175" s="43">
        <f t="shared" si="130"/>
        <v>0</v>
      </c>
      <c r="V175" s="63">
        <f t="shared" si="132"/>
        <v>8</v>
      </c>
    </row>
    <row r="176" spans="2:23" hidden="1">
      <c r="B176" s="63">
        <f t="shared" si="131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28"/>
        <v>6</v>
      </c>
      <c r="K176" s="20" t="s">
        <v>188</v>
      </c>
      <c r="L176" s="19"/>
      <c r="M176" s="39"/>
      <c r="N176" s="39"/>
      <c r="O176" s="43">
        <f t="shared" si="123"/>
        <v>0</v>
      </c>
      <c r="P176" s="43">
        <f t="shared" si="129"/>
        <v>0</v>
      </c>
      <c r="Q176" s="43">
        <f t="shared" si="124"/>
        <v>0</v>
      </c>
      <c r="R176" s="43">
        <f t="shared" si="125"/>
        <v>0</v>
      </c>
      <c r="S176" s="43">
        <f t="shared" si="126"/>
        <v>0</v>
      </c>
      <c r="T176" s="43">
        <f t="shared" si="127"/>
        <v>0</v>
      </c>
      <c r="U176" s="43">
        <f t="shared" si="130"/>
        <v>0</v>
      </c>
      <c r="V176" s="63">
        <f t="shared" si="132"/>
        <v>9</v>
      </c>
    </row>
    <row r="177" spans="2:22" hidden="1">
      <c r="B177" s="63">
        <f t="shared" si="131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28"/>
        <v>6</v>
      </c>
      <c r="K177" s="20" t="s">
        <v>188</v>
      </c>
      <c r="L177" s="19"/>
      <c r="M177" s="39"/>
      <c r="N177" s="39"/>
      <c r="O177" s="43">
        <f t="shared" si="123"/>
        <v>0</v>
      </c>
      <c r="P177" s="43">
        <f t="shared" si="129"/>
        <v>0</v>
      </c>
      <c r="Q177" s="43">
        <f t="shared" si="124"/>
        <v>0</v>
      </c>
      <c r="R177" s="43">
        <f t="shared" si="125"/>
        <v>0</v>
      </c>
      <c r="S177" s="43">
        <f t="shared" si="126"/>
        <v>0</v>
      </c>
      <c r="T177" s="43">
        <f t="shared" si="127"/>
        <v>0</v>
      </c>
      <c r="U177" s="43">
        <f t="shared" si="130"/>
        <v>0</v>
      </c>
      <c r="V177" s="63">
        <f t="shared" si="132"/>
        <v>10</v>
      </c>
    </row>
    <row r="178" spans="2:22" hidden="1">
      <c r="B178" s="63">
        <f t="shared" si="131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28"/>
        <v>6</v>
      </c>
      <c r="K178" s="20" t="s">
        <v>188</v>
      </c>
      <c r="L178" s="19"/>
      <c r="M178" s="39"/>
      <c r="N178" s="39"/>
      <c r="O178" s="43">
        <f t="shared" si="123"/>
        <v>0</v>
      </c>
      <c r="P178" s="43">
        <f t="shared" si="129"/>
        <v>0</v>
      </c>
      <c r="Q178" s="43">
        <f t="shared" si="124"/>
        <v>0</v>
      </c>
      <c r="R178" s="43">
        <f t="shared" si="125"/>
        <v>0</v>
      </c>
      <c r="S178" s="43">
        <f t="shared" si="126"/>
        <v>0</v>
      </c>
      <c r="T178" s="43">
        <f t="shared" si="127"/>
        <v>0</v>
      </c>
      <c r="U178" s="43">
        <f t="shared" si="130"/>
        <v>0</v>
      </c>
      <c r="V178" s="63">
        <f t="shared" si="132"/>
        <v>11</v>
      </c>
    </row>
    <row r="179" spans="2:22" hidden="1">
      <c r="B179" s="63">
        <f t="shared" si="131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28"/>
        <v>6</v>
      </c>
      <c r="K179" s="20" t="s">
        <v>188</v>
      </c>
      <c r="L179" s="19"/>
      <c r="M179" s="39"/>
      <c r="N179" s="39"/>
      <c r="O179" s="43">
        <f t="shared" si="123"/>
        <v>0</v>
      </c>
      <c r="P179" s="43">
        <f t="shared" si="129"/>
        <v>0</v>
      </c>
      <c r="Q179" s="43">
        <f t="shared" si="124"/>
        <v>0</v>
      </c>
      <c r="R179" s="43">
        <f t="shared" si="125"/>
        <v>0</v>
      </c>
      <c r="S179" s="43">
        <f t="shared" si="126"/>
        <v>0</v>
      </c>
      <c r="T179" s="43">
        <f t="shared" si="127"/>
        <v>0</v>
      </c>
      <c r="U179" s="43">
        <f t="shared" si="130"/>
        <v>0</v>
      </c>
      <c r="V179" s="63">
        <f t="shared" si="132"/>
        <v>12</v>
      </c>
    </row>
    <row r="180" spans="2:22" hidden="1">
      <c r="B180" s="63">
        <f t="shared" si="131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28"/>
        <v>6</v>
      </c>
      <c r="K180" s="20" t="s">
        <v>188</v>
      </c>
      <c r="L180" s="19"/>
      <c r="M180" s="39"/>
      <c r="N180" s="39"/>
      <c r="O180" s="43">
        <f t="shared" si="123"/>
        <v>0</v>
      </c>
      <c r="P180" s="43">
        <f t="shared" si="129"/>
        <v>0</v>
      </c>
      <c r="Q180" s="43">
        <f t="shared" si="124"/>
        <v>0</v>
      </c>
      <c r="R180" s="43">
        <f t="shared" si="125"/>
        <v>0</v>
      </c>
      <c r="S180" s="43">
        <f t="shared" si="126"/>
        <v>0</v>
      </c>
      <c r="T180" s="43">
        <f t="shared" si="127"/>
        <v>0</v>
      </c>
      <c r="U180" s="43">
        <f t="shared" si="130"/>
        <v>0</v>
      </c>
      <c r="V180" s="63">
        <f t="shared" si="132"/>
        <v>13</v>
      </c>
    </row>
    <row r="181" spans="2:22" hidden="1">
      <c r="B181" s="63">
        <f t="shared" si="131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28"/>
        <v>6</v>
      </c>
      <c r="K181" s="20" t="s">
        <v>188</v>
      </c>
      <c r="L181" s="19"/>
      <c r="M181" s="39"/>
      <c r="N181" s="39"/>
      <c r="O181" s="43">
        <f t="shared" si="123"/>
        <v>0</v>
      </c>
      <c r="P181" s="43">
        <f t="shared" si="129"/>
        <v>0</v>
      </c>
      <c r="Q181" s="43">
        <f t="shared" si="124"/>
        <v>0</v>
      </c>
      <c r="R181" s="43">
        <f t="shared" si="125"/>
        <v>0</v>
      </c>
      <c r="S181" s="43">
        <f t="shared" si="126"/>
        <v>0</v>
      </c>
      <c r="T181" s="43">
        <f t="shared" si="127"/>
        <v>0</v>
      </c>
      <c r="U181" s="43">
        <f t="shared" si="130"/>
        <v>0</v>
      </c>
      <c r="V181" s="63">
        <f t="shared" si="132"/>
        <v>14</v>
      </c>
    </row>
    <row r="182" spans="2:22" hidden="1">
      <c r="B182" s="63">
        <f t="shared" si="131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28"/>
        <v>6</v>
      </c>
      <c r="K182" s="20" t="s">
        <v>188</v>
      </c>
      <c r="L182" s="19"/>
      <c r="M182" s="39"/>
      <c r="N182" s="39"/>
      <c r="O182" s="43">
        <f t="shared" si="123"/>
        <v>0</v>
      </c>
      <c r="P182" s="43">
        <f t="shared" si="129"/>
        <v>0</v>
      </c>
      <c r="Q182" s="43">
        <f t="shared" si="124"/>
        <v>0</v>
      </c>
      <c r="R182" s="43">
        <f t="shared" si="125"/>
        <v>0</v>
      </c>
      <c r="S182" s="43">
        <f t="shared" si="126"/>
        <v>0</v>
      </c>
      <c r="T182" s="43">
        <f t="shared" si="127"/>
        <v>0</v>
      </c>
      <c r="U182" s="43">
        <f t="shared" si="130"/>
        <v>0</v>
      </c>
      <c r="V182" s="63">
        <f t="shared" si="132"/>
        <v>15</v>
      </c>
    </row>
    <row r="183" spans="2:22" hidden="1"/>
    <row r="184" spans="2:22" hidden="1"/>
  </sheetData>
  <mergeCells count="114">
    <mergeCell ref="V145:V147"/>
    <mergeCell ref="V165:V167"/>
    <mergeCell ref="V45:V47"/>
    <mergeCell ref="V65:V67"/>
    <mergeCell ref="V85:V87"/>
    <mergeCell ref="V105:V107"/>
    <mergeCell ref="V125:V127"/>
    <mergeCell ref="J165:K167"/>
    <mergeCell ref="L165:L167"/>
    <mergeCell ref="J145:K147"/>
    <mergeCell ref="L145:L147"/>
    <mergeCell ref="J125:K127"/>
    <mergeCell ref="L125:L127"/>
    <mergeCell ref="J105:K107"/>
    <mergeCell ref="L105:L107"/>
    <mergeCell ref="J85:K87"/>
    <mergeCell ref="L85:L87"/>
    <mergeCell ref="L65:L67"/>
    <mergeCell ref="J65:K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K2:M3"/>
    <mergeCell ref="F25:H25"/>
    <mergeCell ref="F5:H5"/>
    <mergeCell ref="Z5:Z6"/>
    <mergeCell ref="AA5:AA6"/>
    <mergeCell ref="V5:V7"/>
    <mergeCell ref="V25:V27"/>
    <mergeCell ref="H26:H27"/>
    <mergeCell ref="I26:I27"/>
    <mergeCell ref="J25:K27"/>
    <mergeCell ref="L25:L27"/>
    <mergeCell ref="X5:X6"/>
    <mergeCell ref="Y5:Y6"/>
    <mergeCell ref="I66:I67"/>
    <mergeCell ref="H66:H67"/>
    <mergeCell ref="E45:E47"/>
    <mergeCell ref="F46:F47"/>
    <mergeCell ref="G46:G47"/>
    <mergeCell ref="F65:H65"/>
    <mergeCell ref="F45:H45"/>
    <mergeCell ref="B65:B67"/>
    <mergeCell ref="G66:G67"/>
    <mergeCell ref="F66:F67"/>
    <mergeCell ref="E65:E67"/>
    <mergeCell ref="C65:C67"/>
    <mergeCell ref="D65:D67"/>
    <mergeCell ref="C2:E3"/>
    <mergeCell ref="B5:B7"/>
    <mergeCell ref="B25:B27"/>
    <mergeCell ref="B45:B47"/>
    <mergeCell ref="H46:H47"/>
    <mergeCell ref="I46:I47"/>
    <mergeCell ref="J45:K47"/>
    <mergeCell ref="L45:L47"/>
    <mergeCell ref="C45:C47"/>
    <mergeCell ref="D45:D47"/>
    <mergeCell ref="J5:K7"/>
    <mergeCell ref="L5:L7"/>
    <mergeCell ref="E25:E27"/>
    <mergeCell ref="F26:F27"/>
    <mergeCell ref="G26:G27"/>
    <mergeCell ref="C5:C7"/>
    <mergeCell ref="C25:C27"/>
    <mergeCell ref="D5:D7"/>
    <mergeCell ref="D25:D27"/>
    <mergeCell ref="E5:E7"/>
    <mergeCell ref="F6:F7"/>
    <mergeCell ref="G6:G7"/>
    <mergeCell ref="H6:H7"/>
    <mergeCell ref="I6:I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FFDDE2F1-D67B-4097-A18E-29C76ED13ED7}">
          <x14:formula1>
            <xm:f>EB!$F$3:$F$6</xm:f>
          </x14:formula1>
          <xm:sqref>C68:C82 Z7:Z15 C168:C182 C148:C162 C128:C142 C108:C122 C88:C102 C8:C22 C28:C42 C48:C62</xm:sqref>
        </x14:dataValidation>
        <x14:dataValidation type="list" allowBlank="1" showInputMessage="1" showErrorMessage="1" xr:uid="{0289B507-4F62-498E-BE76-D2E609A1B2ED}">
          <x14:formula1>
            <xm:f>EB!$H$3:$H$5</xm:f>
          </x14:formula1>
          <xm:sqref>D8:D22 D28:D42 D68:D82 AA7:AA15 D88:D102 D108:D122 D128:D142 D148:D162 D168:D182 D48:D62</xm:sqref>
        </x14:dataValidation>
        <x14:dataValidation type="list" allowBlank="1" showInputMessage="1" showErrorMessage="1" xr:uid="{BA3909B2-9334-4BA2-87C3-468B2A2BFF5A}">
          <x14:formula1>
            <xm:f>EB!$J$3:$J$49</xm:f>
          </x14:formula1>
          <xm:sqref>G8:G22 G168:G182 G148:G162 G128:G142 G108:G122 G88:G102 G28:G42 G68:G82 G48:G62</xm:sqref>
        </x14:dataValidation>
        <x14:dataValidation type="list" allowBlank="1" showInputMessage="1" showErrorMessage="1" xr:uid="{D217E0EF-59E4-4D6F-BD3E-6A10411CCDEC}">
          <x14:formula1>
            <xm:f>EB!$I$3:$I$9</xm:f>
          </x14:formula1>
          <xm:sqref>F8:F22 F28:F42 F68:F82 F168:F182 F88:F102 F108:F122 F128:F142 F148:F162 F48:F62</xm:sqref>
        </x14:dataValidation>
        <x14:dataValidation type="list" allowBlank="1" showInputMessage="1" showErrorMessage="1" xr:uid="{B98AEE19-95A3-4CC5-982B-B1EF1B390AAD}">
          <x14:formula1>
            <xm:f>EB!$K$3:$K$15</xm:f>
          </x14:formula1>
          <xm:sqref>K8:K22 K168:K182 K148:K162 K128:K142 K108:K122 K88:K102 K68:K82 K28:K42 K48:K62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73E0D-A77B-4A2A-9040-5D945485F1A6}">
  <sheetPr codeName="Sheet4">
    <outlinePr summaryBelow="0" summaryRight="0"/>
  </sheetPr>
  <dimension ref="A1:AL182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Y36" sqref="Y36"/>
    </sheetView>
  </sheetViews>
  <sheetFormatPr defaultRowHeight="13.5"/>
  <cols>
    <col min="1" max="1" width="5.125" style="188" customWidth="1"/>
    <col min="2" max="2" width="3.25" style="188" customWidth="1"/>
    <col min="3" max="3" width="8" style="189" customWidth="1"/>
    <col min="4" max="4" width="7.5" style="189" customWidth="1"/>
    <col min="5" max="5" width="5.5" style="188" customWidth="1"/>
    <col min="6" max="6" width="10.375" style="188" customWidth="1"/>
    <col min="7" max="7" width="13.75" style="188" customWidth="1"/>
    <col min="8" max="8" width="10.375" style="188" customWidth="1"/>
    <col min="9" max="9" width="11.125" style="188" customWidth="1"/>
    <col min="10" max="10" width="4.5" style="188" customWidth="1"/>
    <col min="11" max="11" width="9" style="188" customWidth="1"/>
    <col min="12" max="12" width="11.25" style="188" customWidth="1"/>
    <col min="13" max="14" width="9.25" style="190" customWidth="1"/>
    <col min="15" max="21" width="6.875" style="188" customWidth="1"/>
    <col min="22" max="23" width="4.375" style="189" customWidth="1"/>
    <col min="24" max="25" width="6.125" style="189" customWidth="1"/>
    <col min="26" max="26" width="7.75" style="189" customWidth="1"/>
    <col min="27" max="27" width="7.75" style="188" customWidth="1"/>
    <col min="28" max="28" width="4.875" style="188" customWidth="1"/>
    <col min="29" max="37" width="7" style="189" customWidth="1"/>
    <col min="38" max="16384" width="9" style="1"/>
  </cols>
  <sheetData>
    <row r="1" spans="2:38" ht="14.25" thickBot="1"/>
    <row r="2" spans="2:38" ht="14.25" customHeight="1">
      <c r="C2" s="657" t="s">
        <v>26</v>
      </c>
      <c r="D2" s="658"/>
      <c r="E2" s="659"/>
      <c r="F2" s="191" t="s">
        <v>203</v>
      </c>
      <c r="G2" s="192" t="s">
        <v>31</v>
      </c>
      <c r="H2" s="193" t="s">
        <v>27</v>
      </c>
      <c r="I2" s="193" t="s">
        <v>30</v>
      </c>
      <c r="J2" s="194" t="s">
        <v>34</v>
      </c>
      <c r="K2" s="663"/>
      <c r="L2" s="664"/>
      <c r="M2" s="665"/>
      <c r="N2" s="195"/>
      <c r="O2" s="193">
        <v>2025</v>
      </c>
      <c r="P2" s="193">
        <v>2026</v>
      </c>
      <c r="Q2" s="193">
        <v>2027</v>
      </c>
      <c r="R2" s="193">
        <v>2028</v>
      </c>
      <c r="S2" s="193">
        <v>2029</v>
      </c>
      <c r="T2" s="193">
        <v>2030</v>
      </c>
      <c r="U2" s="193">
        <v>2031</v>
      </c>
    </row>
    <row r="3" spans="2:38" ht="12.75" customHeight="1" thickBot="1">
      <c r="C3" s="660"/>
      <c r="D3" s="661"/>
      <c r="E3" s="662"/>
      <c r="F3" s="191" t="s">
        <v>314</v>
      </c>
      <c r="G3" s="192" t="s">
        <v>315</v>
      </c>
      <c r="H3" s="196">
        <v>46106</v>
      </c>
      <c r="I3" s="197">
        <f>H3</f>
        <v>46106</v>
      </c>
      <c r="J3" s="198"/>
      <c r="K3" s="666"/>
      <c r="L3" s="666"/>
      <c r="M3" s="667"/>
      <c r="N3" s="199"/>
      <c r="O3" s="193" t="s">
        <v>200</v>
      </c>
      <c r="P3" s="193" t="s">
        <v>200</v>
      </c>
      <c r="Q3" s="193"/>
      <c r="R3" s="193"/>
      <c r="S3" s="193"/>
      <c r="T3" s="193"/>
      <c r="U3" s="193"/>
    </row>
    <row r="4" spans="2:38">
      <c r="H4" s="200"/>
      <c r="I4" s="201"/>
      <c r="J4" s="201"/>
      <c r="K4" s="201"/>
      <c r="X4" s="202" t="s">
        <v>214</v>
      </c>
      <c r="Y4" s="202"/>
    </row>
    <row r="5" spans="2:38" ht="12.75" customHeight="1">
      <c r="B5" s="649" t="s">
        <v>205</v>
      </c>
      <c r="C5" s="668" t="s">
        <v>201</v>
      </c>
      <c r="D5" s="668" t="s">
        <v>202</v>
      </c>
      <c r="E5" s="671" t="s">
        <v>36</v>
      </c>
      <c r="F5" s="649" t="s">
        <v>32</v>
      </c>
      <c r="G5" s="649"/>
      <c r="H5" s="649"/>
      <c r="I5" s="204" t="s">
        <v>33</v>
      </c>
      <c r="J5" s="674" t="s">
        <v>298</v>
      </c>
      <c r="K5" s="675"/>
      <c r="L5" s="680" t="s">
        <v>34</v>
      </c>
      <c r="M5" s="205" t="s">
        <v>48</v>
      </c>
      <c r="N5" s="205" t="s">
        <v>253</v>
      </c>
      <c r="O5" s="203" t="s">
        <v>220</v>
      </c>
      <c r="P5" s="203" t="s">
        <v>49</v>
      </c>
      <c r="Q5" s="203" t="s">
        <v>50</v>
      </c>
      <c r="R5" s="203" t="s">
        <v>53</v>
      </c>
      <c r="S5" s="203" t="s">
        <v>221</v>
      </c>
      <c r="T5" s="203" t="s">
        <v>218</v>
      </c>
      <c r="U5" s="203" t="s">
        <v>219</v>
      </c>
      <c r="V5" s="649" t="s">
        <v>205</v>
      </c>
      <c r="W5" s="206"/>
      <c r="X5" s="650" t="s">
        <v>204</v>
      </c>
      <c r="Y5" s="652" t="s">
        <v>256</v>
      </c>
      <c r="Z5" s="654" t="s">
        <v>201</v>
      </c>
      <c r="AA5" s="654" t="s">
        <v>202</v>
      </c>
      <c r="AB5" s="164" t="s">
        <v>36</v>
      </c>
      <c r="AC5" s="205" t="s">
        <v>48</v>
      </c>
      <c r="AD5" s="205" t="s">
        <v>253</v>
      </c>
      <c r="AE5" s="203" t="s">
        <v>220</v>
      </c>
      <c r="AF5" s="203" t="s">
        <v>49</v>
      </c>
      <c r="AG5" s="203" t="s">
        <v>50</v>
      </c>
      <c r="AH5" s="203" t="s">
        <v>53</v>
      </c>
      <c r="AI5" s="203" t="s">
        <v>221</v>
      </c>
      <c r="AJ5" s="203" t="s">
        <v>218</v>
      </c>
      <c r="AK5" s="203" t="s">
        <v>219</v>
      </c>
    </row>
    <row r="6" spans="2:38" ht="12.75" customHeight="1">
      <c r="B6" s="649"/>
      <c r="C6" s="669"/>
      <c r="D6" s="669"/>
      <c r="E6" s="672"/>
      <c r="F6" s="655" t="s">
        <v>0</v>
      </c>
      <c r="G6" s="655" t="s">
        <v>1</v>
      </c>
      <c r="H6" s="655" t="s">
        <v>2</v>
      </c>
      <c r="I6" s="655" t="s">
        <v>35</v>
      </c>
      <c r="J6" s="676"/>
      <c r="K6" s="677"/>
      <c r="L6" s="681"/>
      <c r="M6" s="207" t="s">
        <v>46</v>
      </c>
      <c r="N6" s="207" t="s">
        <v>254</v>
      </c>
      <c r="O6" s="208" t="s">
        <v>52</v>
      </c>
      <c r="P6" s="208" t="s">
        <v>51</v>
      </c>
      <c r="Q6" s="208" t="s">
        <v>358</v>
      </c>
      <c r="R6" s="208" t="s">
        <v>55</v>
      </c>
      <c r="S6" s="208" t="s">
        <v>192</v>
      </c>
      <c r="T6" s="208" t="s">
        <v>193</v>
      </c>
      <c r="U6" s="208" t="s">
        <v>56</v>
      </c>
      <c r="V6" s="649"/>
      <c r="W6" s="206" t="s">
        <v>258</v>
      </c>
      <c r="X6" s="651"/>
      <c r="Y6" s="653"/>
      <c r="Z6" s="649"/>
      <c r="AA6" s="654"/>
      <c r="AB6" s="209" t="s">
        <v>216</v>
      </c>
      <c r="AC6" s="207" t="s">
        <v>46</v>
      </c>
      <c r="AD6" s="207" t="s">
        <v>254</v>
      </c>
      <c r="AE6" s="208" t="s">
        <v>52</v>
      </c>
      <c r="AF6" s="208" t="s">
        <v>51</v>
      </c>
      <c r="AG6" s="208" t="s">
        <v>358</v>
      </c>
      <c r="AH6" s="208" t="s">
        <v>55</v>
      </c>
      <c r="AI6" s="208" t="s">
        <v>192</v>
      </c>
      <c r="AJ6" s="208" t="s">
        <v>193</v>
      </c>
      <c r="AK6" s="208" t="s">
        <v>56</v>
      </c>
    </row>
    <row r="7" spans="2:38" ht="12.75" customHeight="1">
      <c r="B7" s="649"/>
      <c r="C7" s="670"/>
      <c r="D7" s="670"/>
      <c r="E7" s="673"/>
      <c r="F7" s="656"/>
      <c r="G7" s="656"/>
      <c r="H7" s="656"/>
      <c r="I7" s="656"/>
      <c r="J7" s="678"/>
      <c r="K7" s="679"/>
      <c r="L7" s="682"/>
      <c r="M7" s="210">
        <f>SUM(O7:U7)-Q7-R7</f>
        <v>0</v>
      </c>
      <c r="N7" s="211">
        <f>O7+T7+(IF(W7=1,U7,0))</f>
        <v>0</v>
      </c>
      <c r="O7" s="212">
        <f>SUM(O8:O22)</f>
        <v>0</v>
      </c>
      <c r="P7" s="212">
        <f>SUM(P8:P22)</f>
        <v>0</v>
      </c>
      <c r="Q7" s="212">
        <f>SUM(Q8:Q22)</f>
        <v>0</v>
      </c>
      <c r="R7" s="212">
        <f>SUM(R8:R22)</f>
        <v>0</v>
      </c>
      <c r="S7" s="212">
        <f t="shared" ref="S7:T7" si="0">SUM(S8:S22)</f>
        <v>0</v>
      </c>
      <c r="T7" s="212">
        <f t="shared" si="0"/>
        <v>0</v>
      </c>
      <c r="U7" s="212">
        <f>SUM(U8:U22)</f>
        <v>0</v>
      </c>
      <c r="V7" s="649"/>
      <c r="W7" s="206">
        <f>$Y$7</f>
        <v>0</v>
      </c>
      <c r="X7" s="213" t="s">
        <v>205</v>
      </c>
      <c r="Y7" s="213">
        <v>0</v>
      </c>
      <c r="Z7" s="193" t="s">
        <v>178</v>
      </c>
      <c r="AA7" s="193" t="s">
        <v>181</v>
      </c>
      <c r="AB7" s="193">
        <f>MAX(E8:E22)</f>
        <v>3</v>
      </c>
      <c r="AC7" s="214">
        <f t="shared" ref="AC7:AH7" si="1">M7</f>
        <v>0</v>
      </c>
      <c r="AD7" s="214">
        <f t="shared" si="1"/>
        <v>0</v>
      </c>
      <c r="AE7" s="214">
        <f t="shared" si="1"/>
        <v>0</v>
      </c>
      <c r="AF7" s="214">
        <f t="shared" si="1"/>
        <v>0</v>
      </c>
      <c r="AG7" s="214">
        <f t="shared" si="1"/>
        <v>0</v>
      </c>
      <c r="AH7" s="214">
        <f t="shared" si="1"/>
        <v>0</v>
      </c>
      <c r="AI7" s="214">
        <f t="shared" ref="AI7:AK7" si="2">S7</f>
        <v>0</v>
      </c>
      <c r="AJ7" s="214">
        <f t="shared" si="2"/>
        <v>0</v>
      </c>
      <c r="AK7" s="214">
        <f t="shared" si="2"/>
        <v>0</v>
      </c>
    </row>
    <row r="8" spans="2:38" ht="12.75" customHeight="1">
      <c r="B8" s="215">
        <v>1</v>
      </c>
      <c r="C8" s="193" t="s">
        <v>178</v>
      </c>
      <c r="D8" s="193" t="s">
        <v>181</v>
      </c>
      <c r="E8" s="193">
        <v>1</v>
      </c>
      <c r="F8" s="216" t="s">
        <v>3</v>
      </c>
      <c r="G8" s="216" t="s">
        <v>241</v>
      </c>
      <c r="H8" s="217"/>
      <c r="I8" s="218"/>
      <c r="J8" s="193">
        <f>IF(K8="耕作",0,IF(K8="休耕",1,IF(K8="転用",2,IF(K8="売却",3,IF(K8="貸出",4,IF(K8="借入",5,IF(K8="-",6,IF(K8="その他",7))))))))</f>
        <v>0</v>
      </c>
      <c r="K8" s="193" t="s">
        <v>52</v>
      </c>
      <c r="L8" s="219" t="s">
        <v>38</v>
      </c>
      <c r="M8" s="193"/>
      <c r="N8" s="193"/>
      <c r="O8" s="220">
        <f t="shared" ref="O8:O21" si="3">IF(J8=0,I8,0)</f>
        <v>0</v>
      </c>
      <c r="P8" s="220">
        <f>IF(J8=1,I8,0)</f>
        <v>0</v>
      </c>
      <c r="Q8" s="220">
        <f>IF(J8=2,I8,0)</f>
        <v>0</v>
      </c>
      <c r="R8" s="220">
        <f>IF(J8=3,I8,0)</f>
        <v>0</v>
      </c>
      <c r="S8" s="220">
        <f>IF(J8=4,I8,0)</f>
        <v>0</v>
      </c>
      <c r="T8" s="220">
        <f>IF(J8=5,I8,0)</f>
        <v>0</v>
      </c>
      <c r="U8" s="220">
        <f>IF(J8=7,I8,0)</f>
        <v>0</v>
      </c>
      <c r="V8" s="215">
        <v>1</v>
      </c>
      <c r="W8" s="221"/>
      <c r="X8" s="213" t="s">
        <v>206</v>
      </c>
      <c r="Y8" s="213">
        <v>0</v>
      </c>
      <c r="Z8" s="193" t="s">
        <v>179</v>
      </c>
      <c r="AA8" s="193" t="s">
        <v>181</v>
      </c>
      <c r="AB8" s="193">
        <f>MAX(E28:E42)</f>
        <v>0</v>
      </c>
      <c r="AC8" s="214">
        <f t="shared" ref="AC8:AH8" si="4">M27</f>
        <v>0</v>
      </c>
      <c r="AD8" s="214">
        <f t="shared" si="4"/>
        <v>0</v>
      </c>
      <c r="AE8" s="214">
        <f t="shared" si="4"/>
        <v>0</v>
      </c>
      <c r="AF8" s="214">
        <f t="shared" si="4"/>
        <v>0</v>
      </c>
      <c r="AG8" s="214">
        <f t="shared" si="4"/>
        <v>0</v>
      </c>
      <c r="AH8" s="214">
        <f t="shared" si="4"/>
        <v>0</v>
      </c>
      <c r="AI8" s="214">
        <f t="shared" ref="AI8:AK8" si="5">S27</f>
        <v>0</v>
      </c>
      <c r="AJ8" s="214">
        <f t="shared" si="5"/>
        <v>0</v>
      </c>
      <c r="AK8" s="214">
        <f t="shared" si="5"/>
        <v>0</v>
      </c>
      <c r="AL8" s="10"/>
    </row>
    <row r="9" spans="2:38" ht="12.75" customHeight="1">
      <c r="B9" s="215">
        <f>1+B8</f>
        <v>2</v>
      </c>
      <c r="C9" s="193" t="s">
        <v>178</v>
      </c>
      <c r="D9" s="193" t="s">
        <v>181</v>
      </c>
      <c r="E9" s="193">
        <v>2</v>
      </c>
      <c r="F9" s="216" t="s">
        <v>3</v>
      </c>
      <c r="G9" s="216" t="s">
        <v>240</v>
      </c>
      <c r="H9" s="217"/>
      <c r="I9" s="218"/>
      <c r="J9" s="193">
        <f t="shared" ref="J9:J22" si="6">IF(K9="耕作",0,IF(K9="休耕",1,IF(K9="転用",2,IF(K9="売却",3,IF(K9="貸出",4,IF(K9="借入",5,IF(K9="-",6,IF(K9="その他",7))))))))</f>
        <v>3</v>
      </c>
      <c r="K9" s="193" t="s">
        <v>55</v>
      </c>
      <c r="L9" s="222" t="s">
        <v>38</v>
      </c>
      <c r="M9" s="223"/>
      <c r="N9" s="223"/>
      <c r="O9" s="220">
        <f t="shared" si="3"/>
        <v>0</v>
      </c>
      <c r="P9" s="220">
        <f t="shared" ref="P9:P22" si="7">IF(J9=1,I9,0)</f>
        <v>0</v>
      </c>
      <c r="Q9" s="220">
        <f t="shared" ref="Q9:Q22" si="8">IF(J9=2,I9,0)</f>
        <v>0</v>
      </c>
      <c r="R9" s="220">
        <f t="shared" ref="R9:R22" si="9">IF(J9=3,I9,0)</f>
        <v>0</v>
      </c>
      <c r="S9" s="220">
        <f t="shared" ref="S9:S22" si="10">IF(J9=4,I9,0)</f>
        <v>0</v>
      </c>
      <c r="T9" s="220">
        <f t="shared" ref="T9:T22" si="11">IF(J9=5,I9,0)</f>
        <v>0</v>
      </c>
      <c r="U9" s="220">
        <f t="shared" ref="U9:U22" si="12">IF(J9=7,I9,0)</f>
        <v>0</v>
      </c>
      <c r="V9" s="215">
        <f>1+V8</f>
        <v>2</v>
      </c>
      <c r="W9" s="221"/>
      <c r="X9" s="213" t="s">
        <v>207</v>
      </c>
      <c r="Y9" s="224">
        <v>0</v>
      </c>
      <c r="Z9" s="193" t="s">
        <v>188</v>
      </c>
      <c r="AA9" s="193" t="s">
        <v>188</v>
      </c>
      <c r="AB9" s="193">
        <f>MAX(E48:E62)</f>
        <v>0</v>
      </c>
      <c r="AC9" s="214">
        <f t="shared" ref="AC9:AK9" si="13">M47</f>
        <v>0</v>
      </c>
      <c r="AD9" s="214">
        <f t="shared" si="13"/>
        <v>0</v>
      </c>
      <c r="AE9" s="214">
        <f t="shared" si="13"/>
        <v>0</v>
      </c>
      <c r="AF9" s="214">
        <f t="shared" si="13"/>
        <v>0</v>
      </c>
      <c r="AG9" s="214">
        <f t="shared" si="13"/>
        <v>0</v>
      </c>
      <c r="AH9" s="214">
        <f t="shared" si="13"/>
        <v>0</v>
      </c>
      <c r="AI9" s="214">
        <f t="shared" si="13"/>
        <v>0</v>
      </c>
      <c r="AJ9" s="214">
        <f t="shared" si="13"/>
        <v>0</v>
      </c>
      <c r="AK9" s="214">
        <f t="shared" si="13"/>
        <v>0</v>
      </c>
      <c r="AL9" s="10"/>
    </row>
    <row r="10" spans="2:38" ht="12.75" customHeight="1">
      <c r="B10" s="215">
        <f t="shared" ref="B10:B22" si="14">1+B9</f>
        <v>3</v>
      </c>
      <c r="C10" s="193" t="s">
        <v>178</v>
      </c>
      <c r="D10" s="193" t="s">
        <v>181</v>
      </c>
      <c r="E10" s="193">
        <v>3</v>
      </c>
      <c r="F10" s="216" t="s">
        <v>3</v>
      </c>
      <c r="G10" s="216" t="s">
        <v>240</v>
      </c>
      <c r="H10" s="217"/>
      <c r="I10" s="218"/>
      <c r="J10" s="193">
        <f t="shared" si="6"/>
        <v>2</v>
      </c>
      <c r="K10" s="193" t="s">
        <v>358</v>
      </c>
      <c r="L10" s="222" t="s">
        <v>38</v>
      </c>
      <c r="M10" s="223"/>
      <c r="N10" s="223"/>
      <c r="O10" s="220">
        <f t="shared" si="3"/>
        <v>0</v>
      </c>
      <c r="P10" s="220">
        <f t="shared" si="7"/>
        <v>0</v>
      </c>
      <c r="Q10" s="220">
        <f t="shared" si="8"/>
        <v>0</v>
      </c>
      <c r="R10" s="220">
        <f t="shared" si="9"/>
        <v>0</v>
      </c>
      <c r="S10" s="220">
        <f t="shared" si="10"/>
        <v>0</v>
      </c>
      <c r="T10" s="220">
        <f t="shared" si="11"/>
        <v>0</v>
      </c>
      <c r="U10" s="220">
        <f t="shared" si="12"/>
        <v>0</v>
      </c>
      <c r="V10" s="215">
        <f t="shared" ref="V10:V22" si="15">1+V9</f>
        <v>3</v>
      </c>
      <c r="W10" s="221"/>
      <c r="X10" s="213" t="s">
        <v>208</v>
      </c>
      <c r="Y10" s="213">
        <v>0</v>
      </c>
      <c r="Z10" s="193" t="s">
        <v>188</v>
      </c>
      <c r="AA10" s="193" t="s">
        <v>188</v>
      </c>
      <c r="AB10" s="193">
        <f>MAX(E68:E82)</f>
        <v>0</v>
      </c>
      <c r="AC10" s="214">
        <f t="shared" ref="AC10:AK10" si="16">M67</f>
        <v>0</v>
      </c>
      <c r="AD10" s="214">
        <f t="shared" si="16"/>
        <v>0</v>
      </c>
      <c r="AE10" s="214">
        <f t="shared" si="16"/>
        <v>0</v>
      </c>
      <c r="AF10" s="214">
        <f t="shared" si="16"/>
        <v>0</v>
      </c>
      <c r="AG10" s="214">
        <f t="shared" si="16"/>
        <v>0</v>
      </c>
      <c r="AH10" s="214">
        <f t="shared" si="16"/>
        <v>0</v>
      </c>
      <c r="AI10" s="214">
        <f t="shared" si="16"/>
        <v>0</v>
      </c>
      <c r="AJ10" s="214">
        <f t="shared" si="16"/>
        <v>0</v>
      </c>
      <c r="AK10" s="214">
        <f t="shared" si="16"/>
        <v>0</v>
      </c>
      <c r="AL10" s="10"/>
    </row>
    <row r="11" spans="2:38" ht="12.75" customHeight="1">
      <c r="B11" s="215">
        <f t="shared" si="14"/>
        <v>4</v>
      </c>
      <c r="C11" s="193" t="s">
        <v>188</v>
      </c>
      <c r="D11" s="193" t="s">
        <v>188</v>
      </c>
      <c r="E11" s="193" t="s">
        <v>38</v>
      </c>
      <c r="F11" s="216" t="s">
        <v>188</v>
      </c>
      <c r="G11" s="216" t="s">
        <v>188</v>
      </c>
      <c r="H11" s="217"/>
      <c r="I11" s="218"/>
      <c r="J11" s="193">
        <f t="shared" si="6"/>
        <v>6</v>
      </c>
      <c r="K11" s="193" t="s">
        <v>188</v>
      </c>
      <c r="L11" s="219" t="s">
        <v>38</v>
      </c>
      <c r="M11" s="223"/>
      <c r="N11" s="223"/>
      <c r="O11" s="220">
        <f t="shared" si="3"/>
        <v>0</v>
      </c>
      <c r="P11" s="220">
        <f t="shared" si="7"/>
        <v>0</v>
      </c>
      <c r="Q11" s="220">
        <f t="shared" si="8"/>
        <v>0</v>
      </c>
      <c r="R11" s="220">
        <f t="shared" si="9"/>
        <v>0</v>
      </c>
      <c r="S11" s="220">
        <f t="shared" si="10"/>
        <v>0</v>
      </c>
      <c r="T11" s="220">
        <f t="shared" si="11"/>
        <v>0</v>
      </c>
      <c r="U11" s="220">
        <f t="shared" si="12"/>
        <v>0</v>
      </c>
      <c r="V11" s="215">
        <f t="shared" si="15"/>
        <v>4</v>
      </c>
      <c r="W11" s="221"/>
      <c r="X11" s="213" t="s">
        <v>209</v>
      </c>
      <c r="Y11" s="213">
        <v>0</v>
      </c>
      <c r="Z11" s="193" t="s">
        <v>188</v>
      </c>
      <c r="AA11" s="193" t="s">
        <v>188</v>
      </c>
      <c r="AB11" s="193">
        <f>MAX(E88:E102)</f>
        <v>0</v>
      </c>
      <c r="AC11" s="214">
        <f t="shared" ref="AC11:AK11" si="17">M87</f>
        <v>0</v>
      </c>
      <c r="AD11" s="214">
        <f t="shared" si="17"/>
        <v>0</v>
      </c>
      <c r="AE11" s="214">
        <f t="shared" si="17"/>
        <v>0</v>
      </c>
      <c r="AF11" s="214">
        <f t="shared" si="17"/>
        <v>0</v>
      </c>
      <c r="AG11" s="214">
        <f t="shared" si="17"/>
        <v>0</v>
      </c>
      <c r="AH11" s="214">
        <f t="shared" si="17"/>
        <v>0</v>
      </c>
      <c r="AI11" s="214">
        <f t="shared" si="17"/>
        <v>0</v>
      </c>
      <c r="AJ11" s="214">
        <f t="shared" si="17"/>
        <v>0</v>
      </c>
      <c r="AK11" s="214">
        <f t="shared" si="17"/>
        <v>0</v>
      </c>
      <c r="AL11" s="10"/>
    </row>
    <row r="12" spans="2:38" ht="12.75" customHeight="1">
      <c r="B12" s="215">
        <f t="shared" si="14"/>
        <v>5</v>
      </c>
      <c r="C12" s="193" t="s">
        <v>188</v>
      </c>
      <c r="D12" s="193" t="s">
        <v>188</v>
      </c>
      <c r="E12" s="193" t="s">
        <v>38</v>
      </c>
      <c r="F12" s="216" t="s">
        <v>188</v>
      </c>
      <c r="G12" s="216" t="s">
        <v>188</v>
      </c>
      <c r="H12" s="217"/>
      <c r="I12" s="218"/>
      <c r="J12" s="193">
        <f t="shared" si="6"/>
        <v>6</v>
      </c>
      <c r="K12" s="193" t="s">
        <v>188</v>
      </c>
      <c r="L12" s="219" t="s">
        <v>38</v>
      </c>
      <c r="M12" s="223"/>
      <c r="N12" s="223"/>
      <c r="O12" s="220">
        <f>IF(J12=0,I12,0)</f>
        <v>0</v>
      </c>
      <c r="P12" s="220">
        <f>IF(J12=1,I12,0)</f>
        <v>0</v>
      </c>
      <c r="Q12" s="220">
        <f>IF(J12=2,I12,0)</f>
        <v>0</v>
      </c>
      <c r="R12" s="220">
        <f>IF(J12=3,I12,0)</f>
        <v>0</v>
      </c>
      <c r="S12" s="220">
        <f t="shared" si="10"/>
        <v>0</v>
      </c>
      <c r="T12" s="220">
        <f t="shared" si="11"/>
        <v>0</v>
      </c>
      <c r="U12" s="220">
        <f t="shared" si="12"/>
        <v>0</v>
      </c>
      <c r="V12" s="215">
        <f t="shared" si="15"/>
        <v>5</v>
      </c>
      <c r="W12" s="221"/>
      <c r="X12" s="213" t="s">
        <v>210</v>
      </c>
      <c r="Y12" s="213">
        <v>0</v>
      </c>
      <c r="Z12" s="193" t="s">
        <v>188</v>
      </c>
      <c r="AA12" s="193" t="s">
        <v>188</v>
      </c>
      <c r="AB12" s="193">
        <f>MAX(E108:E122)</f>
        <v>0</v>
      </c>
      <c r="AC12" s="214">
        <f t="shared" ref="AC12:AK12" si="18">M107</f>
        <v>0</v>
      </c>
      <c r="AD12" s="214">
        <f t="shared" si="18"/>
        <v>0</v>
      </c>
      <c r="AE12" s="214">
        <f t="shared" si="18"/>
        <v>0</v>
      </c>
      <c r="AF12" s="214">
        <f t="shared" si="18"/>
        <v>0</v>
      </c>
      <c r="AG12" s="214">
        <f t="shared" si="18"/>
        <v>0</v>
      </c>
      <c r="AH12" s="214">
        <f t="shared" si="18"/>
        <v>0</v>
      </c>
      <c r="AI12" s="214">
        <f t="shared" si="18"/>
        <v>0</v>
      </c>
      <c r="AJ12" s="214">
        <f t="shared" si="18"/>
        <v>0</v>
      </c>
      <c r="AK12" s="214">
        <f t="shared" si="18"/>
        <v>0</v>
      </c>
      <c r="AL12" s="10"/>
    </row>
    <row r="13" spans="2:38" ht="12.75" customHeight="1">
      <c r="B13" s="215">
        <f t="shared" si="14"/>
        <v>6</v>
      </c>
      <c r="C13" s="193" t="s">
        <v>188</v>
      </c>
      <c r="D13" s="193" t="s">
        <v>188</v>
      </c>
      <c r="E13" s="193" t="s">
        <v>38</v>
      </c>
      <c r="F13" s="216" t="s">
        <v>188</v>
      </c>
      <c r="G13" s="216" t="s">
        <v>188</v>
      </c>
      <c r="H13" s="217"/>
      <c r="I13" s="218"/>
      <c r="J13" s="193">
        <f t="shared" si="6"/>
        <v>6</v>
      </c>
      <c r="K13" s="193" t="s">
        <v>188</v>
      </c>
      <c r="L13" s="219" t="s">
        <v>38</v>
      </c>
      <c r="M13" s="223"/>
      <c r="N13" s="223"/>
      <c r="O13" s="220">
        <f t="shared" ref="O13" si="19">IF(J13=0,I13,0)</f>
        <v>0</v>
      </c>
      <c r="P13" s="220">
        <f t="shared" ref="P13:P21" si="20">IF(J13=1,I13,0)</f>
        <v>0</v>
      </c>
      <c r="Q13" s="220">
        <f t="shared" ref="Q13:Q21" si="21">IF(J13=2,I13,0)</f>
        <v>0</v>
      </c>
      <c r="R13" s="220">
        <f t="shared" ref="R13:R21" si="22">IF(J13=3,I13,0)</f>
        <v>0</v>
      </c>
      <c r="S13" s="220">
        <f t="shared" si="10"/>
        <v>0</v>
      </c>
      <c r="T13" s="220">
        <f t="shared" si="11"/>
        <v>0</v>
      </c>
      <c r="U13" s="220">
        <f t="shared" si="12"/>
        <v>0</v>
      </c>
      <c r="V13" s="215">
        <f t="shared" si="15"/>
        <v>6</v>
      </c>
      <c r="W13" s="221"/>
      <c r="X13" s="213" t="s">
        <v>211</v>
      </c>
      <c r="Y13" s="213">
        <v>0</v>
      </c>
      <c r="Z13" s="193" t="s">
        <v>188</v>
      </c>
      <c r="AA13" s="193" t="s">
        <v>188</v>
      </c>
      <c r="AB13" s="193">
        <f>MAX(E128:E142)</f>
        <v>0</v>
      </c>
      <c r="AC13" s="214">
        <f t="shared" ref="AC13:AK13" si="23">M127</f>
        <v>0</v>
      </c>
      <c r="AD13" s="214">
        <f t="shared" si="23"/>
        <v>0</v>
      </c>
      <c r="AE13" s="214">
        <f t="shared" si="23"/>
        <v>0</v>
      </c>
      <c r="AF13" s="214">
        <f t="shared" si="23"/>
        <v>0</v>
      </c>
      <c r="AG13" s="214">
        <f t="shared" si="23"/>
        <v>0</v>
      </c>
      <c r="AH13" s="214">
        <f t="shared" si="23"/>
        <v>0</v>
      </c>
      <c r="AI13" s="214">
        <f t="shared" si="23"/>
        <v>0</v>
      </c>
      <c r="AJ13" s="214">
        <f t="shared" si="23"/>
        <v>0</v>
      </c>
      <c r="AK13" s="214">
        <f t="shared" si="23"/>
        <v>0</v>
      </c>
      <c r="AL13" s="10"/>
    </row>
    <row r="14" spans="2:38" ht="12.75" customHeight="1">
      <c r="B14" s="215">
        <f t="shared" si="14"/>
        <v>7</v>
      </c>
      <c r="C14" s="193" t="s">
        <v>188</v>
      </c>
      <c r="D14" s="193" t="s">
        <v>188</v>
      </c>
      <c r="E14" s="193" t="s">
        <v>38</v>
      </c>
      <c r="F14" s="216" t="s">
        <v>188</v>
      </c>
      <c r="G14" s="216" t="s">
        <v>188</v>
      </c>
      <c r="H14" s="217"/>
      <c r="I14" s="218"/>
      <c r="J14" s="193">
        <f t="shared" si="6"/>
        <v>6</v>
      </c>
      <c r="K14" s="193" t="s">
        <v>188</v>
      </c>
      <c r="L14" s="219" t="s">
        <v>38</v>
      </c>
      <c r="M14" s="223"/>
      <c r="N14" s="223"/>
      <c r="O14" s="220">
        <f t="shared" si="3"/>
        <v>0</v>
      </c>
      <c r="P14" s="220">
        <f t="shared" si="20"/>
        <v>0</v>
      </c>
      <c r="Q14" s="220">
        <f t="shared" si="21"/>
        <v>0</v>
      </c>
      <c r="R14" s="220">
        <f t="shared" si="22"/>
        <v>0</v>
      </c>
      <c r="S14" s="220">
        <f t="shared" si="10"/>
        <v>0</v>
      </c>
      <c r="T14" s="220">
        <f t="shared" si="11"/>
        <v>0</v>
      </c>
      <c r="U14" s="220">
        <f t="shared" si="12"/>
        <v>0</v>
      </c>
      <c r="V14" s="215">
        <f t="shared" si="15"/>
        <v>7</v>
      </c>
      <c r="W14" s="221"/>
      <c r="X14" s="213" t="s">
        <v>212</v>
      </c>
      <c r="Y14" s="213">
        <v>0</v>
      </c>
      <c r="Z14" s="193" t="s">
        <v>188</v>
      </c>
      <c r="AA14" s="193" t="s">
        <v>188</v>
      </c>
      <c r="AB14" s="193">
        <f>MAX(E148:E162)</f>
        <v>0</v>
      </c>
      <c r="AC14" s="214">
        <f t="shared" ref="AC14:AK14" si="24">M147</f>
        <v>0</v>
      </c>
      <c r="AD14" s="214">
        <f t="shared" si="24"/>
        <v>0</v>
      </c>
      <c r="AE14" s="214">
        <f t="shared" si="24"/>
        <v>0</v>
      </c>
      <c r="AF14" s="214">
        <f t="shared" si="24"/>
        <v>0</v>
      </c>
      <c r="AG14" s="214">
        <f t="shared" si="24"/>
        <v>0</v>
      </c>
      <c r="AH14" s="214">
        <f t="shared" si="24"/>
        <v>0</v>
      </c>
      <c r="AI14" s="214">
        <f t="shared" si="24"/>
        <v>0</v>
      </c>
      <c r="AJ14" s="214">
        <f t="shared" si="24"/>
        <v>0</v>
      </c>
      <c r="AK14" s="214">
        <f t="shared" si="24"/>
        <v>0</v>
      </c>
      <c r="AL14" s="10"/>
    </row>
    <row r="15" spans="2:38" ht="12.75" customHeight="1">
      <c r="B15" s="215">
        <f t="shared" si="14"/>
        <v>8</v>
      </c>
      <c r="C15" s="193" t="s">
        <v>188</v>
      </c>
      <c r="D15" s="193" t="s">
        <v>188</v>
      </c>
      <c r="E15" s="193" t="s">
        <v>38</v>
      </c>
      <c r="F15" s="216" t="s">
        <v>188</v>
      </c>
      <c r="G15" s="216" t="s">
        <v>188</v>
      </c>
      <c r="H15" s="217"/>
      <c r="I15" s="218"/>
      <c r="J15" s="193">
        <f t="shared" si="6"/>
        <v>6</v>
      </c>
      <c r="K15" s="193" t="s">
        <v>188</v>
      </c>
      <c r="L15" s="219" t="s">
        <v>38</v>
      </c>
      <c r="M15" s="223"/>
      <c r="N15" s="223"/>
      <c r="O15" s="220">
        <f t="shared" si="3"/>
        <v>0</v>
      </c>
      <c r="P15" s="220">
        <f t="shared" si="20"/>
        <v>0</v>
      </c>
      <c r="Q15" s="220">
        <f t="shared" si="21"/>
        <v>0</v>
      </c>
      <c r="R15" s="220">
        <f t="shared" si="22"/>
        <v>0</v>
      </c>
      <c r="S15" s="220">
        <f t="shared" si="10"/>
        <v>0</v>
      </c>
      <c r="T15" s="220">
        <f t="shared" si="11"/>
        <v>0</v>
      </c>
      <c r="U15" s="220">
        <f t="shared" si="12"/>
        <v>0</v>
      </c>
      <c r="V15" s="215">
        <f t="shared" si="15"/>
        <v>8</v>
      </c>
      <c r="W15" s="221"/>
      <c r="X15" s="213" t="s">
        <v>213</v>
      </c>
      <c r="Y15" s="213">
        <v>0</v>
      </c>
      <c r="Z15" s="193" t="s">
        <v>188</v>
      </c>
      <c r="AA15" s="193" t="s">
        <v>188</v>
      </c>
      <c r="AB15" s="193">
        <f>MAX(E168:E182)</f>
        <v>0</v>
      </c>
      <c r="AC15" s="214">
        <f t="shared" ref="AC15:AK15" si="25">M167</f>
        <v>0</v>
      </c>
      <c r="AD15" s="214">
        <f t="shared" si="25"/>
        <v>0</v>
      </c>
      <c r="AE15" s="214">
        <f t="shared" si="25"/>
        <v>0</v>
      </c>
      <c r="AF15" s="214">
        <f t="shared" si="25"/>
        <v>0</v>
      </c>
      <c r="AG15" s="214">
        <f t="shared" si="25"/>
        <v>0</v>
      </c>
      <c r="AH15" s="214">
        <f t="shared" si="25"/>
        <v>0</v>
      </c>
      <c r="AI15" s="214">
        <f t="shared" si="25"/>
        <v>0</v>
      </c>
      <c r="AJ15" s="214">
        <f t="shared" si="25"/>
        <v>0</v>
      </c>
      <c r="AK15" s="214">
        <f t="shared" si="25"/>
        <v>0</v>
      </c>
      <c r="AL15" s="10"/>
    </row>
    <row r="16" spans="2:38" ht="12.75" customHeight="1">
      <c r="B16" s="215">
        <f t="shared" si="14"/>
        <v>9</v>
      </c>
      <c r="C16" s="193" t="s">
        <v>188</v>
      </c>
      <c r="D16" s="193" t="s">
        <v>188</v>
      </c>
      <c r="E16" s="193" t="s">
        <v>38</v>
      </c>
      <c r="F16" s="216" t="s">
        <v>188</v>
      </c>
      <c r="G16" s="216" t="s">
        <v>188</v>
      </c>
      <c r="H16" s="217"/>
      <c r="I16" s="218"/>
      <c r="J16" s="193">
        <f t="shared" si="6"/>
        <v>6</v>
      </c>
      <c r="K16" s="193" t="s">
        <v>188</v>
      </c>
      <c r="L16" s="219" t="s">
        <v>38</v>
      </c>
      <c r="M16" s="223"/>
      <c r="N16" s="223"/>
      <c r="O16" s="220">
        <f t="shared" si="3"/>
        <v>0</v>
      </c>
      <c r="P16" s="220">
        <f t="shared" si="20"/>
        <v>0</v>
      </c>
      <c r="Q16" s="220">
        <f t="shared" si="21"/>
        <v>0</v>
      </c>
      <c r="R16" s="220">
        <f t="shared" si="22"/>
        <v>0</v>
      </c>
      <c r="S16" s="220">
        <f t="shared" si="10"/>
        <v>0</v>
      </c>
      <c r="T16" s="220">
        <f t="shared" si="11"/>
        <v>0</v>
      </c>
      <c r="U16" s="220">
        <f t="shared" si="12"/>
        <v>0</v>
      </c>
      <c r="V16" s="215">
        <f t="shared" si="15"/>
        <v>9</v>
      </c>
      <c r="W16" s="221"/>
      <c r="AL16" s="10"/>
    </row>
    <row r="17" spans="2:38" ht="12.75" customHeight="1">
      <c r="B17" s="215">
        <f t="shared" si="14"/>
        <v>10</v>
      </c>
      <c r="C17" s="193" t="s">
        <v>188</v>
      </c>
      <c r="D17" s="193" t="s">
        <v>188</v>
      </c>
      <c r="E17" s="193" t="s">
        <v>38</v>
      </c>
      <c r="F17" s="216" t="s">
        <v>188</v>
      </c>
      <c r="G17" s="216" t="s">
        <v>188</v>
      </c>
      <c r="H17" s="217"/>
      <c r="I17" s="218"/>
      <c r="J17" s="193">
        <f t="shared" si="6"/>
        <v>6</v>
      </c>
      <c r="K17" s="193" t="s">
        <v>188</v>
      </c>
      <c r="L17" s="219" t="s">
        <v>38</v>
      </c>
      <c r="M17" s="223"/>
      <c r="N17" s="223"/>
      <c r="O17" s="220">
        <f t="shared" si="3"/>
        <v>0</v>
      </c>
      <c r="P17" s="220">
        <f t="shared" si="20"/>
        <v>0</v>
      </c>
      <c r="Q17" s="220">
        <f t="shared" si="21"/>
        <v>0</v>
      </c>
      <c r="R17" s="220">
        <f t="shared" si="22"/>
        <v>0</v>
      </c>
      <c r="S17" s="220">
        <f t="shared" si="10"/>
        <v>0</v>
      </c>
      <c r="T17" s="220">
        <f t="shared" si="11"/>
        <v>0</v>
      </c>
      <c r="U17" s="220">
        <f t="shared" si="12"/>
        <v>0</v>
      </c>
      <c r="V17" s="215">
        <f t="shared" si="15"/>
        <v>10</v>
      </c>
      <c r="W17" s="221"/>
      <c r="AL17" s="10"/>
    </row>
    <row r="18" spans="2:38" ht="12.75" customHeight="1">
      <c r="B18" s="215">
        <f t="shared" si="14"/>
        <v>11</v>
      </c>
      <c r="C18" s="193" t="s">
        <v>188</v>
      </c>
      <c r="D18" s="193" t="s">
        <v>188</v>
      </c>
      <c r="E18" s="193" t="s">
        <v>38</v>
      </c>
      <c r="F18" s="216" t="s">
        <v>188</v>
      </c>
      <c r="G18" s="216" t="s">
        <v>188</v>
      </c>
      <c r="H18" s="217"/>
      <c r="I18" s="218"/>
      <c r="J18" s="193">
        <f t="shared" si="6"/>
        <v>6</v>
      </c>
      <c r="K18" s="193" t="s">
        <v>188</v>
      </c>
      <c r="L18" s="219" t="s">
        <v>38</v>
      </c>
      <c r="M18" s="223"/>
      <c r="N18" s="223"/>
      <c r="O18" s="220">
        <f t="shared" si="3"/>
        <v>0</v>
      </c>
      <c r="P18" s="220">
        <f t="shared" si="20"/>
        <v>0</v>
      </c>
      <c r="Q18" s="220">
        <f t="shared" si="21"/>
        <v>0</v>
      </c>
      <c r="R18" s="220">
        <f t="shared" si="22"/>
        <v>0</v>
      </c>
      <c r="S18" s="220">
        <f t="shared" si="10"/>
        <v>0</v>
      </c>
      <c r="T18" s="220">
        <f t="shared" si="11"/>
        <v>0</v>
      </c>
      <c r="U18" s="220">
        <f t="shared" si="12"/>
        <v>0</v>
      </c>
      <c r="V18" s="215">
        <f t="shared" si="15"/>
        <v>11</v>
      </c>
      <c r="W18" s="221"/>
      <c r="Z18" s="189" t="s">
        <v>52</v>
      </c>
      <c r="AA18" s="206">
        <v>0</v>
      </c>
      <c r="AC18" s="225" t="s">
        <v>252</v>
      </c>
      <c r="AD18" s="202"/>
      <c r="AE18" s="221"/>
      <c r="AL18" s="10"/>
    </row>
    <row r="19" spans="2:38" ht="12.75" customHeight="1">
      <c r="B19" s="215">
        <f t="shared" si="14"/>
        <v>12</v>
      </c>
      <c r="C19" s="193" t="s">
        <v>188</v>
      </c>
      <c r="D19" s="193" t="s">
        <v>188</v>
      </c>
      <c r="E19" s="193" t="s">
        <v>38</v>
      </c>
      <c r="F19" s="216" t="s">
        <v>188</v>
      </c>
      <c r="G19" s="216" t="s">
        <v>188</v>
      </c>
      <c r="H19" s="217"/>
      <c r="I19" s="218"/>
      <c r="J19" s="193">
        <f t="shared" si="6"/>
        <v>6</v>
      </c>
      <c r="K19" s="193" t="s">
        <v>188</v>
      </c>
      <c r="L19" s="219" t="s">
        <v>38</v>
      </c>
      <c r="M19" s="223"/>
      <c r="N19" s="223"/>
      <c r="O19" s="220">
        <f t="shared" si="3"/>
        <v>0</v>
      </c>
      <c r="P19" s="220">
        <f t="shared" si="20"/>
        <v>0</v>
      </c>
      <c r="Q19" s="220">
        <f t="shared" si="21"/>
        <v>0</v>
      </c>
      <c r="R19" s="220">
        <f t="shared" si="22"/>
        <v>0</v>
      </c>
      <c r="S19" s="220">
        <f t="shared" si="10"/>
        <v>0</v>
      </c>
      <c r="T19" s="220">
        <f t="shared" si="11"/>
        <v>0</v>
      </c>
      <c r="U19" s="220">
        <f t="shared" si="12"/>
        <v>0</v>
      </c>
      <c r="V19" s="215">
        <f t="shared" si="15"/>
        <v>12</v>
      </c>
      <c r="W19" s="221"/>
      <c r="Z19" s="189" t="s">
        <v>51</v>
      </c>
      <c r="AA19" s="206">
        <v>1</v>
      </c>
      <c r="AC19" s="221" t="s">
        <v>1093</v>
      </c>
      <c r="AD19" s="221"/>
      <c r="AE19" s="221"/>
      <c r="AL19" s="10"/>
    </row>
    <row r="20" spans="2:38" ht="12.75" customHeight="1">
      <c r="B20" s="215">
        <f t="shared" si="14"/>
        <v>13</v>
      </c>
      <c r="C20" s="193" t="s">
        <v>188</v>
      </c>
      <c r="D20" s="193" t="s">
        <v>188</v>
      </c>
      <c r="E20" s="193" t="s">
        <v>38</v>
      </c>
      <c r="F20" s="216" t="s">
        <v>188</v>
      </c>
      <c r="G20" s="216" t="s">
        <v>188</v>
      </c>
      <c r="H20" s="217"/>
      <c r="I20" s="218"/>
      <c r="J20" s="193">
        <f t="shared" si="6"/>
        <v>6</v>
      </c>
      <c r="K20" s="193" t="s">
        <v>188</v>
      </c>
      <c r="L20" s="219" t="s">
        <v>38</v>
      </c>
      <c r="M20" s="223"/>
      <c r="N20" s="223"/>
      <c r="O20" s="220">
        <f t="shared" si="3"/>
        <v>0</v>
      </c>
      <c r="P20" s="220">
        <f t="shared" si="20"/>
        <v>0</v>
      </c>
      <c r="Q20" s="220">
        <f t="shared" si="21"/>
        <v>0</v>
      </c>
      <c r="R20" s="220">
        <f t="shared" si="22"/>
        <v>0</v>
      </c>
      <c r="S20" s="220">
        <f t="shared" si="10"/>
        <v>0</v>
      </c>
      <c r="T20" s="220">
        <f t="shared" si="11"/>
        <v>0</v>
      </c>
      <c r="U20" s="220">
        <f t="shared" si="12"/>
        <v>0</v>
      </c>
      <c r="V20" s="215">
        <f t="shared" si="15"/>
        <v>13</v>
      </c>
      <c r="W20" s="221"/>
      <c r="Z20" s="189" t="s">
        <v>358</v>
      </c>
      <c r="AA20" s="206">
        <v>2</v>
      </c>
      <c r="AC20" s="221" t="s">
        <v>1094</v>
      </c>
      <c r="AD20" s="221"/>
      <c r="AE20" s="221"/>
      <c r="AL20" s="10"/>
    </row>
    <row r="21" spans="2:38" ht="12.75" customHeight="1">
      <c r="B21" s="215">
        <f t="shared" si="14"/>
        <v>14</v>
      </c>
      <c r="C21" s="193" t="s">
        <v>188</v>
      </c>
      <c r="D21" s="193" t="s">
        <v>188</v>
      </c>
      <c r="E21" s="193" t="s">
        <v>38</v>
      </c>
      <c r="F21" s="216" t="s">
        <v>188</v>
      </c>
      <c r="G21" s="216" t="s">
        <v>188</v>
      </c>
      <c r="H21" s="217"/>
      <c r="I21" s="218"/>
      <c r="J21" s="193">
        <f t="shared" si="6"/>
        <v>6</v>
      </c>
      <c r="K21" s="193" t="s">
        <v>188</v>
      </c>
      <c r="L21" s="219" t="s">
        <v>38</v>
      </c>
      <c r="M21" s="223"/>
      <c r="N21" s="223"/>
      <c r="O21" s="220">
        <f t="shared" si="3"/>
        <v>0</v>
      </c>
      <c r="P21" s="220">
        <f t="shared" si="20"/>
        <v>0</v>
      </c>
      <c r="Q21" s="220">
        <f t="shared" si="21"/>
        <v>0</v>
      </c>
      <c r="R21" s="220">
        <f t="shared" si="22"/>
        <v>0</v>
      </c>
      <c r="S21" s="220">
        <f t="shared" si="10"/>
        <v>0</v>
      </c>
      <c r="T21" s="220">
        <f t="shared" si="11"/>
        <v>0</v>
      </c>
      <c r="U21" s="220">
        <f t="shared" si="12"/>
        <v>0</v>
      </c>
      <c r="V21" s="215">
        <f t="shared" si="15"/>
        <v>14</v>
      </c>
      <c r="W21" s="221"/>
      <c r="Z21" s="189" t="s">
        <v>55</v>
      </c>
      <c r="AA21" s="206">
        <v>3</v>
      </c>
      <c r="AC21" s="221" t="s">
        <v>1042</v>
      </c>
      <c r="AD21" s="221"/>
      <c r="AE21" s="221"/>
      <c r="AL21" s="10"/>
    </row>
    <row r="22" spans="2:38" ht="12.75" customHeight="1">
      <c r="B22" s="215">
        <f t="shared" si="14"/>
        <v>15</v>
      </c>
      <c r="C22" s="193" t="s">
        <v>188</v>
      </c>
      <c r="D22" s="193" t="s">
        <v>188</v>
      </c>
      <c r="E22" s="193" t="s">
        <v>38</v>
      </c>
      <c r="F22" s="216" t="s">
        <v>188</v>
      </c>
      <c r="G22" s="216" t="s">
        <v>188</v>
      </c>
      <c r="H22" s="217"/>
      <c r="I22" s="218"/>
      <c r="J22" s="193">
        <f t="shared" si="6"/>
        <v>6</v>
      </c>
      <c r="K22" s="193" t="s">
        <v>188</v>
      </c>
      <c r="L22" s="219" t="s">
        <v>38</v>
      </c>
      <c r="M22" s="223"/>
      <c r="N22" s="223"/>
      <c r="O22" s="220">
        <f>IF(J22=0,I22,0)</f>
        <v>0</v>
      </c>
      <c r="P22" s="220">
        <f t="shared" si="7"/>
        <v>0</v>
      </c>
      <c r="Q22" s="220">
        <f t="shared" si="8"/>
        <v>0</v>
      </c>
      <c r="R22" s="220">
        <f t="shared" si="9"/>
        <v>0</v>
      </c>
      <c r="S22" s="220">
        <f t="shared" si="10"/>
        <v>0</v>
      </c>
      <c r="T22" s="220">
        <f t="shared" si="11"/>
        <v>0</v>
      </c>
      <c r="U22" s="220">
        <f t="shared" si="12"/>
        <v>0</v>
      </c>
      <c r="V22" s="215">
        <f t="shared" si="15"/>
        <v>15</v>
      </c>
      <c r="W22" s="221"/>
      <c r="Z22" s="189" t="s">
        <v>192</v>
      </c>
      <c r="AA22" s="206">
        <v>4</v>
      </c>
      <c r="AD22" s="202"/>
      <c r="AL22" s="10"/>
    </row>
    <row r="23" spans="2:38" ht="12.75" customHeight="1">
      <c r="E23" s="189"/>
      <c r="F23" s="226"/>
      <c r="G23" s="226" t="s">
        <v>6</v>
      </c>
      <c r="I23" s="227"/>
      <c r="J23" s="227"/>
      <c r="K23" s="227"/>
      <c r="L23" s="228"/>
      <c r="O23" s="189"/>
      <c r="P23" s="189"/>
      <c r="Q23" s="189"/>
      <c r="R23" s="189"/>
      <c r="S23" s="189"/>
      <c r="T23" s="189"/>
      <c r="U23" s="189"/>
      <c r="V23" s="188"/>
      <c r="W23" s="221"/>
      <c r="Z23" s="189" t="s">
        <v>193</v>
      </c>
      <c r="AA23" s="206">
        <v>5</v>
      </c>
      <c r="AC23" s="229" t="s">
        <v>255</v>
      </c>
      <c r="AD23" s="221"/>
      <c r="AL23" s="10"/>
    </row>
    <row r="24" spans="2:38" ht="12.75" customHeight="1">
      <c r="E24" s="189"/>
      <c r="F24" s="226"/>
      <c r="G24" s="226" t="s">
        <v>6</v>
      </c>
      <c r="H24" s="226" t="s">
        <v>6</v>
      </c>
      <c r="I24" s="227"/>
      <c r="J24" s="227"/>
      <c r="K24" s="227"/>
      <c r="L24" s="228"/>
      <c r="O24" s="189"/>
      <c r="P24" s="189"/>
      <c r="Q24" s="189"/>
      <c r="R24" s="189"/>
      <c r="S24" s="189"/>
      <c r="T24" s="189"/>
      <c r="U24" s="189"/>
      <c r="V24" s="188"/>
      <c r="W24" s="221"/>
      <c r="Z24" s="189" t="s">
        <v>188</v>
      </c>
      <c r="AA24" s="206">
        <v>6</v>
      </c>
      <c r="AC24" s="221" t="s">
        <v>1081</v>
      </c>
      <c r="AD24" s="221"/>
      <c r="AL24" s="10"/>
    </row>
    <row r="25" spans="2:38" ht="12.75" customHeight="1">
      <c r="B25" s="634" t="s">
        <v>206</v>
      </c>
      <c r="C25" s="637" t="s">
        <v>201</v>
      </c>
      <c r="D25" s="640" t="s">
        <v>202</v>
      </c>
      <c r="E25" s="640" t="s">
        <v>36</v>
      </c>
      <c r="F25" s="634" t="s">
        <v>32</v>
      </c>
      <c r="G25" s="634"/>
      <c r="H25" s="634"/>
      <c r="I25" s="231" t="s">
        <v>33</v>
      </c>
      <c r="J25" s="643" t="s">
        <v>298</v>
      </c>
      <c r="K25" s="644"/>
      <c r="L25" s="631" t="s">
        <v>34</v>
      </c>
      <c r="M25" s="205" t="s">
        <v>48</v>
      </c>
      <c r="N25" s="205" t="s">
        <v>253</v>
      </c>
      <c r="O25" s="230" t="s">
        <v>220</v>
      </c>
      <c r="P25" s="230" t="s">
        <v>49</v>
      </c>
      <c r="Q25" s="230" t="s">
        <v>50</v>
      </c>
      <c r="R25" s="230" t="s">
        <v>53</v>
      </c>
      <c r="S25" s="230" t="s">
        <v>221</v>
      </c>
      <c r="T25" s="230" t="s">
        <v>218</v>
      </c>
      <c r="U25" s="230" t="s">
        <v>219</v>
      </c>
      <c r="V25" s="634" t="s">
        <v>206</v>
      </c>
      <c r="W25" s="221"/>
      <c r="Z25" s="189" t="s">
        <v>56</v>
      </c>
      <c r="AA25" s="206">
        <v>7</v>
      </c>
      <c r="AC25" s="221" t="s">
        <v>1044</v>
      </c>
      <c r="AD25" s="221"/>
      <c r="AL25" s="10"/>
    </row>
    <row r="26" spans="2:38" ht="12.75" customHeight="1">
      <c r="B26" s="634"/>
      <c r="C26" s="638"/>
      <c r="D26" s="641"/>
      <c r="E26" s="641"/>
      <c r="F26" s="635" t="s">
        <v>0</v>
      </c>
      <c r="G26" s="635" t="s">
        <v>1</v>
      </c>
      <c r="H26" s="635" t="s">
        <v>2</v>
      </c>
      <c r="I26" s="635" t="s">
        <v>35</v>
      </c>
      <c r="J26" s="645"/>
      <c r="K26" s="646"/>
      <c r="L26" s="632"/>
      <c r="M26" s="207" t="s">
        <v>46</v>
      </c>
      <c r="N26" s="207" t="s">
        <v>254</v>
      </c>
      <c r="O26" s="230" t="s">
        <v>52</v>
      </c>
      <c r="P26" s="230" t="s">
        <v>51</v>
      </c>
      <c r="Q26" s="230" t="s">
        <v>358</v>
      </c>
      <c r="R26" s="230" t="s">
        <v>55</v>
      </c>
      <c r="S26" s="230" t="s">
        <v>192</v>
      </c>
      <c r="T26" s="230" t="s">
        <v>193</v>
      </c>
      <c r="U26" s="230" t="s">
        <v>56</v>
      </c>
      <c r="V26" s="634"/>
      <c r="W26" s="221" t="s">
        <v>259</v>
      </c>
      <c r="AC26" s="221" t="s">
        <v>1082</v>
      </c>
      <c r="AL26" s="10"/>
    </row>
    <row r="27" spans="2:38" ht="12.75" customHeight="1">
      <c r="B27" s="634"/>
      <c r="C27" s="639"/>
      <c r="D27" s="642"/>
      <c r="E27" s="642"/>
      <c r="F27" s="636"/>
      <c r="G27" s="636"/>
      <c r="H27" s="636"/>
      <c r="I27" s="636"/>
      <c r="J27" s="647"/>
      <c r="K27" s="648"/>
      <c r="L27" s="633"/>
      <c r="M27" s="210">
        <f>SUM(O27:U27)-Q27-R27</f>
        <v>0</v>
      </c>
      <c r="N27" s="211">
        <f>O27+T27+(IF(W27=1,U27,0))</f>
        <v>0</v>
      </c>
      <c r="O27" s="232">
        <f>SUM(O28:O42)</f>
        <v>0</v>
      </c>
      <c r="P27" s="232">
        <f>SUM(P28:P42)</f>
        <v>0</v>
      </c>
      <c r="Q27" s="232">
        <f>SUM(Q28:Q42)</f>
        <v>0</v>
      </c>
      <c r="R27" s="232">
        <f>SUM(R28:R42)</f>
        <v>0</v>
      </c>
      <c r="S27" s="232">
        <f t="shared" ref="S27:T27" si="26">SUM(S28:S42)</f>
        <v>0</v>
      </c>
      <c r="T27" s="232">
        <f t="shared" si="26"/>
        <v>0</v>
      </c>
      <c r="U27" s="232">
        <f>SUM(U28:U42)</f>
        <v>0</v>
      </c>
      <c r="V27" s="634"/>
      <c r="W27" s="221">
        <f>$Y$8</f>
        <v>0</v>
      </c>
      <c r="AL27" s="10"/>
    </row>
    <row r="28" spans="2:38" ht="12.75" customHeight="1">
      <c r="B28" s="233">
        <v>1</v>
      </c>
      <c r="C28" s="234" t="s">
        <v>188</v>
      </c>
      <c r="D28" s="193" t="s">
        <v>188</v>
      </c>
      <c r="E28" s="193" t="s">
        <v>38</v>
      </c>
      <c r="F28" s="216" t="s">
        <v>188</v>
      </c>
      <c r="G28" s="216" t="s">
        <v>188</v>
      </c>
      <c r="H28" s="216"/>
      <c r="I28" s="218"/>
      <c r="J28" s="193">
        <f>IF(K28="耕作",0,IF(K28="休耕",1,IF(K28="転用",2,IF(K28="売却",3,IF(K28="貸出",4,IF(K28="借入",5,IF(K28="-",6,IF(K28="その他",7))))))))</f>
        <v>6</v>
      </c>
      <c r="K28" s="193" t="s">
        <v>188</v>
      </c>
      <c r="L28" s="219" t="s">
        <v>38</v>
      </c>
      <c r="M28" s="223"/>
      <c r="N28" s="223"/>
      <c r="O28" s="220">
        <f t="shared" ref="O28:O42" si="27">IF(J28=0,I28,0)</f>
        <v>0</v>
      </c>
      <c r="P28" s="220">
        <f t="shared" ref="P28:P42" si="28">IF(J28=1,I28,0)</f>
        <v>0</v>
      </c>
      <c r="Q28" s="220">
        <f t="shared" ref="Q28:Q42" si="29">IF(J28=2,I28,0)</f>
        <v>0</v>
      </c>
      <c r="R28" s="220">
        <f t="shared" ref="R28:R42" si="30">IF(J28=3,I28,0)</f>
        <v>0</v>
      </c>
      <c r="S28" s="220">
        <f t="shared" ref="S28:S42" si="31">IF(J28=4,I28,0)</f>
        <v>0</v>
      </c>
      <c r="T28" s="220">
        <f t="shared" ref="T28:T42" si="32">IF(J28=5,I28,0)</f>
        <v>0</v>
      </c>
      <c r="U28" s="220">
        <f>IF(J28=7,I28,0)</f>
        <v>0</v>
      </c>
      <c r="V28" s="233">
        <v>1</v>
      </c>
      <c r="W28" s="221"/>
      <c r="AC28" s="235" t="s">
        <v>1089</v>
      </c>
      <c r="AL28" s="10"/>
    </row>
    <row r="29" spans="2:38" ht="12.75" customHeight="1">
      <c r="B29" s="233">
        <f>1+B28</f>
        <v>2</v>
      </c>
      <c r="C29" s="234" t="s">
        <v>188</v>
      </c>
      <c r="D29" s="193" t="s">
        <v>188</v>
      </c>
      <c r="E29" s="193" t="s">
        <v>249</v>
      </c>
      <c r="F29" s="216" t="s">
        <v>188</v>
      </c>
      <c r="G29" s="216" t="s">
        <v>188</v>
      </c>
      <c r="H29" s="216"/>
      <c r="I29" s="218"/>
      <c r="J29" s="193">
        <f t="shared" ref="J29:J42" si="33">IF(K29="耕作",0,IF(K29="休耕",1,IF(K29="転用",2,IF(K29="売却",3,IF(K29="貸出",4,IF(K29="借入",5,IF(K29="-",6,IF(K29="その他",7))))))))</f>
        <v>6</v>
      </c>
      <c r="K29" s="193" t="s">
        <v>188</v>
      </c>
      <c r="L29" s="222" t="s">
        <v>38</v>
      </c>
      <c r="M29" s="223"/>
      <c r="N29" s="223"/>
      <c r="O29" s="220">
        <f t="shared" si="27"/>
        <v>0</v>
      </c>
      <c r="P29" s="220">
        <f t="shared" si="28"/>
        <v>0</v>
      </c>
      <c r="Q29" s="220">
        <f t="shared" si="29"/>
        <v>0</v>
      </c>
      <c r="R29" s="220">
        <f t="shared" si="30"/>
        <v>0</v>
      </c>
      <c r="S29" s="220">
        <f t="shared" si="31"/>
        <v>0</v>
      </c>
      <c r="T29" s="220">
        <f t="shared" si="32"/>
        <v>0</v>
      </c>
      <c r="U29" s="220">
        <f t="shared" ref="U29:U42" si="34">IF(J29=7,I29,0)</f>
        <v>0</v>
      </c>
      <c r="V29" s="233">
        <f>1+V28</f>
        <v>2</v>
      </c>
      <c r="W29" s="221"/>
      <c r="AC29" s="221" t="s">
        <v>1090</v>
      </c>
      <c r="AL29" s="10"/>
    </row>
    <row r="30" spans="2:38" ht="12.75" customHeight="1">
      <c r="B30" s="233">
        <f t="shared" ref="B30:B42" si="35">1+B29</f>
        <v>3</v>
      </c>
      <c r="C30" s="234" t="s">
        <v>188</v>
      </c>
      <c r="D30" s="193" t="s">
        <v>188</v>
      </c>
      <c r="E30" s="193" t="s">
        <v>38</v>
      </c>
      <c r="F30" s="216" t="s">
        <v>188</v>
      </c>
      <c r="G30" s="216" t="s">
        <v>188</v>
      </c>
      <c r="H30" s="216"/>
      <c r="I30" s="218"/>
      <c r="J30" s="193">
        <f t="shared" si="33"/>
        <v>6</v>
      </c>
      <c r="K30" s="193" t="s">
        <v>188</v>
      </c>
      <c r="L30" s="222" t="s">
        <v>38</v>
      </c>
      <c r="M30" s="223"/>
      <c r="N30" s="223"/>
      <c r="O30" s="220">
        <f t="shared" si="27"/>
        <v>0</v>
      </c>
      <c r="P30" s="220">
        <f t="shared" si="28"/>
        <v>0</v>
      </c>
      <c r="Q30" s="220">
        <f t="shared" si="29"/>
        <v>0</v>
      </c>
      <c r="R30" s="220">
        <f t="shared" si="30"/>
        <v>0</v>
      </c>
      <c r="S30" s="220">
        <f t="shared" si="31"/>
        <v>0</v>
      </c>
      <c r="T30" s="220">
        <f t="shared" si="32"/>
        <v>0</v>
      </c>
      <c r="U30" s="220">
        <f t="shared" si="34"/>
        <v>0</v>
      </c>
      <c r="V30" s="233">
        <f t="shared" ref="V30:V42" si="36">1+V29</f>
        <v>3</v>
      </c>
      <c r="W30" s="221"/>
      <c r="AC30" s="236" t="s">
        <v>1091</v>
      </c>
      <c r="AL30" s="10"/>
    </row>
    <row r="31" spans="2:38" ht="12.75" customHeight="1">
      <c r="B31" s="233">
        <f t="shared" si="35"/>
        <v>4</v>
      </c>
      <c r="C31" s="234" t="s">
        <v>188</v>
      </c>
      <c r="D31" s="193" t="s">
        <v>188</v>
      </c>
      <c r="E31" s="193" t="s">
        <v>38</v>
      </c>
      <c r="F31" s="216" t="s">
        <v>188</v>
      </c>
      <c r="G31" s="216" t="s">
        <v>188</v>
      </c>
      <c r="H31" s="216"/>
      <c r="I31" s="218"/>
      <c r="J31" s="193">
        <f t="shared" si="33"/>
        <v>6</v>
      </c>
      <c r="K31" s="193" t="s">
        <v>188</v>
      </c>
      <c r="L31" s="219" t="s">
        <v>38</v>
      </c>
      <c r="M31" s="223"/>
      <c r="N31" s="223"/>
      <c r="O31" s="220">
        <f t="shared" si="27"/>
        <v>0</v>
      </c>
      <c r="P31" s="220">
        <f t="shared" si="28"/>
        <v>0</v>
      </c>
      <c r="Q31" s="220">
        <f t="shared" si="29"/>
        <v>0</v>
      </c>
      <c r="R31" s="220">
        <f t="shared" si="30"/>
        <v>0</v>
      </c>
      <c r="S31" s="220">
        <f t="shared" si="31"/>
        <v>0</v>
      </c>
      <c r="T31" s="220">
        <f t="shared" si="32"/>
        <v>0</v>
      </c>
      <c r="U31" s="220">
        <f t="shared" si="34"/>
        <v>0</v>
      </c>
      <c r="V31" s="233">
        <f t="shared" si="36"/>
        <v>4</v>
      </c>
      <c r="W31" s="221"/>
      <c r="AL31" s="10"/>
    </row>
    <row r="32" spans="2:38" ht="12.75" customHeight="1">
      <c r="B32" s="233">
        <f t="shared" si="35"/>
        <v>5</v>
      </c>
      <c r="C32" s="234" t="s">
        <v>188</v>
      </c>
      <c r="D32" s="193" t="s">
        <v>188</v>
      </c>
      <c r="E32" s="193" t="s">
        <v>38</v>
      </c>
      <c r="F32" s="216" t="s">
        <v>188</v>
      </c>
      <c r="G32" s="216" t="s">
        <v>188</v>
      </c>
      <c r="H32" s="216"/>
      <c r="I32" s="218"/>
      <c r="J32" s="193">
        <f t="shared" si="33"/>
        <v>6</v>
      </c>
      <c r="K32" s="193" t="s">
        <v>188</v>
      </c>
      <c r="L32" s="219" t="s">
        <v>38</v>
      </c>
      <c r="M32" s="223"/>
      <c r="N32" s="223"/>
      <c r="O32" s="220">
        <f t="shared" si="27"/>
        <v>0</v>
      </c>
      <c r="P32" s="220">
        <f t="shared" si="28"/>
        <v>0</v>
      </c>
      <c r="Q32" s="220">
        <f t="shared" si="29"/>
        <v>0</v>
      </c>
      <c r="R32" s="220">
        <f t="shared" si="30"/>
        <v>0</v>
      </c>
      <c r="S32" s="220">
        <f t="shared" si="31"/>
        <v>0</v>
      </c>
      <c r="T32" s="220">
        <f t="shared" si="32"/>
        <v>0</v>
      </c>
      <c r="U32" s="220">
        <f t="shared" si="34"/>
        <v>0</v>
      </c>
      <c r="V32" s="233">
        <f t="shared" si="36"/>
        <v>5</v>
      </c>
      <c r="W32" s="221"/>
      <c r="AL32" s="10"/>
    </row>
    <row r="33" spans="2:38" ht="12.75" customHeight="1">
      <c r="B33" s="233">
        <f t="shared" si="35"/>
        <v>6</v>
      </c>
      <c r="C33" s="234" t="s">
        <v>188</v>
      </c>
      <c r="D33" s="193" t="s">
        <v>188</v>
      </c>
      <c r="E33" s="193" t="s">
        <v>38</v>
      </c>
      <c r="F33" s="216" t="s">
        <v>188</v>
      </c>
      <c r="G33" s="216" t="s">
        <v>188</v>
      </c>
      <c r="H33" s="216"/>
      <c r="I33" s="218"/>
      <c r="J33" s="193">
        <f t="shared" si="33"/>
        <v>6</v>
      </c>
      <c r="K33" s="193" t="s">
        <v>188</v>
      </c>
      <c r="L33" s="219" t="s">
        <v>38</v>
      </c>
      <c r="M33" s="223"/>
      <c r="N33" s="223"/>
      <c r="O33" s="220">
        <f t="shared" si="27"/>
        <v>0</v>
      </c>
      <c r="P33" s="220">
        <f t="shared" si="28"/>
        <v>0</v>
      </c>
      <c r="Q33" s="220">
        <f t="shared" si="29"/>
        <v>0</v>
      </c>
      <c r="R33" s="220">
        <f t="shared" si="30"/>
        <v>0</v>
      </c>
      <c r="S33" s="220">
        <f t="shared" si="31"/>
        <v>0</v>
      </c>
      <c r="T33" s="220">
        <f t="shared" si="32"/>
        <v>0</v>
      </c>
      <c r="U33" s="220">
        <f t="shared" si="34"/>
        <v>0</v>
      </c>
      <c r="V33" s="233">
        <f t="shared" si="36"/>
        <v>6</v>
      </c>
      <c r="W33" s="221"/>
      <c r="AL33" s="10"/>
    </row>
    <row r="34" spans="2:38" ht="12.75" customHeight="1">
      <c r="B34" s="233">
        <f t="shared" si="35"/>
        <v>7</v>
      </c>
      <c r="C34" s="234" t="s">
        <v>188</v>
      </c>
      <c r="D34" s="193" t="s">
        <v>188</v>
      </c>
      <c r="E34" s="193" t="s">
        <v>38</v>
      </c>
      <c r="F34" s="216" t="s">
        <v>188</v>
      </c>
      <c r="G34" s="216" t="s">
        <v>188</v>
      </c>
      <c r="H34" s="216"/>
      <c r="I34" s="218"/>
      <c r="J34" s="193">
        <f t="shared" si="33"/>
        <v>6</v>
      </c>
      <c r="K34" s="193" t="s">
        <v>188</v>
      </c>
      <c r="L34" s="219" t="s">
        <v>38</v>
      </c>
      <c r="M34" s="223"/>
      <c r="N34" s="223"/>
      <c r="O34" s="220">
        <f t="shared" si="27"/>
        <v>0</v>
      </c>
      <c r="P34" s="220">
        <f t="shared" si="28"/>
        <v>0</v>
      </c>
      <c r="Q34" s="220">
        <f t="shared" si="29"/>
        <v>0</v>
      </c>
      <c r="R34" s="220">
        <f t="shared" si="30"/>
        <v>0</v>
      </c>
      <c r="S34" s="220">
        <f t="shared" si="31"/>
        <v>0</v>
      </c>
      <c r="T34" s="220">
        <f t="shared" si="32"/>
        <v>0</v>
      </c>
      <c r="U34" s="220">
        <f t="shared" si="34"/>
        <v>0</v>
      </c>
      <c r="V34" s="233">
        <f t="shared" si="36"/>
        <v>7</v>
      </c>
      <c r="W34" s="221"/>
      <c r="AL34" s="10"/>
    </row>
    <row r="35" spans="2:38" ht="12.75" customHeight="1">
      <c r="B35" s="233">
        <f t="shared" si="35"/>
        <v>8</v>
      </c>
      <c r="C35" s="234" t="s">
        <v>188</v>
      </c>
      <c r="D35" s="193" t="s">
        <v>188</v>
      </c>
      <c r="E35" s="193" t="s">
        <v>38</v>
      </c>
      <c r="F35" s="216" t="s">
        <v>188</v>
      </c>
      <c r="G35" s="216" t="s">
        <v>188</v>
      </c>
      <c r="H35" s="216"/>
      <c r="I35" s="218"/>
      <c r="J35" s="193">
        <f t="shared" si="33"/>
        <v>6</v>
      </c>
      <c r="K35" s="193" t="s">
        <v>188</v>
      </c>
      <c r="L35" s="219" t="s">
        <v>38</v>
      </c>
      <c r="M35" s="223"/>
      <c r="N35" s="223"/>
      <c r="O35" s="220">
        <f t="shared" si="27"/>
        <v>0</v>
      </c>
      <c r="P35" s="220">
        <f t="shared" si="28"/>
        <v>0</v>
      </c>
      <c r="Q35" s="220">
        <f t="shared" si="29"/>
        <v>0</v>
      </c>
      <c r="R35" s="220">
        <f t="shared" si="30"/>
        <v>0</v>
      </c>
      <c r="S35" s="220">
        <f t="shared" si="31"/>
        <v>0</v>
      </c>
      <c r="T35" s="220">
        <f t="shared" si="32"/>
        <v>0</v>
      </c>
      <c r="U35" s="220">
        <f t="shared" si="34"/>
        <v>0</v>
      </c>
      <c r="V35" s="233">
        <f t="shared" si="36"/>
        <v>8</v>
      </c>
      <c r="W35" s="221"/>
      <c r="AL35" s="10"/>
    </row>
    <row r="36" spans="2:38" ht="12.75" customHeight="1">
      <c r="B36" s="233">
        <f t="shared" si="35"/>
        <v>9</v>
      </c>
      <c r="C36" s="234" t="s">
        <v>188</v>
      </c>
      <c r="D36" s="193" t="s">
        <v>188</v>
      </c>
      <c r="E36" s="193" t="s">
        <v>38</v>
      </c>
      <c r="F36" s="216" t="s">
        <v>188</v>
      </c>
      <c r="G36" s="216" t="s">
        <v>188</v>
      </c>
      <c r="H36" s="216"/>
      <c r="I36" s="218"/>
      <c r="J36" s="193">
        <f t="shared" si="33"/>
        <v>6</v>
      </c>
      <c r="K36" s="193" t="s">
        <v>188</v>
      </c>
      <c r="L36" s="219" t="s">
        <v>38</v>
      </c>
      <c r="M36" s="223"/>
      <c r="N36" s="223"/>
      <c r="O36" s="220">
        <f t="shared" si="27"/>
        <v>0</v>
      </c>
      <c r="P36" s="220">
        <f t="shared" si="28"/>
        <v>0</v>
      </c>
      <c r="Q36" s="220">
        <f t="shared" si="29"/>
        <v>0</v>
      </c>
      <c r="R36" s="220">
        <f t="shared" si="30"/>
        <v>0</v>
      </c>
      <c r="S36" s="220">
        <f t="shared" si="31"/>
        <v>0</v>
      </c>
      <c r="T36" s="220">
        <f t="shared" si="32"/>
        <v>0</v>
      </c>
      <c r="U36" s="220">
        <f t="shared" si="34"/>
        <v>0</v>
      </c>
      <c r="V36" s="233">
        <f t="shared" si="36"/>
        <v>9</v>
      </c>
      <c r="W36" s="221"/>
      <c r="AL36" s="10"/>
    </row>
    <row r="37" spans="2:38" ht="12.75" customHeight="1">
      <c r="B37" s="233">
        <f t="shared" si="35"/>
        <v>10</v>
      </c>
      <c r="C37" s="234" t="s">
        <v>188</v>
      </c>
      <c r="D37" s="193" t="s">
        <v>188</v>
      </c>
      <c r="E37" s="193" t="s">
        <v>38</v>
      </c>
      <c r="F37" s="216" t="s">
        <v>188</v>
      </c>
      <c r="G37" s="216" t="s">
        <v>188</v>
      </c>
      <c r="H37" s="216"/>
      <c r="I37" s="218"/>
      <c r="J37" s="193">
        <f t="shared" si="33"/>
        <v>6</v>
      </c>
      <c r="K37" s="193" t="s">
        <v>188</v>
      </c>
      <c r="L37" s="219" t="s">
        <v>38</v>
      </c>
      <c r="M37" s="223"/>
      <c r="N37" s="223"/>
      <c r="O37" s="220">
        <f t="shared" si="27"/>
        <v>0</v>
      </c>
      <c r="P37" s="220">
        <f t="shared" si="28"/>
        <v>0</v>
      </c>
      <c r="Q37" s="220">
        <f t="shared" si="29"/>
        <v>0</v>
      </c>
      <c r="R37" s="220">
        <f t="shared" si="30"/>
        <v>0</v>
      </c>
      <c r="S37" s="220">
        <f t="shared" si="31"/>
        <v>0</v>
      </c>
      <c r="T37" s="220">
        <f t="shared" si="32"/>
        <v>0</v>
      </c>
      <c r="U37" s="220">
        <f t="shared" si="34"/>
        <v>0</v>
      </c>
      <c r="V37" s="233">
        <f t="shared" si="36"/>
        <v>10</v>
      </c>
      <c r="W37" s="221"/>
      <c r="AL37" s="10"/>
    </row>
    <row r="38" spans="2:38" ht="12.75" customHeight="1">
      <c r="B38" s="233">
        <f t="shared" si="35"/>
        <v>11</v>
      </c>
      <c r="C38" s="234" t="s">
        <v>188</v>
      </c>
      <c r="D38" s="193" t="s">
        <v>188</v>
      </c>
      <c r="E38" s="193" t="s">
        <v>38</v>
      </c>
      <c r="F38" s="216" t="s">
        <v>188</v>
      </c>
      <c r="G38" s="216" t="s">
        <v>188</v>
      </c>
      <c r="H38" s="216"/>
      <c r="I38" s="218"/>
      <c r="J38" s="193">
        <f t="shared" si="33"/>
        <v>6</v>
      </c>
      <c r="K38" s="193" t="s">
        <v>188</v>
      </c>
      <c r="L38" s="219" t="s">
        <v>38</v>
      </c>
      <c r="M38" s="223"/>
      <c r="N38" s="223"/>
      <c r="O38" s="220">
        <f t="shared" si="27"/>
        <v>0</v>
      </c>
      <c r="P38" s="220">
        <f t="shared" si="28"/>
        <v>0</v>
      </c>
      <c r="Q38" s="220">
        <f t="shared" si="29"/>
        <v>0</v>
      </c>
      <c r="R38" s="220">
        <f t="shared" si="30"/>
        <v>0</v>
      </c>
      <c r="S38" s="220">
        <f t="shared" si="31"/>
        <v>0</v>
      </c>
      <c r="T38" s="220">
        <f t="shared" si="32"/>
        <v>0</v>
      </c>
      <c r="U38" s="220">
        <f t="shared" si="34"/>
        <v>0</v>
      </c>
      <c r="V38" s="233">
        <f t="shared" si="36"/>
        <v>11</v>
      </c>
      <c r="W38" s="221"/>
      <c r="AL38" s="10"/>
    </row>
    <row r="39" spans="2:38" ht="12.75" customHeight="1">
      <c r="B39" s="233">
        <f t="shared" si="35"/>
        <v>12</v>
      </c>
      <c r="C39" s="234" t="s">
        <v>188</v>
      </c>
      <c r="D39" s="193" t="s">
        <v>188</v>
      </c>
      <c r="E39" s="193" t="s">
        <v>38</v>
      </c>
      <c r="F39" s="216" t="s">
        <v>188</v>
      </c>
      <c r="G39" s="216" t="s">
        <v>188</v>
      </c>
      <c r="H39" s="216"/>
      <c r="I39" s="218"/>
      <c r="J39" s="193">
        <f t="shared" si="33"/>
        <v>6</v>
      </c>
      <c r="K39" s="193" t="s">
        <v>188</v>
      </c>
      <c r="L39" s="219" t="s">
        <v>38</v>
      </c>
      <c r="M39" s="223"/>
      <c r="N39" s="223"/>
      <c r="O39" s="220">
        <f t="shared" si="27"/>
        <v>0</v>
      </c>
      <c r="P39" s="220">
        <f t="shared" si="28"/>
        <v>0</v>
      </c>
      <c r="Q39" s="220">
        <f t="shared" si="29"/>
        <v>0</v>
      </c>
      <c r="R39" s="220">
        <f t="shared" si="30"/>
        <v>0</v>
      </c>
      <c r="S39" s="220">
        <f t="shared" si="31"/>
        <v>0</v>
      </c>
      <c r="T39" s="220">
        <f t="shared" si="32"/>
        <v>0</v>
      </c>
      <c r="U39" s="220">
        <f t="shared" si="34"/>
        <v>0</v>
      </c>
      <c r="V39" s="233">
        <f t="shared" si="36"/>
        <v>12</v>
      </c>
      <c r="W39" s="221"/>
      <c r="AL39" s="10"/>
    </row>
    <row r="40" spans="2:38" ht="12.75" customHeight="1">
      <c r="B40" s="233">
        <f t="shared" si="35"/>
        <v>13</v>
      </c>
      <c r="C40" s="234" t="s">
        <v>188</v>
      </c>
      <c r="D40" s="193" t="s">
        <v>188</v>
      </c>
      <c r="E40" s="193" t="s">
        <v>38</v>
      </c>
      <c r="F40" s="216" t="s">
        <v>188</v>
      </c>
      <c r="G40" s="216" t="s">
        <v>188</v>
      </c>
      <c r="H40" s="216"/>
      <c r="I40" s="218"/>
      <c r="J40" s="193">
        <f t="shared" si="33"/>
        <v>6</v>
      </c>
      <c r="K40" s="193" t="s">
        <v>188</v>
      </c>
      <c r="L40" s="219" t="s">
        <v>38</v>
      </c>
      <c r="M40" s="223"/>
      <c r="N40" s="223"/>
      <c r="O40" s="220">
        <f t="shared" si="27"/>
        <v>0</v>
      </c>
      <c r="P40" s="220">
        <f t="shared" si="28"/>
        <v>0</v>
      </c>
      <c r="Q40" s="220">
        <f t="shared" si="29"/>
        <v>0</v>
      </c>
      <c r="R40" s="220">
        <f t="shared" si="30"/>
        <v>0</v>
      </c>
      <c r="S40" s="220">
        <f t="shared" si="31"/>
        <v>0</v>
      </c>
      <c r="T40" s="220">
        <f t="shared" si="32"/>
        <v>0</v>
      </c>
      <c r="U40" s="220">
        <f t="shared" si="34"/>
        <v>0</v>
      </c>
      <c r="V40" s="233">
        <f t="shared" si="36"/>
        <v>13</v>
      </c>
      <c r="W40" s="221"/>
      <c r="AL40" s="10"/>
    </row>
    <row r="41" spans="2:38" ht="12.75" customHeight="1">
      <c r="B41" s="233">
        <f t="shared" si="35"/>
        <v>14</v>
      </c>
      <c r="C41" s="234" t="s">
        <v>188</v>
      </c>
      <c r="D41" s="193" t="s">
        <v>188</v>
      </c>
      <c r="E41" s="193" t="s">
        <v>38</v>
      </c>
      <c r="F41" s="216" t="s">
        <v>188</v>
      </c>
      <c r="G41" s="216" t="s">
        <v>188</v>
      </c>
      <c r="H41" s="216"/>
      <c r="I41" s="218"/>
      <c r="J41" s="193">
        <f t="shared" si="33"/>
        <v>6</v>
      </c>
      <c r="K41" s="193" t="s">
        <v>188</v>
      </c>
      <c r="L41" s="219" t="s">
        <v>38</v>
      </c>
      <c r="M41" s="223"/>
      <c r="N41" s="223"/>
      <c r="O41" s="220">
        <f t="shared" si="27"/>
        <v>0</v>
      </c>
      <c r="P41" s="220">
        <f t="shared" si="28"/>
        <v>0</v>
      </c>
      <c r="Q41" s="220">
        <f t="shared" si="29"/>
        <v>0</v>
      </c>
      <c r="R41" s="220">
        <f t="shared" si="30"/>
        <v>0</v>
      </c>
      <c r="S41" s="220">
        <f t="shared" si="31"/>
        <v>0</v>
      </c>
      <c r="T41" s="220">
        <f t="shared" si="32"/>
        <v>0</v>
      </c>
      <c r="U41" s="220">
        <f t="shared" si="34"/>
        <v>0</v>
      </c>
      <c r="V41" s="233">
        <f t="shared" si="36"/>
        <v>14</v>
      </c>
      <c r="W41" s="221"/>
      <c r="AL41" s="10"/>
    </row>
    <row r="42" spans="2:38" ht="12.75" customHeight="1">
      <c r="B42" s="233">
        <f t="shared" si="35"/>
        <v>15</v>
      </c>
      <c r="C42" s="234" t="s">
        <v>188</v>
      </c>
      <c r="D42" s="193" t="s">
        <v>188</v>
      </c>
      <c r="E42" s="193" t="s">
        <v>38</v>
      </c>
      <c r="F42" s="216" t="s">
        <v>188</v>
      </c>
      <c r="G42" s="216" t="s">
        <v>188</v>
      </c>
      <c r="H42" s="216"/>
      <c r="I42" s="218"/>
      <c r="J42" s="193">
        <f t="shared" si="33"/>
        <v>6</v>
      </c>
      <c r="K42" s="193" t="s">
        <v>188</v>
      </c>
      <c r="L42" s="219" t="s">
        <v>38</v>
      </c>
      <c r="M42" s="223"/>
      <c r="N42" s="223"/>
      <c r="O42" s="220">
        <f t="shared" si="27"/>
        <v>0</v>
      </c>
      <c r="P42" s="220">
        <f t="shared" si="28"/>
        <v>0</v>
      </c>
      <c r="Q42" s="220">
        <f t="shared" si="29"/>
        <v>0</v>
      </c>
      <c r="R42" s="220">
        <f t="shared" si="30"/>
        <v>0</v>
      </c>
      <c r="S42" s="220">
        <f t="shared" si="31"/>
        <v>0</v>
      </c>
      <c r="T42" s="220">
        <f t="shared" si="32"/>
        <v>0</v>
      </c>
      <c r="U42" s="220">
        <f t="shared" si="34"/>
        <v>0</v>
      </c>
      <c r="V42" s="233">
        <f t="shared" si="36"/>
        <v>15</v>
      </c>
      <c r="W42" s="221"/>
      <c r="AL42" s="10"/>
    </row>
    <row r="43" spans="2:38" ht="12.75" customHeight="1">
      <c r="E43" s="189"/>
      <c r="F43" s="189"/>
      <c r="G43" s="189"/>
      <c r="H43" s="189"/>
      <c r="I43" s="237"/>
      <c r="J43" s="237"/>
      <c r="K43" s="237"/>
      <c r="L43" s="228"/>
      <c r="O43" s="189"/>
      <c r="P43" s="189"/>
      <c r="Q43" s="189"/>
      <c r="R43" s="189"/>
      <c r="S43" s="189"/>
      <c r="T43" s="189"/>
      <c r="U43" s="189"/>
      <c r="V43" s="188"/>
      <c r="W43" s="221"/>
      <c r="AL43" s="10"/>
    </row>
    <row r="44" spans="2:38" ht="12.75" customHeight="1">
      <c r="E44" s="228"/>
      <c r="F44" s="189"/>
      <c r="G44" s="189"/>
      <c r="H44" s="189"/>
      <c r="I44" s="237"/>
      <c r="J44" s="228"/>
      <c r="K44" s="228"/>
      <c r="L44" s="228"/>
      <c r="O44" s="189"/>
      <c r="P44" s="189"/>
      <c r="Q44" s="189"/>
      <c r="R44" s="189"/>
      <c r="S44" s="189"/>
      <c r="T44" s="189"/>
      <c r="U44" s="189"/>
      <c r="V44" s="188"/>
      <c r="W44" s="221"/>
      <c r="Z44" s="188"/>
      <c r="AL44" s="10"/>
    </row>
    <row r="45" spans="2:38" ht="12.75" customHeight="1">
      <c r="B45" s="615" t="s">
        <v>207</v>
      </c>
      <c r="C45" s="618" t="s">
        <v>201</v>
      </c>
      <c r="D45" s="621" t="s">
        <v>202</v>
      </c>
      <c r="E45" s="621" t="s">
        <v>36</v>
      </c>
      <c r="F45" s="624" t="s">
        <v>32</v>
      </c>
      <c r="G45" s="624"/>
      <c r="H45" s="624"/>
      <c r="I45" s="239" t="s">
        <v>33</v>
      </c>
      <c r="J45" s="625" t="s">
        <v>298</v>
      </c>
      <c r="K45" s="626"/>
      <c r="L45" s="612" t="s">
        <v>34</v>
      </c>
      <c r="M45" s="205" t="s">
        <v>48</v>
      </c>
      <c r="N45" s="205" t="s">
        <v>253</v>
      </c>
      <c r="O45" s="238" t="s">
        <v>220</v>
      </c>
      <c r="P45" s="238" t="s">
        <v>49</v>
      </c>
      <c r="Q45" s="238" t="s">
        <v>50</v>
      </c>
      <c r="R45" s="238" t="s">
        <v>53</v>
      </c>
      <c r="S45" s="238" t="s">
        <v>221</v>
      </c>
      <c r="T45" s="238" t="s">
        <v>218</v>
      </c>
      <c r="U45" s="238" t="s">
        <v>219</v>
      </c>
      <c r="V45" s="615" t="s">
        <v>207</v>
      </c>
      <c r="W45" s="221"/>
      <c r="Z45" s="188"/>
    </row>
    <row r="46" spans="2:38" ht="12.75" customHeight="1">
      <c r="B46" s="615"/>
      <c r="C46" s="619"/>
      <c r="D46" s="622"/>
      <c r="E46" s="622"/>
      <c r="F46" s="616" t="s">
        <v>0</v>
      </c>
      <c r="G46" s="616" t="s">
        <v>1</v>
      </c>
      <c r="H46" s="616" t="s">
        <v>2</v>
      </c>
      <c r="I46" s="616" t="s">
        <v>35</v>
      </c>
      <c r="J46" s="627"/>
      <c r="K46" s="628"/>
      <c r="L46" s="613"/>
      <c r="M46" s="207" t="s">
        <v>46</v>
      </c>
      <c r="N46" s="207" t="s">
        <v>254</v>
      </c>
      <c r="O46" s="238" t="s">
        <v>52</v>
      </c>
      <c r="P46" s="238" t="s">
        <v>51</v>
      </c>
      <c r="Q46" s="238" t="s">
        <v>358</v>
      </c>
      <c r="R46" s="238" t="s">
        <v>55</v>
      </c>
      <c r="S46" s="238" t="s">
        <v>192</v>
      </c>
      <c r="T46" s="238" t="s">
        <v>193</v>
      </c>
      <c r="U46" s="238" t="s">
        <v>56</v>
      </c>
      <c r="V46" s="615"/>
      <c r="W46" s="189" t="s">
        <v>260</v>
      </c>
      <c r="Z46" s="188"/>
    </row>
    <row r="47" spans="2:38" ht="12.75" customHeight="1">
      <c r="B47" s="615"/>
      <c r="C47" s="620"/>
      <c r="D47" s="623"/>
      <c r="E47" s="623"/>
      <c r="F47" s="617"/>
      <c r="G47" s="617"/>
      <c r="H47" s="617"/>
      <c r="I47" s="617"/>
      <c r="J47" s="629"/>
      <c r="K47" s="630"/>
      <c r="L47" s="614"/>
      <c r="M47" s="210">
        <f>SUM(O47:U47)-Q47-R47</f>
        <v>0</v>
      </c>
      <c r="N47" s="211">
        <f>O47+T47+(IF(W47=1,U47,0))</f>
        <v>0</v>
      </c>
      <c r="O47" s="240">
        <f>SUM(O48:O62)</f>
        <v>0</v>
      </c>
      <c r="P47" s="240">
        <f>SUM(P48:P62)</f>
        <v>0</v>
      </c>
      <c r="Q47" s="240">
        <f>SUM(Q48:Q62)</f>
        <v>0</v>
      </c>
      <c r="R47" s="240">
        <f>SUM(R48:R62)</f>
        <v>0</v>
      </c>
      <c r="S47" s="240">
        <f t="shared" ref="S47:T47" si="37">SUM(S48:S62)</f>
        <v>0</v>
      </c>
      <c r="T47" s="240">
        <f t="shared" si="37"/>
        <v>0</v>
      </c>
      <c r="U47" s="240">
        <f>SUM(U48:U62)</f>
        <v>0</v>
      </c>
      <c r="V47" s="615"/>
      <c r="W47" s="221">
        <f>$Y$9</f>
        <v>0</v>
      </c>
      <c r="Z47" s="188"/>
    </row>
    <row r="48" spans="2:38" ht="12.75" customHeight="1">
      <c r="B48" s="241">
        <v>1</v>
      </c>
      <c r="C48" s="234" t="s">
        <v>188</v>
      </c>
      <c r="D48" s="193" t="s">
        <v>188</v>
      </c>
      <c r="E48" s="193" t="s">
        <v>188</v>
      </c>
      <c r="F48" s="216" t="s">
        <v>188</v>
      </c>
      <c r="G48" s="216" t="s">
        <v>188</v>
      </c>
      <c r="H48" s="217"/>
      <c r="I48" s="218"/>
      <c r="J48" s="193">
        <f>IF(K48="耕作",0,IF(K48="休耕",1,IF(K48="転用",2,IF(K48="売却",3,IF(K48="貸出",4,IF(K48="借入",5,IF(K48="-",6,IF(K48="その他",7))))))))</f>
        <v>6</v>
      </c>
      <c r="K48" s="193" t="s">
        <v>188</v>
      </c>
      <c r="L48" s="219" t="s">
        <v>38</v>
      </c>
      <c r="M48" s="223"/>
      <c r="N48" s="223"/>
      <c r="O48" s="220">
        <f t="shared" ref="O48:O62" si="38">IF(J48=0,I48,0)</f>
        <v>0</v>
      </c>
      <c r="P48" s="220">
        <f t="shared" ref="P48:P62" si="39">IF(J48=1,I48,0)</f>
        <v>0</v>
      </c>
      <c r="Q48" s="220">
        <f t="shared" ref="Q48:Q62" si="40">IF(J48=2,I48,0)</f>
        <v>0</v>
      </c>
      <c r="R48" s="220">
        <f t="shared" ref="R48:R62" si="41">IF(J48=3,I48,0)</f>
        <v>0</v>
      </c>
      <c r="S48" s="220">
        <f t="shared" ref="S48:S62" si="42">IF(J48=4,I48,0)</f>
        <v>0</v>
      </c>
      <c r="T48" s="220">
        <f t="shared" ref="T48:T62" si="43">IF(J48=5,I48,0)</f>
        <v>0</v>
      </c>
      <c r="U48" s="220">
        <f>IF(J48=7,I48,0)</f>
        <v>0</v>
      </c>
      <c r="V48" s="241">
        <v>1</v>
      </c>
      <c r="W48" s="221"/>
      <c r="Z48" s="188"/>
    </row>
    <row r="49" spans="2:26" ht="12.75" customHeight="1">
      <c r="B49" s="241">
        <f>1+B48</f>
        <v>2</v>
      </c>
      <c r="C49" s="234" t="s">
        <v>188</v>
      </c>
      <c r="D49" s="193" t="s">
        <v>188</v>
      </c>
      <c r="E49" s="193" t="s">
        <v>188</v>
      </c>
      <c r="F49" s="216" t="s">
        <v>188</v>
      </c>
      <c r="G49" s="216" t="s">
        <v>188</v>
      </c>
      <c r="H49" s="217"/>
      <c r="I49" s="218"/>
      <c r="J49" s="193">
        <f t="shared" ref="J49:J62" si="44">IF(K49="耕作",0,IF(K49="休耕",1,IF(K49="転用",2,IF(K49="売却",3,IF(K49="貸出",4,IF(K49="借入",5,IF(K49="-",6,IF(K49="その他",7))))))))</f>
        <v>6</v>
      </c>
      <c r="K49" s="193" t="s">
        <v>188</v>
      </c>
      <c r="L49" s="222" t="s">
        <v>38</v>
      </c>
      <c r="M49" s="223"/>
      <c r="N49" s="223"/>
      <c r="O49" s="220">
        <f t="shared" si="38"/>
        <v>0</v>
      </c>
      <c r="P49" s="220">
        <f t="shared" si="39"/>
        <v>0</v>
      </c>
      <c r="Q49" s="220">
        <f t="shared" si="40"/>
        <v>0</v>
      </c>
      <c r="R49" s="220">
        <f t="shared" si="41"/>
        <v>0</v>
      </c>
      <c r="S49" s="220">
        <f t="shared" si="42"/>
        <v>0</v>
      </c>
      <c r="T49" s="220">
        <f t="shared" si="43"/>
        <v>0</v>
      </c>
      <c r="U49" s="220">
        <f t="shared" ref="U49:U62" si="45">IF(J49=7,I49,0)</f>
        <v>0</v>
      </c>
      <c r="V49" s="241">
        <f>1+V48</f>
        <v>2</v>
      </c>
      <c r="W49" s="221"/>
      <c r="Z49" s="188"/>
    </row>
    <row r="50" spans="2:26" ht="12.75" customHeight="1">
      <c r="B50" s="241">
        <f t="shared" ref="B50:B62" si="46">1+B49</f>
        <v>3</v>
      </c>
      <c r="C50" s="234" t="s">
        <v>188</v>
      </c>
      <c r="D50" s="193" t="s">
        <v>188</v>
      </c>
      <c r="E50" s="193" t="s">
        <v>188</v>
      </c>
      <c r="F50" s="216" t="s">
        <v>188</v>
      </c>
      <c r="G50" s="216" t="s">
        <v>188</v>
      </c>
      <c r="H50" s="217"/>
      <c r="I50" s="218"/>
      <c r="J50" s="193">
        <f t="shared" si="44"/>
        <v>6</v>
      </c>
      <c r="K50" s="193" t="s">
        <v>188</v>
      </c>
      <c r="L50" s="222" t="s">
        <v>38</v>
      </c>
      <c r="M50" s="223"/>
      <c r="N50" s="223"/>
      <c r="O50" s="220">
        <f t="shared" si="38"/>
        <v>0</v>
      </c>
      <c r="P50" s="220">
        <f t="shared" si="39"/>
        <v>0</v>
      </c>
      <c r="Q50" s="220">
        <f t="shared" si="40"/>
        <v>0</v>
      </c>
      <c r="R50" s="220">
        <f t="shared" si="41"/>
        <v>0</v>
      </c>
      <c r="S50" s="220">
        <f t="shared" si="42"/>
        <v>0</v>
      </c>
      <c r="T50" s="220">
        <f t="shared" si="43"/>
        <v>0</v>
      </c>
      <c r="U50" s="220">
        <f t="shared" si="45"/>
        <v>0</v>
      </c>
      <c r="V50" s="241">
        <f t="shared" ref="V50:V62" si="47">1+V49</f>
        <v>3</v>
      </c>
      <c r="W50" s="221"/>
      <c r="Z50" s="188"/>
    </row>
    <row r="51" spans="2:26" ht="12.75" customHeight="1">
      <c r="B51" s="241">
        <f t="shared" si="46"/>
        <v>4</v>
      </c>
      <c r="C51" s="234" t="s">
        <v>188</v>
      </c>
      <c r="D51" s="193" t="s">
        <v>188</v>
      </c>
      <c r="E51" s="193" t="s">
        <v>188</v>
      </c>
      <c r="F51" s="216" t="s">
        <v>188</v>
      </c>
      <c r="G51" s="216" t="s">
        <v>188</v>
      </c>
      <c r="H51" s="217"/>
      <c r="I51" s="218"/>
      <c r="J51" s="193">
        <f t="shared" si="44"/>
        <v>6</v>
      </c>
      <c r="K51" s="193" t="s">
        <v>188</v>
      </c>
      <c r="L51" s="219" t="s">
        <v>38</v>
      </c>
      <c r="M51" s="223"/>
      <c r="N51" s="223"/>
      <c r="O51" s="220">
        <f t="shared" si="38"/>
        <v>0</v>
      </c>
      <c r="P51" s="220">
        <f t="shared" si="39"/>
        <v>0</v>
      </c>
      <c r="Q51" s="220">
        <f t="shared" si="40"/>
        <v>0</v>
      </c>
      <c r="R51" s="220">
        <f t="shared" si="41"/>
        <v>0</v>
      </c>
      <c r="S51" s="220">
        <f t="shared" si="42"/>
        <v>0</v>
      </c>
      <c r="T51" s="220">
        <f t="shared" si="43"/>
        <v>0</v>
      </c>
      <c r="U51" s="220">
        <f t="shared" si="45"/>
        <v>0</v>
      </c>
      <c r="V51" s="241">
        <f t="shared" si="47"/>
        <v>4</v>
      </c>
      <c r="W51" s="221"/>
      <c r="Z51" s="188"/>
    </row>
    <row r="52" spans="2:26" ht="12.75" customHeight="1">
      <c r="B52" s="241">
        <f t="shared" si="46"/>
        <v>5</v>
      </c>
      <c r="C52" s="234" t="s">
        <v>188</v>
      </c>
      <c r="D52" s="193" t="s">
        <v>188</v>
      </c>
      <c r="E52" s="193" t="s">
        <v>188</v>
      </c>
      <c r="F52" s="216" t="s">
        <v>188</v>
      </c>
      <c r="G52" s="216" t="s">
        <v>188</v>
      </c>
      <c r="H52" s="217"/>
      <c r="I52" s="218"/>
      <c r="J52" s="193">
        <f t="shared" si="44"/>
        <v>6</v>
      </c>
      <c r="K52" s="193" t="s">
        <v>188</v>
      </c>
      <c r="L52" s="219" t="s">
        <v>38</v>
      </c>
      <c r="M52" s="223"/>
      <c r="N52" s="223"/>
      <c r="O52" s="220">
        <f t="shared" si="38"/>
        <v>0</v>
      </c>
      <c r="P52" s="220">
        <f t="shared" si="39"/>
        <v>0</v>
      </c>
      <c r="Q52" s="220">
        <f t="shared" si="40"/>
        <v>0</v>
      </c>
      <c r="R52" s="220">
        <f t="shared" si="41"/>
        <v>0</v>
      </c>
      <c r="S52" s="220">
        <f t="shared" si="42"/>
        <v>0</v>
      </c>
      <c r="T52" s="220">
        <f t="shared" si="43"/>
        <v>0</v>
      </c>
      <c r="U52" s="220">
        <f t="shared" si="45"/>
        <v>0</v>
      </c>
      <c r="V52" s="241">
        <f t="shared" si="47"/>
        <v>5</v>
      </c>
      <c r="W52" s="221"/>
      <c r="Z52" s="188"/>
    </row>
    <row r="53" spans="2:26" ht="12.75" customHeight="1">
      <c r="B53" s="241">
        <f t="shared" si="46"/>
        <v>6</v>
      </c>
      <c r="C53" s="234" t="s">
        <v>188</v>
      </c>
      <c r="D53" s="193" t="s">
        <v>188</v>
      </c>
      <c r="E53" s="193" t="s">
        <v>188</v>
      </c>
      <c r="F53" s="216" t="s">
        <v>188</v>
      </c>
      <c r="G53" s="216" t="s">
        <v>188</v>
      </c>
      <c r="H53" s="217"/>
      <c r="I53" s="218"/>
      <c r="J53" s="193">
        <f t="shared" si="44"/>
        <v>6</v>
      </c>
      <c r="K53" s="193" t="s">
        <v>188</v>
      </c>
      <c r="L53" s="219" t="s">
        <v>38</v>
      </c>
      <c r="M53" s="223"/>
      <c r="N53" s="223"/>
      <c r="O53" s="220">
        <f t="shared" si="38"/>
        <v>0</v>
      </c>
      <c r="P53" s="220">
        <f t="shared" si="39"/>
        <v>0</v>
      </c>
      <c r="Q53" s="220">
        <f t="shared" si="40"/>
        <v>0</v>
      </c>
      <c r="R53" s="220">
        <f t="shared" si="41"/>
        <v>0</v>
      </c>
      <c r="S53" s="220">
        <f t="shared" si="42"/>
        <v>0</v>
      </c>
      <c r="T53" s="220">
        <f t="shared" si="43"/>
        <v>0</v>
      </c>
      <c r="U53" s="220">
        <f t="shared" si="45"/>
        <v>0</v>
      </c>
      <c r="V53" s="241">
        <f t="shared" si="47"/>
        <v>6</v>
      </c>
      <c r="W53" s="221"/>
      <c r="Z53" s="188"/>
    </row>
    <row r="54" spans="2:26" ht="12.75" customHeight="1">
      <c r="B54" s="241">
        <f t="shared" si="46"/>
        <v>7</v>
      </c>
      <c r="C54" s="234" t="s">
        <v>188</v>
      </c>
      <c r="D54" s="193" t="s">
        <v>188</v>
      </c>
      <c r="E54" s="193" t="s">
        <v>188</v>
      </c>
      <c r="F54" s="216" t="s">
        <v>188</v>
      </c>
      <c r="G54" s="216" t="s">
        <v>188</v>
      </c>
      <c r="H54" s="217"/>
      <c r="I54" s="218"/>
      <c r="J54" s="193">
        <f t="shared" si="44"/>
        <v>6</v>
      </c>
      <c r="K54" s="193" t="s">
        <v>188</v>
      </c>
      <c r="L54" s="219" t="s">
        <v>38</v>
      </c>
      <c r="M54" s="223"/>
      <c r="N54" s="223"/>
      <c r="O54" s="220">
        <f t="shared" si="38"/>
        <v>0</v>
      </c>
      <c r="P54" s="220">
        <f t="shared" si="39"/>
        <v>0</v>
      </c>
      <c r="Q54" s="220">
        <f t="shared" si="40"/>
        <v>0</v>
      </c>
      <c r="R54" s="220">
        <f t="shared" si="41"/>
        <v>0</v>
      </c>
      <c r="S54" s="220">
        <f t="shared" si="42"/>
        <v>0</v>
      </c>
      <c r="T54" s="220">
        <f t="shared" si="43"/>
        <v>0</v>
      </c>
      <c r="U54" s="220">
        <f t="shared" si="45"/>
        <v>0</v>
      </c>
      <c r="V54" s="241">
        <f t="shared" si="47"/>
        <v>7</v>
      </c>
      <c r="W54" s="221"/>
      <c r="Z54" s="188"/>
    </row>
    <row r="55" spans="2:26" ht="12.75" customHeight="1">
      <c r="B55" s="241">
        <f t="shared" si="46"/>
        <v>8</v>
      </c>
      <c r="C55" s="234" t="s">
        <v>188</v>
      </c>
      <c r="D55" s="193" t="s">
        <v>188</v>
      </c>
      <c r="E55" s="193" t="s">
        <v>188</v>
      </c>
      <c r="F55" s="216" t="s">
        <v>188</v>
      </c>
      <c r="G55" s="216" t="s">
        <v>188</v>
      </c>
      <c r="H55" s="217"/>
      <c r="I55" s="218"/>
      <c r="J55" s="193">
        <f t="shared" si="44"/>
        <v>6</v>
      </c>
      <c r="K55" s="193" t="s">
        <v>188</v>
      </c>
      <c r="L55" s="219" t="s">
        <v>38</v>
      </c>
      <c r="M55" s="223"/>
      <c r="N55" s="223"/>
      <c r="O55" s="220">
        <f t="shared" si="38"/>
        <v>0</v>
      </c>
      <c r="P55" s="220">
        <f t="shared" si="39"/>
        <v>0</v>
      </c>
      <c r="Q55" s="220">
        <f t="shared" si="40"/>
        <v>0</v>
      </c>
      <c r="R55" s="220">
        <f t="shared" si="41"/>
        <v>0</v>
      </c>
      <c r="S55" s="220">
        <f t="shared" si="42"/>
        <v>0</v>
      </c>
      <c r="T55" s="220">
        <f t="shared" si="43"/>
        <v>0</v>
      </c>
      <c r="U55" s="220">
        <f t="shared" si="45"/>
        <v>0</v>
      </c>
      <c r="V55" s="241">
        <f t="shared" si="47"/>
        <v>8</v>
      </c>
      <c r="W55" s="221"/>
      <c r="Z55" s="188"/>
    </row>
    <row r="56" spans="2:26" ht="12.75" customHeight="1">
      <c r="B56" s="241">
        <f t="shared" si="46"/>
        <v>9</v>
      </c>
      <c r="C56" s="234" t="s">
        <v>188</v>
      </c>
      <c r="D56" s="193" t="s">
        <v>188</v>
      </c>
      <c r="E56" s="193" t="s">
        <v>188</v>
      </c>
      <c r="F56" s="216" t="s">
        <v>188</v>
      </c>
      <c r="G56" s="216" t="s">
        <v>188</v>
      </c>
      <c r="H56" s="217"/>
      <c r="I56" s="218"/>
      <c r="J56" s="193">
        <f t="shared" si="44"/>
        <v>6</v>
      </c>
      <c r="K56" s="193" t="s">
        <v>188</v>
      </c>
      <c r="L56" s="219" t="s">
        <v>38</v>
      </c>
      <c r="M56" s="223"/>
      <c r="N56" s="223"/>
      <c r="O56" s="220">
        <f t="shared" si="38"/>
        <v>0</v>
      </c>
      <c r="P56" s="220">
        <f t="shared" si="39"/>
        <v>0</v>
      </c>
      <c r="Q56" s="220">
        <f t="shared" si="40"/>
        <v>0</v>
      </c>
      <c r="R56" s="220">
        <f t="shared" si="41"/>
        <v>0</v>
      </c>
      <c r="S56" s="220">
        <f t="shared" si="42"/>
        <v>0</v>
      </c>
      <c r="T56" s="220">
        <f t="shared" si="43"/>
        <v>0</v>
      </c>
      <c r="U56" s="220">
        <f t="shared" si="45"/>
        <v>0</v>
      </c>
      <c r="V56" s="241">
        <f t="shared" si="47"/>
        <v>9</v>
      </c>
      <c r="W56" s="221"/>
      <c r="Z56" s="188"/>
    </row>
    <row r="57" spans="2:26" ht="12.75" customHeight="1">
      <c r="B57" s="241">
        <f t="shared" si="46"/>
        <v>10</v>
      </c>
      <c r="C57" s="234" t="s">
        <v>188</v>
      </c>
      <c r="D57" s="193" t="s">
        <v>188</v>
      </c>
      <c r="E57" s="193" t="s">
        <v>188</v>
      </c>
      <c r="F57" s="216" t="s">
        <v>188</v>
      </c>
      <c r="G57" s="216" t="s">
        <v>188</v>
      </c>
      <c r="H57" s="217"/>
      <c r="I57" s="218"/>
      <c r="J57" s="193">
        <f t="shared" si="44"/>
        <v>6</v>
      </c>
      <c r="K57" s="193" t="s">
        <v>188</v>
      </c>
      <c r="L57" s="219" t="s">
        <v>38</v>
      </c>
      <c r="M57" s="223"/>
      <c r="N57" s="223"/>
      <c r="O57" s="220">
        <f t="shared" si="38"/>
        <v>0</v>
      </c>
      <c r="P57" s="220">
        <f t="shared" si="39"/>
        <v>0</v>
      </c>
      <c r="Q57" s="220">
        <f t="shared" si="40"/>
        <v>0</v>
      </c>
      <c r="R57" s="220">
        <f t="shared" si="41"/>
        <v>0</v>
      </c>
      <c r="S57" s="220">
        <f t="shared" si="42"/>
        <v>0</v>
      </c>
      <c r="T57" s="220">
        <f t="shared" si="43"/>
        <v>0</v>
      </c>
      <c r="U57" s="220">
        <f t="shared" si="45"/>
        <v>0</v>
      </c>
      <c r="V57" s="241">
        <f t="shared" si="47"/>
        <v>10</v>
      </c>
      <c r="W57" s="221"/>
      <c r="Z57" s="188"/>
    </row>
    <row r="58" spans="2:26" ht="12.75" customHeight="1">
      <c r="B58" s="241">
        <f t="shared" si="46"/>
        <v>11</v>
      </c>
      <c r="C58" s="234" t="s">
        <v>188</v>
      </c>
      <c r="D58" s="193" t="s">
        <v>188</v>
      </c>
      <c r="E58" s="193" t="s">
        <v>188</v>
      </c>
      <c r="F58" s="216" t="s">
        <v>188</v>
      </c>
      <c r="G58" s="216" t="s">
        <v>188</v>
      </c>
      <c r="H58" s="217"/>
      <c r="I58" s="218"/>
      <c r="J58" s="193">
        <f t="shared" si="44"/>
        <v>6</v>
      </c>
      <c r="K58" s="193" t="s">
        <v>188</v>
      </c>
      <c r="L58" s="219" t="s">
        <v>38</v>
      </c>
      <c r="M58" s="223"/>
      <c r="N58" s="223"/>
      <c r="O58" s="220">
        <f t="shared" si="38"/>
        <v>0</v>
      </c>
      <c r="P58" s="220">
        <f t="shared" si="39"/>
        <v>0</v>
      </c>
      <c r="Q58" s="220">
        <f t="shared" si="40"/>
        <v>0</v>
      </c>
      <c r="R58" s="220">
        <f t="shared" si="41"/>
        <v>0</v>
      </c>
      <c r="S58" s="220">
        <f t="shared" si="42"/>
        <v>0</v>
      </c>
      <c r="T58" s="220">
        <f t="shared" si="43"/>
        <v>0</v>
      </c>
      <c r="U58" s="220">
        <f t="shared" si="45"/>
        <v>0</v>
      </c>
      <c r="V58" s="241">
        <f t="shared" si="47"/>
        <v>11</v>
      </c>
      <c r="W58" s="221"/>
      <c r="Z58" s="188"/>
    </row>
    <row r="59" spans="2:26" ht="12.75" customHeight="1">
      <c r="B59" s="241">
        <f t="shared" si="46"/>
        <v>12</v>
      </c>
      <c r="C59" s="234" t="s">
        <v>38</v>
      </c>
      <c r="D59" s="193" t="s">
        <v>188</v>
      </c>
      <c r="E59" s="193" t="s">
        <v>38</v>
      </c>
      <c r="F59" s="216" t="s">
        <v>188</v>
      </c>
      <c r="G59" s="216" t="s">
        <v>188</v>
      </c>
      <c r="H59" s="216"/>
      <c r="I59" s="218"/>
      <c r="J59" s="193">
        <f t="shared" si="44"/>
        <v>6</v>
      </c>
      <c r="K59" s="193" t="s">
        <v>188</v>
      </c>
      <c r="L59" s="219" t="s">
        <v>38</v>
      </c>
      <c r="M59" s="223"/>
      <c r="N59" s="223"/>
      <c r="O59" s="220">
        <f t="shared" si="38"/>
        <v>0</v>
      </c>
      <c r="P59" s="220">
        <f t="shared" si="39"/>
        <v>0</v>
      </c>
      <c r="Q59" s="220">
        <f t="shared" si="40"/>
        <v>0</v>
      </c>
      <c r="R59" s="220">
        <f t="shared" si="41"/>
        <v>0</v>
      </c>
      <c r="S59" s="220">
        <f t="shared" si="42"/>
        <v>0</v>
      </c>
      <c r="T59" s="220">
        <f t="shared" si="43"/>
        <v>0</v>
      </c>
      <c r="U59" s="220">
        <f t="shared" si="45"/>
        <v>0</v>
      </c>
      <c r="V59" s="241">
        <f t="shared" si="47"/>
        <v>12</v>
      </c>
      <c r="W59" s="221"/>
      <c r="Z59" s="188"/>
    </row>
    <row r="60" spans="2:26" ht="12.75" customHeight="1">
      <c r="B60" s="241">
        <f t="shared" si="46"/>
        <v>13</v>
      </c>
      <c r="C60" s="234" t="s">
        <v>38</v>
      </c>
      <c r="D60" s="193" t="s">
        <v>188</v>
      </c>
      <c r="E60" s="193" t="s">
        <v>38</v>
      </c>
      <c r="F60" s="216" t="s">
        <v>188</v>
      </c>
      <c r="G60" s="216" t="s">
        <v>188</v>
      </c>
      <c r="H60" s="216"/>
      <c r="I60" s="218"/>
      <c r="J60" s="193">
        <f t="shared" si="44"/>
        <v>6</v>
      </c>
      <c r="K60" s="193" t="s">
        <v>188</v>
      </c>
      <c r="L60" s="219" t="s">
        <v>38</v>
      </c>
      <c r="M60" s="223"/>
      <c r="N60" s="223"/>
      <c r="O60" s="220">
        <f t="shared" si="38"/>
        <v>0</v>
      </c>
      <c r="P60" s="220">
        <f t="shared" si="39"/>
        <v>0</v>
      </c>
      <c r="Q60" s="220">
        <f t="shared" si="40"/>
        <v>0</v>
      </c>
      <c r="R60" s="220">
        <f t="shared" si="41"/>
        <v>0</v>
      </c>
      <c r="S60" s="220">
        <f t="shared" si="42"/>
        <v>0</v>
      </c>
      <c r="T60" s="220">
        <f t="shared" si="43"/>
        <v>0</v>
      </c>
      <c r="U60" s="220">
        <f t="shared" si="45"/>
        <v>0</v>
      </c>
      <c r="V60" s="241">
        <f t="shared" si="47"/>
        <v>13</v>
      </c>
      <c r="W60" s="221"/>
      <c r="Z60" s="188"/>
    </row>
    <row r="61" spans="2:26" ht="12.75" customHeight="1">
      <c r="B61" s="241">
        <f t="shared" si="46"/>
        <v>14</v>
      </c>
      <c r="C61" s="234" t="s">
        <v>38</v>
      </c>
      <c r="D61" s="193" t="s">
        <v>188</v>
      </c>
      <c r="E61" s="193" t="s">
        <v>38</v>
      </c>
      <c r="F61" s="216" t="s">
        <v>188</v>
      </c>
      <c r="G61" s="216" t="s">
        <v>188</v>
      </c>
      <c r="H61" s="216"/>
      <c r="I61" s="218"/>
      <c r="J61" s="193">
        <f t="shared" si="44"/>
        <v>6</v>
      </c>
      <c r="K61" s="193" t="s">
        <v>188</v>
      </c>
      <c r="L61" s="219" t="s">
        <v>38</v>
      </c>
      <c r="M61" s="223"/>
      <c r="N61" s="223"/>
      <c r="O61" s="220">
        <f t="shared" si="38"/>
        <v>0</v>
      </c>
      <c r="P61" s="220">
        <f t="shared" si="39"/>
        <v>0</v>
      </c>
      <c r="Q61" s="220">
        <f t="shared" si="40"/>
        <v>0</v>
      </c>
      <c r="R61" s="220">
        <f t="shared" si="41"/>
        <v>0</v>
      </c>
      <c r="S61" s="220">
        <f t="shared" si="42"/>
        <v>0</v>
      </c>
      <c r="T61" s="220">
        <f t="shared" si="43"/>
        <v>0</v>
      </c>
      <c r="U61" s="220">
        <f t="shared" si="45"/>
        <v>0</v>
      </c>
      <c r="V61" s="241">
        <f t="shared" si="47"/>
        <v>14</v>
      </c>
      <c r="W61" s="221"/>
      <c r="Z61" s="188"/>
    </row>
    <row r="62" spans="2:26" ht="12.75" customHeight="1">
      <c r="B62" s="241">
        <f t="shared" si="46"/>
        <v>15</v>
      </c>
      <c r="C62" s="234" t="s">
        <v>38</v>
      </c>
      <c r="D62" s="193" t="s">
        <v>188</v>
      </c>
      <c r="E62" s="193" t="s">
        <v>38</v>
      </c>
      <c r="F62" s="216" t="s">
        <v>188</v>
      </c>
      <c r="G62" s="216" t="s">
        <v>188</v>
      </c>
      <c r="H62" s="216"/>
      <c r="I62" s="218"/>
      <c r="J62" s="193">
        <f t="shared" si="44"/>
        <v>6</v>
      </c>
      <c r="K62" s="193" t="s">
        <v>188</v>
      </c>
      <c r="L62" s="219" t="s">
        <v>38</v>
      </c>
      <c r="M62" s="223"/>
      <c r="N62" s="223"/>
      <c r="O62" s="220">
        <f t="shared" si="38"/>
        <v>0</v>
      </c>
      <c r="P62" s="220">
        <f t="shared" si="39"/>
        <v>0</v>
      </c>
      <c r="Q62" s="220">
        <f t="shared" si="40"/>
        <v>0</v>
      </c>
      <c r="R62" s="220">
        <f t="shared" si="41"/>
        <v>0</v>
      </c>
      <c r="S62" s="220">
        <f t="shared" si="42"/>
        <v>0</v>
      </c>
      <c r="T62" s="220">
        <f t="shared" si="43"/>
        <v>0</v>
      </c>
      <c r="U62" s="220">
        <f t="shared" si="45"/>
        <v>0</v>
      </c>
      <c r="V62" s="241">
        <f t="shared" si="47"/>
        <v>15</v>
      </c>
      <c r="W62" s="221"/>
      <c r="Z62" s="188"/>
    </row>
    <row r="63" spans="2:26" ht="12.75" customHeight="1">
      <c r="C63" s="228"/>
      <c r="D63" s="228"/>
      <c r="E63" s="189"/>
      <c r="F63" s="189"/>
      <c r="G63" s="189"/>
      <c r="H63" s="237"/>
      <c r="I63" s="228"/>
      <c r="J63" s="228"/>
      <c r="K63" s="228"/>
      <c r="L63" s="228"/>
      <c r="O63" s="189"/>
      <c r="P63" s="189"/>
      <c r="Q63" s="189"/>
      <c r="R63" s="189"/>
      <c r="S63" s="189"/>
      <c r="T63" s="189"/>
      <c r="U63" s="189"/>
      <c r="V63" s="188"/>
      <c r="W63" s="221"/>
      <c r="Z63" s="188"/>
    </row>
    <row r="64" spans="2:26" ht="12.75" customHeight="1">
      <c r="C64" s="188"/>
      <c r="D64" s="188"/>
      <c r="E64" s="189"/>
      <c r="F64" s="189"/>
      <c r="G64" s="189"/>
      <c r="H64" s="237"/>
      <c r="I64" s="228"/>
      <c r="J64" s="228"/>
      <c r="K64" s="228"/>
      <c r="O64" s="242"/>
      <c r="P64" s="242"/>
      <c r="Q64" s="242"/>
      <c r="R64" s="242"/>
      <c r="S64" s="242"/>
      <c r="T64" s="242"/>
      <c r="U64" s="242"/>
      <c r="V64" s="188"/>
      <c r="W64" s="221"/>
      <c r="Z64" s="188"/>
    </row>
    <row r="65" spans="2:26" ht="12.75" customHeight="1">
      <c r="B65" s="597" t="s">
        <v>208</v>
      </c>
      <c r="C65" s="600" t="s">
        <v>201</v>
      </c>
      <c r="D65" s="603" t="s">
        <v>202</v>
      </c>
      <c r="E65" s="603" t="s">
        <v>36</v>
      </c>
      <c r="F65" s="597" t="s">
        <v>32</v>
      </c>
      <c r="G65" s="597"/>
      <c r="H65" s="597"/>
      <c r="I65" s="244" t="s">
        <v>33</v>
      </c>
      <c r="J65" s="606" t="s">
        <v>298</v>
      </c>
      <c r="K65" s="607"/>
      <c r="L65" s="594" t="s">
        <v>34</v>
      </c>
      <c r="M65" s="205" t="s">
        <v>48</v>
      </c>
      <c r="N65" s="205" t="s">
        <v>253</v>
      </c>
      <c r="O65" s="243" t="s">
        <v>220</v>
      </c>
      <c r="P65" s="243" t="s">
        <v>49</v>
      </c>
      <c r="Q65" s="243" t="s">
        <v>50</v>
      </c>
      <c r="R65" s="243" t="s">
        <v>53</v>
      </c>
      <c r="S65" s="243" t="s">
        <v>221</v>
      </c>
      <c r="T65" s="243" t="s">
        <v>218</v>
      </c>
      <c r="U65" s="243" t="s">
        <v>219</v>
      </c>
      <c r="V65" s="597" t="s">
        <v>208</v>
      </c>
      <c r="W65" s="221"/>
      <c r="Z65" s="188"/>
    </row>
    <row r="66" spans="2:26" ht="12.75" customHeight="1">
      <c r="B66" s="597"/>
      <c r="C66" s="601"/>
      <c r="D66" s="604"/>
      <c r="E66" s="604"/>
      <c r="F66" s="598" t="s">
        <v>0</v>
      </c>
      <c r="G66" s="598" t="s">
        <v>1</v>
      </c>
      <c r="H66" s="598" t="s">
        <v>2</v>
      </c>
      <c r="I66" s="598" t="s">
        <v>35</v>
      </c>
      <c r="J66" s="608"/>
      <c r="K66" s="609"/>
      <c r="L66" s="595"/>
      <c r="M66" s="207" t="s">
        <v>46</v>
      </c>
      <c r="N66" s="207" t="s">
        <v>254</v>
      </c>
      <c r="O66" s="243" t="s">
        <v>52</v>
      </c>
      <c r="P66" s="243" t="s">
        <v>51</v>
      </c>
      <c r="Q66" s="243" t="s">
        <v>358</v>
      </c>
      <c r="R66" s="243" t="s">
        <v>55</v>
      </c>
      <c r="S66" s="243" t="s">
        <v>192</v>
      </c>
      <c r="T66" s="243" t="s">
        <v>193</v>
      </c>
      <c r="U66" s="243" t="s">
        <v>56</v>
      </c>
      <c r="V66" s="597"/>
      <c r="W66" s="189" t="s">
        <v>261</v>
      </c>
      <c r="Z66" s="188"/>
    </row>
    <row r="67" spans="2:26" ht="12.75" customHeight="1">
      <c r="B67" s="597"/>
      <c r="C67" s="602"/>
      <c r="D67" s="605"/>
      <c r="E67" s="605"/>
      <c r="F67" s="599"/>
      <c r="G67" s="599"/>
      <c r="H67" s="599"/>
      <c r="I67" s="599"/>
      <c r="J67" s="610"/>
      <c r="K67" s="611"/>
      <c r="L67" s="596"/>
      <c r="M67" s="210">
        <f>SUM(O67:U67)-Q67-R67</f>
        <v>0</v>
      </c>
      <c r="N67" s="211">
        <f>O67+T67+(IF(W67=1,U67,0))</f>
        <v>0</v>
      </c>
      <c r="O67" s="245">
        <f>SUM(O68:O82)</f>
        <v>0</v>
      </c>
      <c r="P67" s="245">
        <f>SUM(P68:P82)</f>
        <v>0</v>
      </c>
      <c r="Q67" s="245">
        <f>SUM(Q68:Q82)</f>
        <v>0</v>
      </c>
      <c r="R67" s="245">
        <f>SUM(R68:R82)</f>
        <v>0</v>
      </c>
      <c r="S67" s="245">
        <f t="shared" ref="S67:T67" si="48">SUM(S68:S82)</f>
        <v>0</v>
      </c>
      <c r="T67" s="245">
        <f t="shared" si="48"/>
        <v>0</v>
      </c>
      <c r="U67" s="245">
        <f>SUM(U68:U82)</f>
        <v>0</v>
      </c>
      <c r="V67" s="597"/>
      <c r="W67" s="221">
        <f>$Y$10</f>
        <v>0</v>
      </c>
      <c r="Z67" s="188"/>
    </row>
    <row r="68" spans="2:26" ht="12.75" customHeight="1">
      <c r="B68" s="246">
        <v>1</v>
      </c>
      <c r="C68" s="234" t="s">
        <v>38</v>
      </c>
      <c r="D68" s="193" t="s">
        <v>188</v>
      </c>
      <c r="E68" s="193" t="s">
        <v>38</v>
      </c>
      <c r="F68" s="216" t="s">
        <v>188</v>
      </c>
      <c r="G68" s="216" t="s">
        <v>188</v>
      </c>
      <c r="H68" s="216"/>
      <c r="I68" s="218"/>
      <c r="J68" s="193">
        <f>IF(K68="耕作",0,IF(K68="休耕",1,IF(K68="転用",2,IF(K68="売却",3,IF(K68="貸出",4,IF(K68="借入",5,IF(K68="-",6,IF(K68="その他",7))))))))</f>
        <v>6</v>
      </c>
      <c r="K68" s="193" t="s">
        <v>188</v>
      </c>
      <c r="L68" s="219" t="s">
        <v>38</v>
      </c>
      <c r="M68" s="223"/>
      <c r="N68" s="223"/>
      <c r="O68" s="220">
        <f t="shared" ref="O68:O82" si="49">IF(J68=0,I68,0)</f>
        <v>0</v>
      </c>
      <c r="P68" s="220">
        <f>IF(J68=1,I68,0)</f>
        <v>0</v>
      </c>
      <c r="Q68" s="220">
        <f t="shared" ref="Q68:Q82" si="50">IF(J68=2,I68,0)</f>
        <v>0</v>
      </c>
      <c r="R68" s="220">
        <f t="shared" ref="R68:R82" si="51">IF(J68=3,I68,0)</f>
        <v>0</v>
      </c>
      <c r="S68" s="220">
        <f t="shared" ref="S68:S82" si="52">IF(J68=4,I68,0)</f>
        <v>0</v>
      </c>
      <c r="T68" s="220">
        <f t="shared" ref="T68:T82" si="53">IF(J68=5,I68,0)</f>
        <v>0</v>
      </c>
      <c r="U68" s="220">
        <f>IF(J68=7,I68,0)</f>
        <v>0</v>
      </c>
      <c r="V68" s="246">
        <v>1</v>
      </c>
      <c r="W68" s="221"/>
      <c r="Z68" s="188"/>
    </row>
    <row r="69" spans="2:26" ht="12.75" customHeight="1">
      <c r="B69" s="246">
        <f>1+B68</f>
        <v>2</v>
      </c>
      <c r="C69" s="234" t="s">
        <v>38</v>
      </c>
      <c r="D69" s="193" t="s">
        <v>188</v>
      </c>
      <c r="E69" s="193" t="s">
        <v>38</v>
      </c>
      <c r="F69" s="216" t="s">
        <v>188</v>
      </c>
      <c r="G69" s="216" t="s">
        <v>188</v>
      </c>
      <c r="H69" s="216"/>
      <c r="I69" s="218"/>
      <c r="J69" s="193">
        <f t="shared" ref="J69:J82" si="54">IF(K69="耕作",0,IF(K69="休耕",1,IF(K69="転用",2,IF(K69="売却",3,IF(K69="貸出",4,IF(K69="借入",5,IF(K69="-",6,IF(K69="その他",7))))))))</f>
        <v>6</v>
      </c>
      <c r="K69" s="193" t="s">
        <v>188</v>
      </c>
      <c r="L69" s="222" t="s">
        <v>38</v>
      </c>
      <c r="M69" s="223"/>
      <c r="N69" s="223"/>
      <c r="O69" s="220">
        <f t="shared" si="49"/>
        <v>0</v>
      </c>
      <c r="P69" s="220">
        <f t="shared" ref="P69:P82" si="55">IF(J69=1,I69,0)</f>
        <v>0</v>
      </c>
      <c r="Q69" s="220">
        <f t="shared" si="50"/>
        <v>0</v>
      </c>
      <c r="R69" s="220">
        <f t="shared" si="51"/>
        <v>0</v>
      </c>
      <c r="S69" s="220">
        <f t="shared" si="52"/>
        <v>0</v>
      </c>
      <c r="T69" s="220">
        <f t="shared" si="53"/>
        <v>0</v>
      </c>
      <c r="U69" s="220">
        <f t="shared" ref="U69:U82" si="56">IF(J69=7,I69,0)</f>
        <v>0</v>
      </c>
      <c r="V69" s="246">
        <f>1+V68</f>
        <v>2</v>
      </c>
      <c r="W69" s="221"/>
      <c r="Z69" s="188"/>
    </row>
    <row r="70" spans="2:26" ht="12.75" customHeight="1">
      <c r="B70" s="246">
        <f t="shared" ref="B70:B82" si="57">1+B69</f>
        <v>3</v>
      </c>
      <c r="C70" s="234" t="s">
        <v>38</v>
      </c>
      <c r="D70" s="193" t="s">
        <v>188</v>
      </c>
      <c r="E70" s="193" t="s">
        <v>38</v>
      </c>
      <c r="F70" s="216" t="s">
        <v>188</v>
      </c>
      <c r="G70" s="216" t="s">
        <v>188</v>
      </c>
      <c r="H70" s="216"/>
      <c r="I70" s="218"/>
      <c r="J70" s="193">
        <f t="shared" si="54"/>
        <v>6</v>
      </c>
      <c r="K70" s="193" t="s">
        <v>188</v>
      </c>
      <c r="L70" s="222" t="s">
        <v>38</v>
      </c>
      <c r="M70" s="223"/>
      <c r="N70" s="223"/>
      <c r="O70" s="220">
        <f t="shared" si="49"/>
        <v>0</v>
      </c>
      <c r="P70" s="220">
        <f t="shared" si="55"/>
        <v>0</v>
      </c>
      <c r="Q70" s="220">
        <f t="shared" si="50"/>
        <v>0</v>
      </c>
      <c r="R70" s="220">
        <f t="shared" si="51"/>
        <v>0</v>
      </c>
      <c r="S70" s="220">
        <f t="shared" si="52"/>
        <v>0</v>
      </c>
      <c r="T70" s="220">
        <f t="shared" si="53"/>
        <v>0</v>
      </c>
      <c r="U70" s="220">
        <f t="shared" si="56"/>
        <v>0</v>
      </c>
      <c r="V70" s="246">
        <f t="shared" ref="V70:V82" si="58">1+V69</f>
        <v>3</v>
      </c>
      <c r="W70" s="221"/>
      <c r="Z70" s="188"/>
    </row>
    <row r="71" spans="2:26" ht="12.75" customHeight="1">
      <c r="B71" s="246">
        <f t="shared" si="57"/>
        <v>4</v>
      </c>
      <c r="C71" s="234" t="s">
        <v>38</v>
      </c>
      <c r="D71" s="193" t="s">
        <v>188</v>
      </c>
      <c r="E71" s="193" t="s">
        <v>38</v>
      </c>
      <c r="F71" s="216" t="s">
        <v>188</v>
      </c>
      <c r="G71" s="216" t="s">
        <v>188</v>
      </c>
      <c r="H71" s="216"/>
      <c r="I71" s="218"/>
      <c r="J71" s="193">
        <f t="shared" si="54"/>
        <v>6</v>
      </c>
      <c r="K71" s="193" t="s">
        <v>188</v>
      </c>
      <c r="L71" s="219" t="s">
        <v>38</v>
      </c>
      <c r="M71" s="223"/>
      <c r="N71" s="223"/>
      <c r="O71" s="220">
        <f t="shared" si="49"/>
        <v>0</v>
      </c>
      <c r="P71" s="220">
        <f t="shared" si="55"/>
        <v>0</v>
      </c>
      <c r="Q71" s="220">
        <f t="shared" si="50"/>
        <v>0</v>
      </c>
      <c r="R71" s="220">
        <f t="shared" si="51"/>
        <v>0</v>
      </c>
      <c r="S71" s="220">
        <f t="shared" si="52"/>
        <v>0</v>
      </c>
      <c r="T71" s="220">
        <f t="shared" si="53"/>
        <v>0</v>
      </c>
      <c r="U71" s="220">
        <f t="shared" si="56"/>
        <v>0</v>
      </c>
      <c r="V71" s="246">
        <f t="shared" si="58"/>
        <v>4</v>
      </c>
      <c r="W71" s="221"/>
      <c r="Z71" s="188"/>
    </row>
    <row r="72" spans="2:26" ht="12.75" customHeight="1">
      <c r="B72" s="246">
        <f t="shared" si="57"/>
        <v>5</v>
      </c>
      <c r="C72" s="234" t="s">
        <v>38</v>
      </c>
      <c r="D72" s="193" t="s">
        <v>188</v>
      </c>
      <c r="E72" s="193" t="s">
        <v>38</v>
      </c>
      <c r="F72" s="216" t="s">
        <v>188</v>
      </c>
      <c r="G72" s="216" t="s">
        <v>188</v>
      </c>
      <c r="H72" s="216"/>
      <c r="I72" s="218"/>
      <c r="J72" s="193">
        <f t="shared" si="54"/>
        <v>6</v>
      </c>
      <c r="K72" s="193" t="s">
        <v>188</v>
      </c>
      <c r="L72" s="219" t="s">
        <v>38</v>
      </c>
      <c r="M72" s="223"/>
      <c r="N72" s="223"/>
      <c r="O72" s="220">
        <f t="shared" si="49"/>
        <v>0</v>
      </c>
      <c r="P72" s="220">
        <f t="shared" si="55"/>
        <v>0</v>
      </c>
      <c r="Q72" s="220">
        <f t="shared" si="50"/>
        <v>0</v>
      </c>
      <c r="R72" s="220">
        <f t="shared" si="51"/>
        <v>0</v>
      </c>
      <c r="S72" s="220">
        <f t="shared" si="52"/>
        <v>0</v>
      </c>
      <c r="T72" s="220">
        <f t="shared" si="53"/>
        <v>0</v>
      </c>
      <c r="U72" s="220">
        <f t="shared" si="56"/>
        <v>0</v>
      </c>
      <c r="V72" s="246">
        <f t="shared" si="58"/>
        <v>5</v>
      </c>
      <c r="W72" s="221"/>
      <c r="Z72" s="188"/>
    </row>
    <row r="73" spans="2:26" ht="12.75" customHeight="1">
      <c r="B73" s="246">
        <f t="shared" si="57"/>
        <v>6</v>
      </c>
      <c r="C73" s="234" t="s">
        <v>188</v>
      </c>
      <c r="D73" s="193" t="s">
        <v>188</v>
      </c>
      <c r="E73" s="193" t="s">
        <v>38</v>
      </c>
      <c r="F73" s="216" t="s">
        <v>188</v>
      </c>
      <c r="G73" s="216" t="s">
        <v>188</v>
      </c>
      <c r="H73" s="216" t="s">
        <v>6</v>
      </c>
      <c r="I73" s="218" t="s">
        <v>6</v>
      </c>
      <c r="J73" s="193">
        <f t="shared" si="54"/>
        <v>6</v>
      </c>
      <c r="K73" s="193" t="s">
        <v>188</v>
      </c>
      <c r="L73" s="219" t="s">
        <v>38</v>
      </c>
      <c r="M73" s="223"/>
      <c r="N73" s="223"/>
      <c r="O73" s="220">
        <f t="shared" si="49"/>
        <v>0</v>
      </c>
      <c r="P73" s="220">
        <f t="shared" si="55"/>
        <v>0</v>
      </c>
      <c r="Q73" s="220">
        <f t="shared" si="50"/>
        <v>0</v>
      </c>
      <c r="R73" s="220">
        <f t="shared" si="51"/>
        <v>0</v>
      </c>
      <c r="S73" s="220">
        <f t="shared" si="52"/>
        <v>0</v>
      </c>
      <c r="T73" s="220">
        <f t="shared" si="53"/>
        <v>0</v>
      </c>
      <c r="U73" s="220">
        <f t="shared" si="56"/>
        <v>0</v>
      </c>
      <c r="V73" s="246">
        <f t="shared" si="58"/>
        <v>6</v>
      </c>
      <c r="W73" s="221"/>
      <c r="Z73" s="188"/>
    </row>
    <row r="74" spans="2:26" ht="12.75" customHeight="1">
      <c r="B74" s="246">
        <f t="shared" si="57"/>
        <v>7</v>
      </c>
      <c r="C74" s="234" t="s">
        <v>188</v>
      </c>
      <c r="D74" s="193" t="s">
        <v>188</v>
      </c>
      <c r="E74" s="193" t="s">
        <v>38</v>
      </c>
      <c r="F74" s="216" t="s">
        <v>188</v>
      </c>
      <c r="G74" s="216" t="s">
        <v>188</v>
      </c>
      <c r="H74" s="216" t="s">
        <v>6</v>
      </c>
      <c r="I74" s="218" t="s">
        <v>6</v>
      </c>
      <c r="J74" s="193">
        <f t="shared" si="54"/>
        <v>6</v>
      </c>
      <c r="K74" s="193" t="s">
        <v>188</v>
      </c>
      <c r="L74" s="219" t="s">
        <v>38</v>
      </c>
      <c r="M74" s="223"/>
      <c r="N74" s="223"/>
      <c r="O74" s="220">
        <f t="shared" si="49"/>
        <v>0</v>
      </c>
      <c r="P74" s="220">
        <f t="shared" si="55"/>
        <v>0</v>
      </c>
      <c r="Q74" s="220">
        <f t="shared" si="50"/>
        <v>0</v>
      </c>
      <c r="R74" s="220">
        <f t="shared" si="51"/>
        <v>0</v>
      </c>
      <c r="S74" s="220">
        <f t="shared" si="52"/>
        <v>0</v>
      </c>
      <c r="T74" s="220">
        <f t="shared" si="53"/>
        <v>0</v>
      </c>
      <c r="U74" s="220">
        <f t="shared" si="56"/>
        <v>0</v>
      </c>
      <c r="V74" s="246">
        <f t="shared" si="58"/>
        <v>7</v>
      </c>
      <c r="W74" s="221"/>
      <c r="Z74" s="188"/>
    </row>
    <row r="75" spans="2:26" ht="12.75" customHeight="1">
      <c r="B75" s="246">
        <f t="shared" si="57"/>
        <v>8</v>
      </c>
      <c r="C75" s="234" t="s">
        <v>188</v>
      </c>
      <c r="D75" s="193" t="s">
        <v>188</v>
      </c>
      <c r="E75" s="193" t="s">
        <v>38</v>
      </c>
      <c r="F75" s="216" t="s">
        <v>188</v>
      </c>
      <c r="G75" s="216" t="s">
        <v>188</v>
      </c>
      <c r="H75" s="216" t="s">
        <v>6</v>
      </c>
      <c r="I75" s="218" t="s">
        <v>6</v>
      </c>
      <c r="J75" s="193">
        <f t="shared" si="54"/>
        <v>6</v>
      </c>
      <c r="K75" s="193" t="s">
        <v>188</v>
      </c>
      <c r="L75" s="219" t="s">
        <v>38</v>
      </c>
      <c r="M75" s="223"/>
      <c r="N75" s="223"/>
      <c r="O75" s="220">
        <f t="shared" si="49"/>
        <v>0</v>
      </c>
      <c r="P75" s="220">
        <f t="shared" si="55"/>
        <v>0</v>
      </c>
      <c r="Q75" s="220">
        <f t="shared" si="50"/>
        <v>0</v>
      </c>
      <c r="R75" s="220">
        <f t="shared" si="51"/>
        <v>0</v>
      </c>
      <c r="S75" s="220">
        <f t="shared" si="52"/>
        <v>0</v>
      </c>
      <c r="T75" s="220">
        <f t="shared" si="53"/>
        <v>0</v>
      </c>
      <c r="U75" s="220">
        <f t="shared" si="56"/>
        <v>0</v>
      </c>
      <c r="V75" s="246">
        <f t="shared" si="58"/>
        <v>8</v>
      </c>
      <c r="W75" s="221"/>
      <c r="Z75" s="188"/>
    </row>
    <row r="76" spans="2:26" ht="12.75" customHeight="1">
      <c r="B76" s="246">
        <f t="shared" si="57"/>
        <v>9</v>
      </c>
      <c r="C76" s="234" t="s">
        <v>188</v>
      </c>
      <c r="D76" s="193" t="s">
        <v>188</v>
      </c>
      <c r="E76" s="193" t="s">
        <v>38</v>
      </c>
      <c r="F76" s="216" t="s">
        <v>188</v>
      </c>
      <c r="G76" s="216" t="s">
        <v>188</v>
      </c>
      <c r="H76" s="216" t="s">
        <v>6</v>
      </c>
      <c r="I76" s="218" t="s">
        <v>6</v>
      </c>
      <c r="J76" s="193">
        <f t="shared" si="54"/>
        <v>6</v>
      </c>
      <c r="K76" s="193" t="s">
        <v>188</v>
      </c>
      <c r="L76" s="219" t="s">
        <v>38</v>
      </c>
      <c r="M76" s="223"/>
      <c r="N76" s="223"/>
      <c r="O76" s="220">
        <f t="shared" si="49"/>
        <v>0</v>
      </c>
      <c r="P76" s="220">
        <f t="shared" si="55"/>
        <v>0</v>
      </c>
      <c r="Q76" s="220">
        <f t="shared" si="50"/>
        <v>0</v>
      </c>
      <c r="R76" s="220">
        <f t="shared" si="51"/>
        <v>0</v>
      </c>
      <c r="S76" s="220">
        <f t="shared" si="52"/>
        <v>0</v>
      </c>
      <c r="T76" s="220">
        <f t="shared" si="53"/>
        <v>0</v>
      </c>
      <c r="U76" s="220">
        <f t="shared" si="56"/>
        <v>0</v>
      </c>
      <c r="V76" s="246">
        <f t="shared" si="58"/>
        <v>9</v>
      </c>
      <c r="W76" s="221"/>
      <c r="Z76" s="188"/>
    </row>
    <row r="77" spans="2:26" ht="12.75" customHeight="1">
      <c r="B77" s="246">
        <f t="shared" si="57"/>
        <v>10</v>
      </c>
      <c r="C77" s="234" t="s">
        <v>188</v>
      </c>
      <c r="D77" s="193" t="s">
        <v>188</v>
      </c>
      <c r="E77" s="193" t="s">
        <v>38</v>
      </c>
      <c r="F77" s="216" t="s">
        <v>188</v>
      </c>
      <c r="G77" s="216" t="s">
        <v>188</v>
      </c>
      <c r="H77" s="216" t="s">
        <v>6</v>
      </c>
      <c r="I77" s="218" t="s">
        <v>6</v>
      </c>
      <c r="J77" s="193">
        <f t="shared" si="54"/>
        <v>6</v>
      </c>
      <c r="K77" s="193" t="s">
        <v>188</v>
      </c>
      <c r="L77" s="219" t="s">
        <v>38</v>
      </c>
      <c r="M77" s="223"/>
      <c r="N77" s="223"/>
      <c r="O77" s="220">
        <f t="shared" si="49"/>
        <v>0</v>
      </c>
      <c r="P77" s="220">
        <f t="shared" si="55"/>
        <v>0</v>
      </c>
      <c r="Q77" s="220">
        <f t="shared" si="50"/>
        <v>0</v>
      </c>
      <c r="R77" s="220">
        <f t="shared" si="51"/>
        <v>0</v>
      </c>
      <c r="S77" s="220">
        <f t="shared" si="52"/>
        <v>0</v>
      </c>
      <c r="T77" s="220">
        <f t="shared" si="53"/>
        <v>0</v>
      </c>
      <c r="U77" s="220">
        <f t="shared" si="56"/>
        <v>0</v>
      </c>
      <c r="V77" s="246">
        <f t="shared" si="58"/>
        <v>10</v>
      </c>
      <c r="W77" s="221"/>
      <c r="Z77" s="188"/>
    </row>
    <row r="78" spans="2:26" ht="12.75" customHeight="1">
      <c r="B78" s="246">
        <f t="shared" si="57"/>
        <v>11</v>
      </c>
      <c r="C78" s="234" t="s">
        <v>188</v>
      </c>
      <c r="D78" s="193" t="s">
        <v>188</v>
      </c>
      <c r="E78" s="193" t="s">
        <v>38</v>
      </c>
      <c r="F78" s="216" t="s">
        <v>188</v>
      </c>
      <c r="G78" s="216" t="s">
        <v>188</v>
      </c>
      <c r="H78" s="216" t="s">
        <v>6</v>
      </c>
      <c r="I78" s="218" t="s">
        <v>6</v>
      </c>
      <c r="J78" s="193">
        <f t="shared" si="54"/>
        <v>6</v>
      </c>
      <c r="K78" s="193" t="s">
        <v>188</v>
      </c>
      <c r="L78" s="219" t="s">
        <v>38</v>
      </c>
      <c r="M78" s="223"/>
      <c r="N78" s="223"/>
      <c r="O78" s="220">
        <f t="shared" si="49"/>
        <v>0</v>
      </c>
      <c r="P78" s="220">
        <f t="shared" si="55"/>
        <v>0</v>
      </c>
      <c r="Q78" s="220">
        <f t="shared" si="50"/>
        <v>0</v>
      </c>
      <c r="R78" s="220">
        <f t="shared" si="51"/>
        <v>0</v>
      </c>
      <c r="S78" s="220">
        <f t="shared" si="52"/>
        <v>0</v>
      </c>
      <c r="T78" s="220">
        <f t="shared" si="53"/>
        <v>0</v>
      </c>
      <c r="U78" s="220">
        <f t="shared" si="56"/>
        <v>0</v>
      </c>
      <c r="V78" s="246">
        <f t="shared" si="58"/>
        <v>11</v>
      </c>
      <c r="W78" s="221"/>
      <c r="Z78" s="188"/>
    </row>
    <row r="79" spans="2:26" ht="12.75" customHeight="1">
      <c r="B79" s="246">
        <f t="shared" si="57"/>
        <v>12</v>
      </c>
      <c r="C79" s="234" t="s">
        <v>188</v>
      </c>
      <c r="D79" s="193" t="s">
        <v>188</v>
      </c>
      <c r="E79" s="193" t="s">
        <v>38</v>
      </c>
      <c r="F79" s="216" t="s">
        <v>188</v>
      </c>
      <c r="G79" s="216" t="s">
        <v>188</v>
      </c>
      <c r="H79" s="216" t="s">
        <v>6</v>
      </c>
      <c r="I79" s="218" t="s">
        <v>6</v>
      </c>
      <c r="J79" s="193">
        <f t="shared" si="54"/>
        <v>6</v>
      </c>
      <c r="K79" s="193" t="s">
        <v>188</v>
      </c>
      <c r="L79" s="219" t="s">
        <v>38</v>
      </c>
      <c r="M79" s="223"/>
      <c r="N79" s="223"/>
      <c r="O79" s="220">
        <f t="shared" si="49"/>
        <v>0</v>
      </c>
      <c r="P79" s="220">
        <f t="shared" si="55"/>
        <v>0</v>
      </c>
      <c r="Q79" s="220">
        <f t="shared" si="50"/>
        <v>0</v>
      </c>
      <c r="R79" s="220">
        <f t="shared" si="51"/>
        <v>0</v>
      </c>
      <c r="S79" s="220">
        <f t="shared" si="52"/>
        <v>0</v>
      </c>
      <c r="T79" s="220">
        <f t="shared" si="53"/>
        <v>0</v>
      </c>
      <c r="U79" s="220">
        <f t="shared" si="56"/>
        <v>0</v>
      </c>
      <c r="V79" s="246">
        <f t="shared" si="58"/>
        <v>12</v>
      </c>
      <c r="W79" s="221"/>
      <c r="Z79" s="188"/>
    </row>
    <row r="80" spans="2:26" ht="12.75" customHeight="1">
      <c r="B80" s="246">
        <f t="shared" si="57"/>
        <v>13</v>
      </c>
      <c r="C80" s="234" t="s">
        <v>188</v>
      </c>
      <c r="D80" s="193" t="s">
        <v>188</v>
      </c>
      <c r="E80" s="193" t="s">
        <v>38</v>
      </c>
      <c r="F80" s="216" t="s">
        <v>188</v>
      </c>
      <c r="G80" s="216" t="s">
        <v>188</v>
      </c>
      <c r="H80" s="216" t="s">
        <v>6</v>
      </c>
      <c r="I80" s="218" t="s">
        <v>6</v>
      </c>
      <c r="J80" s="193">
        <f t="shared" si="54"/>
        <v>6</v>
      </c>
      <c r="K80" s="193" t="s">
        <v>188</v>
      </c>
      <c r="L80" s="219" t="s">
        <v>38</v>
      </c>
      <c r="M80" s="223"/>
      <c r="N80" s="223"/>
      <c r="O80" s="220">
        <f t="shared" si="49"/>
        <v>0</v>
      </c>
      <c r="P80" s="220">
        <f t="shared" si="55"/>
        <v>0</v>
      </c>
      <c r="Q80" s="220">
        <f t="shared" si="50"/>
        <v>0</v>
      </c>
      <c r="R80" s="220">
        <f t="shared" si="51"/>
        <v>0</v>
      </c>
      <c r="S80" s="220">
        <f t="shared" si="52"/>
        <v>0</v>
      </c>
      <c r="T80" s="220">
        <f t="shared" si="53"/>
        <v>0</v>
      </c>
      <c r="U80" s="220">
        <f t="shared" si="56"/>
        <v>0</v>
      </c>
      <c r="V80" s="246">
        <f t="shared" si="58"/>
        <v>13</v>
      </c>
      <c r="W80" s="221"/>
      <c r="Z80" s="188"/>
    </row>
    <row r="81" spans="2:26" ht="12.75" customHeight="1">
      <c r="B81" s="246">
        <f t="shared" si="57"/>
        <v>14</v>
      </c>
      <c r="C81" s="234" t="s">
        <v>188</v>
      </c>
      <c r="D81" s="193" t="s">
        <v>188</v>
      </c>
      <c r="E81" s="193" t="s">
        <v>38</v>
      </c>
      <c r="F81" s="216" t="s">
        <v>188</v>
      </c>
      <c r="G81" s="216" t="s">
        <v>188</v>
      </c>
      <c r="H81" s="216" t="s">
        <v>6</v>
      </c>
      <c r="I81" s="218" t="s">
        <v>6</v>
      </c>
      <c r="J81" s="193">
        <f t="shared" si="54"/>
        <v>6</v>
      </c>
      <c r="K81" s="193" t="s">
        <v>188</v>
      </c>
      <c r="L81" s="219" t="s">
        <v>38</v>
      </c>
      <c r="M81" s="223"/>
      <c r="N81" s="223"/>
      <c r="O81" s="220">
        <f t="shared" si="49"/>
        <v>0</v>
      </c>
      <c r="P81" s="220">
        <f t="shared" si="55"/>
        <v>0</v>
      </c>
      <c r="Q81" s="220">
        <f t="shared" si="50"/>
        <v>0</v>
      </c>
      <c r="R81" s="220">
        <f t="shared" si="51"/>
        <v>0</v>
      </c>
      <c r="S81" s="220">
        <f t="shared" si="52"/>
        <v>0</v>
      </c>
      <c r="T81" s="220">
        <f t="shared" si="53"/>
        <v>0</v>
      </c>
      <c r="U81" s="220">
        <f t="shared" si="56"/>
        <v>0</v>
      </c>
      <c r="V81" s="246">
        <f t="shared" si="58"/>
        <v>14</v>
      </c>
      <c r="W81" s="221"/>
      <c r="Z81" s="188"/>
    </row>
    <row r="82" spans="2:26" ht="12.75" customHeight="1">
      <c r="B82" s="246">
        <f t="shared" si="57"/>
        <v>15</v>
      </c>
      <c r="C82" s="234" t="s">
        <v>188</v>
      </c>
      <c r="D82" s="193" t="s">
        <v>188</v>
      </c>
      <c r="E82" s="193" t="s">
        <v>38</v>
      </c>
      <c r="F82" s="216" t="s">
        <v>188</v>
      </c>
      <c r="G82" s="216" t="s">
        <v>188</v>
      </c>
      <c r="H82" s="216" t="s">
        <v>6</v>
      </c>
      <c r="I82" s="218" t="s">
        <v>6</v>
      </c>
      <c r="J82" s="193">
        <f t="shared" si="54"/>
        <v>6</v>
      </c>
      <c r="K82" s="193" t="s">
        <v>188</v>
      </c>
      <c r="L82" s="219" t="s">
        <v>38</v>
      </c>
      <c r="M82" s="223"/>
      <c r="N82" s="223"/>
      <c r="O82" s="220">
        <f t="shared" si="49"/>
        <v>0</v>
      </c>
      <c r="P82" s="220">
        <f t="shared" si="55"/>
        <v>0</v>
      </c>
      <c r="Q82" s="220">
        <f t="shared" si="50"/>
        <v>0</v>
      </c>
      <c r="R82" s="220">
        <f t="shared" si="51"/>
        <v>0</v>
      </c>
      <c r="S82" s="220">
        <f t="shared" si="52"/>
        <v>0</v>
      </c>
      <c r="T82" s="220">
        <f t="shared" si="53"/>
        <v>0</v>
      </c>
      <c r="U82" s="220">
        <f t="shared" si="56"/>
        <v>0</v>
      </c>
      <c r="V82" s="246">
        <f t="shared" si="58"/>
        <v>15</v>
      </c>
      <c r="W82" s="221"/>
      <c r="Z82" s="188"/>
    </row>
    <row r="83" spans="2:26" ht="12.75" customHeight="1">
      <c r="C83" s="188"/>
      <c r="D83" s="188"/>
      <c r="E83" s="189"/>
      <c r="F83" s="189"/>
      <c r="G83" s="189"/>
      <c r="H83" s="237"/>
      <c r="I83" s="228"/>
      <c r="J83" s="228"/>
      <c r="K83" s="228"/>
      <c r="O83" s="242"/>
      <c r="P83" s="242"/>
      <c r="Q83" s="242"/>
      <c r="R83" s="242"/>
      <c r="S83" s="242"/>
      <c r="T83" s="242"/>
      <c r="U83" s="242"/>
      <c r="V83" s="188"/>
      <c r="W83" s="221"/>
      <c r="Z83" s="188"/>
    </row>
    <row r="84" spans="2:26" ht="12.75" customHeight="1">
      <c r="C84" s="188"/>
      <c r="D84" s="188"/>
      <c r="E84" s="189"/>
      <c r="F84" s="189"/>
      <c r="G84" s="189"/>
      <c r="H84" s="237"/>
      <c r="I84" s="228"/>
      <c r="J84" s="228"/>
      <c r="K84" s="228"/>
      <c r="O84" s="242"/>
      <c r="P84" s="242"/>
      <c r="Q84" s="242"/>
      <c r="R84" s="242"/>
      <c r="S84" s="242"/>
      <c r="T84" s="242"/>
      <c r="U84" s="242"/>
      <c r="V84" s="188"/>
      <c r="W84" s="221"/>
      <c r="Z84" s="188"/>
    </row>
    <row r="85" spans="2:26" ht="12.75" customHeight="1">
      <c r="B85" s="561" t="s">
        <v>209</v>
      </c>
      <c r="C85" s="564" t="s">
        <v>201</v>
      </c>
      <c r="D85" s="567" t="s">
        <v>202</v>
      </c>
      <c r="E85" s="567" t="s">
        <v>36</v>
      </c>
      <c r="F85" s="561" t="s">
        <v>32</v>
      </c>
      <c r="G85" s="561"/>
      <c r="H85" s="561"/>
      <c r="I85" s="248" t="s">
        <v>33</v>
      </c>
      <c r="J85" s="570" t="s">
        <v>298</v>
      </c>
      <c r="K85" s="571"/>
      <c r="L85" s="558" t="s">
        <v>34</v>
      </c>
      <c r="M85" s="205" t="s">
        <v>48</v>
      </c>
      <c r="N85" s="205" t="s">
        <v>253</v>
      </c>
      <c r="O85" s="247" t="s">
        <v>220</v>
      </c>
      <c r="P85" s="247" t="s">
        <v>49</v>
      </c>
      <c r="Q85" s="247" t="s">
        <v>50</v>
      </c>
      <c r="R85" s="247" t="s">
        <v>53</v>
      </c>
      <c r="S85" s="247" t="s">
        <v>221</v>
      </c>
      <c r="T85" s="247" t="s">
        <v>218</v>
      </c>
      <c r="U85" s="247" t="s">
        <v>219</v>
      </c>
      <c r="V85" s="561" t="s">
        <v>209</v>
      </c>
      <c r="W85" s="221"/>
      <c r="Z85" s="188"/>
    </row>
    <row r="86" spans="2:26" ht="12.75" customHeight="1">
      <c r="B86" s="561"/>
      <c r="C86" s="565"/>
      <c r="D86" s="568"/>
      <c r="E86" s="568"/>
      <c r="F86" s="562" t="s">
        <v>0</v>
      </c>
      <c r="G86" s="562" t="s">
        <v>1</v>
      </c>
      <c r="H86" s="562" t="s">
        <v>2</v>
      </c>
      <c r="I86" s="562" t="s">
        <v>35</v>
      </c>
      <c r="J86" s="572"/>
      <c r="K86" s="573"/>
      <c r="L86" s="559"/>
      <c r="M86" s="207" t="s">
        <v>46</v>
      </c>
      <c r="N86" s="207" t="s">
        <v>254</v>
      </c>
      <c r="O86" s="247" t="s">
        <v>52</v>
      </c>
      <c r="P86" s="247" t="s">
        <v>51</v>
      </c>
      <c r="Q86" s="247" t="s">
        <v>358</v>
      </c>
      <c r="R86" s="247" t="s">
        <v>55</v>
      </c>
      <c r="S86" s="247" t="s">
        <v>192</v>
      </c>
      <c r="T86" s="247" t="s">
        <v>193</v>
      </c>
      <c r="U86" s="247" t="s">
        <v>56</v>
      </c>
      <c r="V86" s="561"/>
      <c r="W86" s="189" t="s">
        <v>262</v>
      </c>
      <c r="Z86" s="188"/>
    </row>
    <row r="87" spans="2:26" ht="12.75" customHeight="1">
      <c r="B87" s="561"/>
      <c r="C87" s="566"/>
      <c r="D87" s="569"/>
      <c r="E87" s="569"/>
      <c r="F87" s="563"/>
      <c r="G87" s="563"/>
      <c r="H87" s="563"/>
      <c r="I87" s="563"/>
      <c r="J87" s="574"/>
      <c r="K87" s="575"/>
      <c r="L87" s="560"/>
      <c r="M87" s="210">
        <f>SUM(O87:U87)-Q87-R87</f>
        <v>0</v>
      </c>
      <c r="N87" s="211">
        <f>O87+T87+(IF(W87=1,U87,0))</f>
        <v>0</v>
      </c>
      <c r="O87" s="249">
        <f>SUM(O88:O102)</f>
        <v>0</v>
      </c>
      <c r="P87" s="249">
        <f>SUM(P88:P102)</f>
        <v>0</v>
      </c>
      <c r="Q87" s="249">
        <f>SUM(Q88:Q102)</f>
        <v>0</v>
      </c>
      <c r="R87" s="249">
        <f>SUM(R88:R102)</f>
        <v>0</v>
      </c>
      <c r="S87" s="249">
        <f t="shared" ref="S87:T87" si="59">SUM(S88:S102)</f>
        <v>0</v>
      </c>
      <c r="T87" s="249">
        <f t="shared" si="59"/>
        <v>0</v>
      </c>
      <c r="U87" s="249">
        <f>SUM(U88:U102)</f>
        <v>0</v>
      </c>
      <c r="V87" s="561"/>
      <c r="W87" s="221">
        <f>$Y$11</f>
        <v>0</v>
      </c>
      <c r="Z87" s="188"/>
    </row>
    <row r="88" spans="2:26" ht="12.75" customHeight="1">
      <c r="B88" s="250">
        <v>1</v>
      </c>
      <c r="C88" s="234" t="s">
        <v>188</v>
      </c>
      <c r="D88" s="193" t="s">
        <v>188</v>
      </c>
      <c r="E88" s="193" t="s">
        <v>38</v>
      </c>
      <c r="F88" s="216" t="s">
        <v>188</v>
      </c>
      <c r="G88" s="216" t="s">
        <v>188</v>
      </c>
      <c r="H88" s="216"/>
      <c r="I88" s="251"/>
      <c r="J88" s="193">
        <f>IF(K88="耕作",0,IF(K88="休耕",1,IF(K88="転用",2,IF(K88="売却",3,IF(K88="貸出",4,IF(K88="借入",5,IF(K88="-",6,IF(K88="その他",7))))))))</f>
        <v>6</v>
      </c>
      <c r="K88" s="193" t="s">
        <v>188</v>
      </c>
      <c r="L88" s="219" t="s">
        <v>38</v>
      </c>
      <c r="M88" s="223"/>
      <c r="N88" s="223"/>
      <c r="O88" s="220">
        <f t="shared" ref="O88:O102" si="60">IF(J88=0,I88,0)</f>
        <v>0</v>
      </c>
      <c r="P88" s="220">
        <f>IF(J88=1,I88,0)</f>
        <v>0</v>
      </c>
      <c r="Q88" s="220">
        <f t="shared" ref="Q88:Q102" si="61">IF(J88=2,I88,0)</f>
        <v>0</v>
      </c>
      <c r="R88" s="220">
        <f t="shared" ref="R88:R102" si="62">IF(J88=3,I88,0)</f>
        <v>0</v>
      </c>
      <c r="S88" s="220">
        <f t="shared" ref="S88:S102" si="63">IF(J88=4,I88,0)</f>
        <v>0</v>
      </c>
      <c r="T88" s="220">
        <f t="shared" ref="T88:T102" si="64">IF(J88=5,I88,0)</f>
        <v>0</v>
      </c>
      <c r="U88" s="220">
        <f>IF(J88=7,I88,0)</f>
        <v>0</v>
      </c>
      <c r="V88" s="250">
        <v>1</v>
      </c>
      <c r="W88" s="221"/>
      <c r="Z88" s="188"/>
    </row>
    <row r="89" spans="2:26" ht="12.75" customHeight="1">
      <c r="B89" s="250">
        <f>1+B88</f>
        <v>2</v>
      </c>
      <c r="C89" s="234" t="s">
        <v>188</v>
      </c>
      <c r="D89" s="193" t="s">
        <v>188</v>
      </c>
      <c r="E89" s="193" t="s">
        <v>38</v>
      </c>
      <c r="F89" s="216" t="s">
        <v>188</v>
      </c>
      <c r="G89" s="216" t="s">
        <v>188</v>
      </c>
      <c r="H89" s="216"/>
      <c r="I89" s="251"/>
      <c r="J89" s="193">
        <f t="shared" ref="J89:J102" si="65">IF(K89="耕作",0,IF(K89="休耕",1,IF(K89="転用",2,IF(K89="売却",3,IF(K89="貸出",4,IF(K89="借入",5,IF(K89="-",6,IF(K89="その他",7))))))))</f>
        <v>6</v>
      </c>
      <c r="K89" s="193" t="s">
        <v>188</v>
      </c>
      <c r="L89" s="222" t="s">
        <v>38</v>
      </c>
      <c r="M89" s="223"/>
      <c r="N89" s="223"/>
      <c r="O89" s="220">
        <f t="shared" si="60"/>
        <v>0</v>
      </c>
      <c r="P89" s="220">
        <f t="shared" ref="P89:P102" si="66">IF(J89=1,I89,0)</f>
        <v>0</v>
      </c>
      <c r="Q89" s="220">
        <f t="shared" si="61"/>
        <v>0</v>
      </c>
      <c r="R89" s="220">
        <f t="shared" si="62"/>
        <v>0</v>
      </c>
      <c r="S89" s="220">
        <f t="shared" si="63"/>
        <v>0</v>
      </c>
      <c r="T89" s="220">
        <f t="shared" si="64"/>
        <v>0</v>
      </c>
      <c r="U89" s="220">
        <f t="shared" ref="U89:U102" si="67">IF(J89=7,I89,0)</f>
        <v>0</v>
      </c>
      <c r="V89" s="250">
        <f>1+V88</f>
        <v>2</v>
      </c>
      <c r="W89" s="221"/>
      <c r="Z89" s="188"/>
    </row>
    <row r="90" spans="2:26" ht="12.75" customHeight="1">
      <c r="B90" s="250">
        <f t="shared" ref="B90:B102" si="68">1+B89</f>
        <v>3</v>
      </c>
      <c r="C90" s="234" t="s">
        <v>188</v>
      </c>
      <c r="D90" s="193" t="s">
        <v>188</v>
      </c>
      <c r="E90" s="193" t="s">
        <v>38</v>
      </c>
      <c r="F90" s="216" t="s">
        <v>188</v>
      </c>
      <c r="G90" s="216" t="s">
        <v>188</v>
      </c>
      <c r="H90" s="216"/>
      <c r="I90" s="251"/>
      <c r="J90" s="193">
        <f t="shared" si="65"/>
        <v>6</v>
      </c>
      <c r="K90" s="193" t="s">
        <v>188</v>
      </c>
      <c r="L90" s="222" t="s">
        <v>38</v>
      </c>
      <c r="M90" s="223"/>
      <c r="N90" s="223"/>
      <c r="O90" s="220">
        <f t="shared" si="60"/>
        <v>0</v>
      </c>
      <c r="P90" s="220">
        <f t="shared" si="66"/>
        <v>0</v>
      </c>
      <c r="Q90" s="220">
        <f t="shared" si="61"/>
        <v>0</v>
      </c>
      <c r="R90" s="220">
        <f t="shared" si="62"/>
        <v>0</v>
      </c>
      <c r="S90" s="220">
        <f t="shared" si="63"/>
        <v>0</v>
      </c>
      <c r="T90" s="220">
        <f t="shared" si="64"/>
        <v>0</v>
      </c>
      <c r="U90" s="220">
        <f t="shared" si="67"/>
        <v>0</v>
      </c>
      <c r="V90" s="250">
        <f t="shared" ref="V90:V102" si="69">1+V89</f>
        <v>3</v>
      </c>
      <c r="W90" s="221"/>
      <c r="Z90" s="188"/>
    </row>
    <row r="91" spans="2:26" ht="12.75" customHeight="1">
      <c r="B91" s="250">
        <f t="shared" si="68"/>
        <v>4</v>
      </c>
      <c r="C91" s="234" t="s">
        <v>188</v>
      </c>
      <c r="D91" s="193" t="s">
        <v>188</v>
      </c>
      <c r="E91" s="193" t="s">
        <v>38</v>
      </c>
      <c r="F91" s="216" t="s">
        <v>188</v>
      </c>
      <c r="G91" s="216" t="s">
        <v>188</v>
      </c>
      <c r="H91" s="216" t="s">
        <v>6</v>
      </c>
      <c r="I91" s="218" t="s">
        <v>6</v>
      </c>
      <c r="J91" s="193">
        <f t="shared" si="65"/>
        <v>6</v>
      </c>
      <c r="K91" s="193" t="s">
        <v>188</v>
      </c>
      <c r="L91" s="219" t="s">
        <v>38</v>
      </c>
      <c r="M91" s="223"/>
      <c r="N91" s="223"/>
      <c r="O91" s="220">
        <f t="shared" si="60"/>
        <v>0</v>
      </c>
      <c r="P91" s="220">
        <f t="shared" si="66"/>
        <v>0</v>
      </c>
      <c r="Q91" s="220">
        <f t="shared" si="61"/>
        <v>0</v>
      </c>
      <c r="R91" s="220">
        <f t="shared" si="62"/>
        <v>0</v>
      </c>
      <c r="S91" s="220">
        <f t="shared" si="63"/>
        <v>0</v>
      </c>
      <c r="T91" s="220">
        <f t="shared" si="64"/>
        <v>0</v>
      </c>
      <c r="U91" s="220">
        <f t="shared" si="67"/>
        <v>0</v>
      </c>
      <c r="V91" s="250">
        <f t="shared" si="69"/>
        <v>4</v>
      </c>
      <c r="W91" s="221"/>
      <c r="Z91" s="188"/>
    </row>
    <row r="92" spans="2:26">
      <c r="B92" s="250">
        <f t="shared" si="68"/>
        <v>5</v>
      </c>
      <c r="C92" s="234" t="s">
        <v>188</v>
      </c>
      <c r="D92" s="193" t="s">
        <v>188</v>
      </c>
      <c r="E92" s="193" t="s">
        <v>38</v>
      </c>
      <c r="F92" s="216" t="s">
        <v>188</v>
      </c>
      <c r="G92" s="216" t="s">
        <v>188</v>
      </c>
      <c r="H92" s="216" t="s">
        <v>6</v>
      </c>
      <c r="I92" s="218" t="s">
        <v>6</v>
      </c>
      <c r="J92" s="193">
        <f t="shared" si="65"/>
        <v>6</v>
      </c>
      <c r="K92" s="193" t="s">
        <v>188</v>
      </c>
      <c r="L92" s="219" t="s">
        <v>38</v>
      </c>
      <c r="M92" s="223"/>
      <c r="N92" s="223"/>
      <c r="O92" s="220">
        <f t="shared" si="60"/>
        <v>0</v>
      </c>
      <c r="P92" s="220">
        <f t="shared" si="66"/>
        <v>0</v>
      </c>
      <c r="Q92" s="220">
        <f t="shared" si="61"/>
        <v>0</v>
      </c>
      <c r="R92" s="220">
        <f t="shared" si="62"/>
        <v>0</v>
      </c>
      <c r="S92" s="220">
        <f t="shared" si="63"/>
        <v>0</v>
      </c>
      <c r="T92" s="220">
        <f t="shared" si="64"/>
        <v>0</v>
      </c>
      <c r="U92" s="220">
        <f t="shared" si="67"/>
        <v>0</v>
      </c>
      <c r="V92" s="250">
        <f t="shared" si="69"/>
        <v>5</v>
      </c>
      <c r="W92" s="221"/>
      <c r="Z92" s="188"/>
    </row>
    <row r="93" spans="2:26">
      <c r="B93" s="250">
        <f t="shared" si="68"/>
        <v>6</v>
      </c>
      <c r="C93" s="234" t="s">
        <v>188</v>
      </c>
      <c r="D93" s="193" t="s">
        <v>188</v>
      </c>
      <c r="E93" s="193" t="s">
        <v>38</v>
      </c>
      <c r="F93" s="216" t="s">
        <v>188</v>
      </c>
      <c r="G93" s="216" t="s">
        <v>188</v>
      </c>
      <c r="H93" s="216" t="s">
        <v>6</v>
      </c>
      <c r="I93" s="218" t="s">
        <v>6</v>
      </c>
      <c r="J93" s="193">
        <f t="shared" si="65"/>
        <v>6</v>
      </c>
      <c r="K93" s="193" t="s">
        <v>188</v>
      </c>
      <c r="L93" s="219" t="s">
        <v>38</v>
      </c>
      <c r="M93" s="223"/>
      <c r="N93" s="223"/>
      <c r="O93" s="220">
        <f t="shared" si="60"/>
        <v>0</v>
      </c>
      <c r="P93" s="220">
        <f t="shared" si="66"/>
        <v>0</v>
      </c>
      <c r="Q93" s="220">
        <f t="shared" si="61"/>
        <v>0</v>
      </c>
      <c r="R93" s="220">
        <f t="shared" si="62"/>
        <v>0</v>
      </c>
      <c r="S93" s="220">
        <f t="shared" si="63"/>
        <v>0</v>
      </c>
      <c r="T93" s="220">
        <f t="shared" si="64"/>
        <v>0</v>
      </c>
      <c r="U93" s="220">
        <f t="shared" si="67"/>
        <v>0</v>
      </c>
      <c r="V93" s="250">
        <f t="shared" si="69"/>
        <v>6</v>
      </c>
      <c r="W93" s="221"/>
      <c r="Z93" s="188"/>
    </row>
    <row r="94" spans="2:26">
      <c r="B94" s="250">
        <f t="shared" si="68"/>
        <v>7</v>
      </c>
      <c r="C94" s="234" t="s">
        <v>188</v>
      </c>
      <c r="D94" s="193" t="s">
        <v>188</v>
      </c>
      <c r="E94" s="193" t="s">
        <v>38</v>
      </c>
      <c r="F94" s="216" t="s">
        <v>188</v>
      </c>
      <c r="G94" s="216" t="s">
        <v>188</v>
      </c>
      <c r="H94" s="216" t="s">
        <v>6</v>
      </c>
      <c r="I94" s="218" t="s">
        <v>6</v>
      </c>
      <c r="J94" s="193">
        <f t="shared" si="65"/>
        <v>6</v>
      </c>
      <c r="K94" s="193" t="s">
        <v>188</v>
      </c>
      <c r="L94" s="219" t="s">
        <v>38</v>
      </c>
      <c r="M94" s="223"/>
      <c r="N94" s="223"/>
      <c r="O94" s="220">
        <f t="shared" si="60"/>
        <v>0</v>
      </c>
      <c r="P94" s="220">
        <f t="shared" si="66"/>
        <v>0</v>
      </c>
      <c r="Q94" s="220">
        <f t="shared" si="61"/>
        <v>0</v>
      </c>
      <c r="R94" s="220">
        <f t="shared" si="62"/>
        <v>0</v>
      </c>
      <c r="S94" s="220">
        <f t="shared" si="63"/>
        <v>0</v>
      </c>
      <c r="T94" s="220">
        <f t="shared" si="64"/>
        <v>0</v>
      </c>
      <c r="U94" s="220">
        <f t="shared" si="67"/>
        <v>0</v>
      </c>
      <c r="V94" s="250">
        <f t="shared" si="69"/>
        <v>7</v>
      </c>
      <c r="W94" s="221"/>
      <c r="Z94" s="188"/>
    </row>
    <row r="95" spans="2:26">
      <c r="B95" s="250">
        <f t="shared" si="68"/>
        <v>8</v>
      </c>
      <c r="C95" s="234" t="s">
        <v>188</v>
      </c>
      <c r="D95" s="193" t="s">
        <v>188</v>
      </c>
      <c r="E95" s="193" t="s">
        <v>38</v>
      </c>
      <c r="F95" s="216" t="s">
        <v>188</v>
      </c>
      <c r="G95" s="216" t="s">
        <v>188</v>
      </c>
      <c r="H95" s="216" t="s">
        <v>6</v>
      </c>
      <c r="I95" s="218" t="s">
        <v>6</v>
      </c>
      <c r="J95" s="193">
        <f t="shared" si="65"/>
        <v>6</v>
      </c>
      <c r="K95" s="193" t="s">
        <v>188</v>
      </c>
      <c r="L95" s="219" t="s">
        <v>38</v>
      </c>
      <c r="M95" s="223"/>
      <c r="N95" s="223"/>
      <c r="O95" s="220">
        <f t="shared" si="60"/>
        <v>0</v>
      </c>
      <c r="P95" s="220">
        <f t="shared" si="66"/>
        <v>0</v>
      </c>
      <c r="Q95" s="220">
        <f t="shared" si="61"/>
        <v>0</v>
      </c>
      <c r="R95" s="220">
        <f t="shared" si="62"/>
        <v>0</v>
      </c>
      <c r="S95" s="220">
        <f t="shared" si="63"/>
        <v>0</v>
      </c>
      <c r="T95" s="220">
        <f t="shared" si="64"/>
        <v>0</v>
      </c>
      <c r="U95" s="220">
        <f t="shared" si="67"/>
        <v>0</v>
      </c>
      <c r="V95" s="250">
        <f t="shared" si="69"/>
        <v>8</v>
      </c>
      <c r="W95" s="221"/>
      <c r="Z95" s="188"/>
    </row>
    <row r="96" spans="2:26">
      <c r="B96" s="250">
        <f t="shared" si="68"/>
        <v>9</v>
      </c>
      <c r="C96" s="234" t="s">
        <v>188</v>
      </c>
      <c r="D96" s="193" t="s">
        <v>188</v>
      </c>
      <c r="E96" s="193" t="s">
        <v>38</v>
      </c>
      <c r="F96" s="216" t="s">
        <v>188</v>
      </c>
      <c r="G96" s="216" t="s">
        <v>188</v>
      </c>
      <c r="H96" s="216" t="s">
        <v>6</v>
      </c>
      <c r="I96" s="218" t="s">
        <v>6</v>
      </c>
      <c r="J96" s="193">
        <f t="shared" si="65"/>
        <v>6</v>
      </c>
      <c r="K96" s="193" t="s">
        <v>188</v>
      </c>
      <c r="L96" s="219" t="s">
        <v>38</v>
      </c>
      <c r="M96" s="223"/>
      <c r="N96" s="223"/>
      <c r="O96" s="220">
        <f t="shared" si="60"/>
        <v>0</v>
      </c>
      <c r="P96" s="220">
        <f t="shared" si="66"/>
        <v>0</v>
      </c>
      <c r="Q96" s="220">
        <f t="shared" si="61"/>
        <v>0</v>
      </c>
      <c r="R96" s="220">
        <f t="shared" si="62"/>
        <v>0</v>
      </c>
      <c r="S96" s="220">
        <f t="shared" si="63"/>
        <v>0</v>
      </c>
      <c r="T96" s="220">
        <f t="shared" si="64"/>
        <v>0</v>
      </c>
      <c r="U96" s="220">
        <f t="shared" si="67"/>
        <v>0</v>
      </c>
      <c r="V96" s="250">
        <f t="shared" si="69"/>
        <v>9</v>
      </c>
      <c r="W96" s="221"/>
      <c r="Z96" s="188"/>
    </row>
    <row r="97" spans="2:38">
      <c r="B97" s="250">
        <f t="shared" si="68"/>
        <v>10</v>
      </c>
      <c r="C97" s="234" t="s">
        <v>188</v>
      </c>
      <c r="D97" s="193" t="s">
        <v>188</v>
      </c>
      <c r="E97" s="193" t="s">
        <v>38</v>
      </c>
      <c r="F97" s="216" t="s">
        <v>188</v>
      </c>
      <c r="G97" s="216" t="s">
        <v>188</v>
      </c>
      <c r="H97" s="216" t="s">
        <v>6</v>
      </c>
      <c r="I97" s="218" t="s">
        <v>6</v>
      </c>
      <c r="J97" s="193">
        <f t="shared" si="65"/>
        <v>6</v>
      </c>
      <c r="K97" s="193" t="s">
        <v>188</v>
      </c>
      <c r="L97" s="219" t="s">
        <v>38</v>
      </c>
      <c r="M97" s="223"/>
      <c r="N97" s="223"/>
      <c r="O97" s="220">
        <f t="shared" si="60"/>
        <v>0</v>
      </c>
      <c r="P97" s="220">
        <f t="shared" si="66"/>
        <v>0</v>
      </c>
      <c r="Q97" s="220">
        <f t="shared" si="61"/>
        <v>0</v>
      </c>
      <c r="R97" s="220">
        <f t="shared" si="62"/>
        <v>0</v>
      </c>
      <c r="S97" s="220">
        <f t="shared" si="63"/>
        <v>0</v>
      </c>
      <c r="T97" s="220">
        <f t="shared" si="64"/>
        <v>0</v>
      </c>
      <c r="U97" s="220">
        <f t="shared" si="67"/>
        <v>0</v>
      </c>
      <c r="V97" s="250">
        <f t="shared" si="69"/>
        <v>10</v>
      </c>
      <c r="W97" s="221"/>
      <c r="Z97" s="188"/>
    </row>
    <row r="98" spans="2:38">
      <c r="B98" s="250">
        <f t="shared" si="68"/>
        <v>11</v>
      </c>
      <c r="C98" s="234" t="s">
        <v>188</v>
      </c>
      <c r="D98" s="193" t="s">
        <v>188</v>
      </c>
      <c r="E98" s="193" t="s">
        <v>38</v>
      </c>
      <c r="F98" s="216" t="s">
        <v>188</v>
      </c>
      <c r="G98" s="216" t="s">
        <v>188</v>
      </c>
      <c r="H98" s="216" t="s">
        <v>6</v>
      </c>
      <c r="I98" s="218" t="s">
        <v>6</v>
      </c>
      <c r="J98" s="193">
        <f t="shared" si="65"/>
        <v>6</v>
      </c>
      <c r="K98" s="193" t="s">
        <v>188</v>
      </c>
      <c r="L98" s="219" t="s">
        <v>38</v>
      </c>
      <c r="M98" s="223"/>
      <c r="N98" s="223"/>
      <c r="O98" s="220">
        <f t="shared" si="60"/>
        <v>0</v>
      </c>
      <c r="P98" s="220">
        <f t="shared" si="66"/>
        <v>0</v>
      </c>
      <c r="Q98" s="220">
        <f t="shared" si="61"/>
        <v>0</v>
      </c>
      <c r="R98" s="220">
        <f t="shared" si="62"/>
        <v>0</v>
      </c>
      <c r="S98" s="220">
        <f t="shared" si="63"/>
        <v>0</v>
      </c>
      <c r="T98" s="220">
        <f t="shared" si="64"/>
        <v>0</v>
      </c>
      <c r="U98" s="220">
        <f t="shared" si="67"/>
        <v>0</v>
      </c>
      <c r="V98" s="250">
        <f t="shared" si="69"/>
        <v>11</v>
      </c>
      <c r="W98" s="221"/>
      <c r="Z98" s="237"/>
      <c r="AA98" s="228"/>
    </row>
    <row r="99" spans="2:38">
      <c r="B99" s="250">
        <f t="shared" si="68"/>
        <v>12</v>
      </c>
      <c r="C99" s="234" t="s">
        <v>188</v>
      </c>
      <c r="D99" s="193" t="s">
        <v>188</v>
      </c>
      <c r="E99" s="193" t="s">
        <v>38</v>
      </c>
      <c r="F99" s="216" t="s">
        <v>188</v>
      </c>
      <c r="G99" s="216" t="s">
        <v>188</v>
      </c>
      <c r="H99" s="216" t="s">
        <v>6</v>
      </c>
      <c r="I99" s="218" t="s">
        <v>6</v>
      </c>
      <c r="J99" s="193">
        <f t="shared" si="65"/>
        <v>6</v>
      </c>
      <c r="K99" s="193" t="s">
        <v>188</v>
      </c>
      <c r="L99" s="219" t="s">
        <v>38</v>
      </c>
      <c r="M99" s="223"/>
      <c r="N99" s="223"/>
      <c r="O99" s="220">
        <f t="shared" si="60"/>
        <v>0</v>
      </c>
      <c r="P99" s="220">
        <f t="shared" si="66"/>
        <v>0</v>
      </c>
      <c r="Q99" s="220">
        <f t="shared" si="61"/>
        <v>0</v>
      </c>
      <c r="R99" s="220">
        <f t="shared" si="62"/>
        <v>0</v>
      </c>
      <c r="S99" s="220">
        <f t="shared" si="63"/>
        <v>0</v>
      </c>
      <c r="T99" s="220">
        <f t="shared" si="64"/>
        <v>0</v>
      </c>
      <c r="U99" s="220">
        <f t="shared" si="67"/>
        <v>0</v>
      </c>
      <c r="V99" s="250">
        <f t="shared" si="69"/>
        <v>12</v>
      </c>
      <c r="W99" s="221"/>
      <c r="Z99" s="237"/>
      <c r="AA99" s="228"/>
    </row>
    <row r="100" spans="2:38">
      <c r="B100" s="250">
        <f t="shared" si="68"/>
        <v>13</v>
      </c>
      <c r="C100" s="234" t="s">
        <v>188</v>
      </c>
      <c r="D100" s="193" t="s">
        <v>188</v>
      </c>
      <c r="E100" s="193" t="s">
        <v>38</v>
      </c>
      <c r="F100" s="216" t="s">
        <v>188</v>
      </c>
      <c r="G100" s="216" t="s">
        <v>188</v>
      </c>
      <c r="H100" s="216" t="s">
        <v>6</v>
      </c>
      <c r="I100" s="218" t="s">
        <v>6</v>
      </c>
      <c r="J100" s="193">
        <f t="shared" si="65"/>
        <v>6</v>
      </c>
      <c r="K100" s="193" t="s">
        <v>188</v>
      </c>
      <c r="L100" s="219" t="s">
        <v>38</v>
      </c>
      <c r="M100" s="223"/>
      <c r="N100" s="223"/>
      <c r="O100" s="220">
        <f t="shared" si="60"/>
        <v>0</v>
      </c>
      <c r="P100" s="220">
        <f t="shared" si="66"/>
        <v>0</v>
      </c>
      <c r="Q100" s="220">
        <f t="shared" si="61"/>
        <v>0</v>
      </c>
      <c r="R100" s="220">
        <f t="shared" si="62"/>
        <v>0</v>
      </c>
      <c r="S100" s="220">
        <f t="shared" si="63"/>
        <v>0</v>
      </c>
      <c r="T100" s="220">
        <f t="shared" si="64"/>
        <v>0</v>
      </c>
      <c r="U100" s="220">
        <f t="shared" si="67"/>
        <v>0</v>
      </c>
      <c r="V100" s="250">
        <f t="shared" si="69"/>
        <v>13</v>
      </c>
      <c r="W100" s="221"/>
      <c r="Z100" s="237"/>
      <c r="AA100" s="228"/>
    </row>
    <row r="101" spans="2:38">
      <c r="B101" s="250">
        <f t="shared" si="68"/>
        <v>14</v>
      </c>
      <c r="C101" s="234" t="s">
        <v>188</v>
      </c>
      <c r="D101" s="193" t="s">
        <v>188</v>
      </c>
      <c r="E101" s="193" t="s">
        <v>38</v>
      </c>
      <c r="F101" s="216" t="s">
        <v>188</v>
      </c>
      <c r="G101" s="216" t="s">
        <v>188</v>
      </c>
      <c r="H101" s="216" t="s">
        <v>6</v>
      </c>
      <c r="I101" s="218" t="s">
        <v>6</v>
      </c>
      <c r="J101" s="193">
        <f t="shared" si="65"/>
        <v>6</v>
      </c>
      <c r="K101" s="193" t="s">
        <v>188</v>
      </c>
      <c r="L101" s="219" t="s">
        <v>38</v>
      </c>
      <c r="M101" s="223"/>
      <c r="N101" s="223"/>
      <c r="O101" s="220">
        <f t="shared" si="60"/>
        <v>0</v>
      </c>
      <c r="P101" s="220">
        <f t="shared" si="66"/>
        <v>0</v>
      </c>
      <c r="Q101" s="220">
        <f t="shared" si="61"/>
        <v>0</v>
      </c>
      <c r="R101" s="220">
        <f t="shared" si="62"/>
        <v>0</v>
      </c>
      <c r="S101" s="220">
        <f t="shared" si="63"/>
        <v>0</v>
      </c>
      <c r="T101" s="220">
        <f t="shared" si="64"/>
        <v>0</v>
      </c>
      <c r="U101" s="220">
        <f t="shared" si="67"/>
        <v>0</v>
      </c>
      <c r="V101" s="250">
        <f t="shared" si="69"/>
        <v>14</v>
      </c>
      <c r="W101" s="221"/>
      <c r="Z101" s="237"/>
      <c r="AA101" s="228"/>
    </row>
    <row r="102" spans="2:38">
      <c r="B102" s="250">
        <f t="shared" si="68"/>
        <v>15</v>
      </c>
      <c r="C102" s="234" t="s">
        <v>188</v>
      </c>
      <c r="D102" s="193" t="s">
        <v>188</v>
      </c>
      <c r="E102" s="193" t="s">
        <v>38</v>
      </c>
      <c r="F102" s="216" t="s">
        <v>188</v>
      </c>
      <c r="G102" s="216" t="s">
        <v>188</v>
      </c>
      <c r="H102" s="216" t="s">
        <v>6</v>
      </c>
      <c r="I102" s="218" t="s">
        <v>6</v>
      </c>
      <c r="J102" s="193">
        <f t="shared" si="65"/>
        <v>6</v>
      </c>
      <c r="K102" s="193" t="s">
        <v>188</v>
      </c>
      <c r="L102" s="219" t="s">
        <v>38</v>
      </c>
      <c r="M102" s="223"/>
      <c r="N102" s="223"/>
      <c r="O102" s="220">
        <f t="shared" si="60"/>
        <v>0</v>
      </c>
      <c r="P102" s="220">
        <f t="shared" si="66"/>
        <v>0</v>
      </c>
      <c r="Q102" s="220">
        <f t="shared" si="61"/>
        <v>0</v>
      </c>
      <c r="R102" s="220">
        <f t="shared" si="62"/>
        <v>0</v>
      </c>
      <c r="S102" s="220">
        <f t="shared" si="63"/>
        <v>0</v>
      </c>
      <c r="T102" s="220">
        <f t="shared" si="64"/>
        <v>0</v>
      </c>
      <c r="U102" s="220">
        <f t="shared" si="67"/>
        <v>0</v>
      </c>
      <c r="V102" s="250">
        <f t="shared" si="69"/>
        <v>15</v>
      </c>
      <c r="W102" s="221"/>
      <c r="Z102" s="237"/>
      <c r="AA102" s="228"/>
    </row>
    <row r="103" spans="2:38" ht="21" customHeight="1">
      <c r="C103" s="188"/>
      <c r="D103" s="188"/>
      <c r="O103" s="242"/>
      <c r="P103" s="242"/>
      <c r="Q103" s="242"/>
      <c r="R103" s="242"/>
      <c r="S103" s="242"/>
      <c r="T103" s="242"/>
      <c r="U103" s="242"/>
      <c r="V103" s="188"/>
      <c r="W103" s="221"/>
      <c r="Z103" s="237"/>
      <c r="AA103" s="228"/>
    </row>
    <row r="104" spans="2:38">
      <c r="C104" s="188"/>
      <c r="D104" s="188"/>
      <c r="O104" s="242"/>
      <c r="P104" s="242"/>
      <c r="Q104" s="242"/>
      <c r="R104" s="242"/>
      <c r="S104" s="242"/>
      <c r="T104" s="242"/>
      <c r="U104" s="242"/>
      <c r="V104" s="188"/>
      <c r="W104" s="221"/>
      <c r="Z104" s="237"/>
      <c r="AA104" s="228"/>
    </row>
    <row r="105" spans="2:38">
      <c r="B105" s="579" t="s">
        <v>210</v>
      </c>
      <c r="C105" s="582" t="s">
        <v>201</v>
      </c>
      <c r="D105" s="585" t="s">
        <v>202</v>
      </c>
      <c r="E105" s="585" t="s">
        <v>36</v>
      </c>
      <c r="F105" s="579" t="s">
        <v>32</v>
      </c>
      <c r="G105" s="579"/>
      <c r="H105" s="579"/>
      <c r="I105" s="253" t="s">
        <v>33</v>
      </c>
      <c r="J105" s="588" t="s">
        <v>298</v>
      </c>
      <c r="K105" s="589"/>
      <c r="L105" s="576" t="s">
        <v>34</v>
      </c>
      <c r="M105" s="205" t="s">
        <v>48</v>
      </c>
      <c r="N105" s="205" t="s">
        <v>253</v>
      </c>
      <c r="O105" s="252" t="s">
        <v>220</v>
      </c>
      <c r="P105" s="252" t="s">
        <v>49</v>
      </c>
      <c r="Q105" s="252" t="s">
        <v>50</v>
      </c>
      <c r="R105" s="252" t="s">
        <v>53</v>
      </c>
      <c r="S105" s="252" t="s">
        <v>221</v>
      </c>
      <c r="T105" s="252" t="s">
        <v>218</v>
      </c>
      <c r="U105" s="252" t="s">
        <v>219</v>
      </c>
      <c r="V105" s="579" t="s">
        <v>210</v>
      </c>
      <c r="W105" s="221"/>
      <c r="Z105" s="237"/>
      <c r="AA105" s="228"/>
    </row>
    <row r="106" spans="2:38">
      <c r="B106" s="579"/>
      <c r="C106" s="583"/>
      <c r="D106" s="586"/>
      <c r="E106" s="586"/>
      <c r="F106" s="580" t="s">
        <v>0</v>
      </c>
      <c r="G106" s="580" t="s">
        <v>1</v>
      </c>
      <c r="H106" s="580" t="s">
        <v>2</v>
      </c>
      <c r="I106" s="580" t="s">
        <v>35</v>
      </c>
      <c r="J106" s="590"/>
      <c r="K106" s="591"/>
      <c r="L106" s="577"/>
      <c r="M106" s="207" t="s">
        <v>46</v>
      </c>
      <c r="N106" s="207" t="s">
        <v>254</v>
      </c>
      <c r="O106" s="252" t="s">
        <v>52</v>
      </c>
      <c r="P106" s="252" t="s">
        <v>51</v>
      </c>
      <c r="Q106" s="252" t="s">
        <v>358</v>
      </c>
      <c r="R106" s="252" t="s">
        <v>55</v>
      </c>
      <c r="S106" s="252" t="s">
        <v>192</v>
      </c>
      <c r="T106" s="252" t="s">
        <v>193</v>
      </c>
      <c r="U106" s="252" t="s">
        <v>56</v>
      </c>
      <c r="V106" s="579"/>
      <c r="W106" s="189" t="s">
        <v>263</v>
      </c>
      <c r="Z106" s="237"/>
      <c r="AA106" s="228"/>
    </row>
    <row r="107" spans="2:38">
      <c r="B107" s="579"/>
      <c r="C107" s="584"/>
      <c r="D107" s="587"/>
      <c r="E107" s="587"/>
      <c r="F107" s="581"/>
      <c r="G107" s="581"/>
      <c r="H107" s="581"/>
      <c r="I107" s="581"/>
      <c r="J107" s="592"/>
      <c r="K107" s="593"/>
      <c r="L107" s="578"/>
      <c r="M107" s="210">
        <f>SUM(O107:U107)-Q107-R107</f>
        <v>0</v>
      </c>
      <c r="N107" s="211">
        <f>O107+T107+(IF(W107=1,U107,0))</f>
        <v>0</v>
      </c>
      <c r="O107" s="254">
        <f>SUM(O108:O122)</f>
        <v>0</v>
      </c>
      <c r="P107" s="254">
        <f>SUM(P108:P122)</f>
        <v>0</v>
      </c>
      <c r="Q107" s="254">
        <f>SUM(Q108:Q122)</f>
        <v>0</v>
      </c>
      <c r="R107" s="254">
        <f>SUM(R108:R122)</f>
        <v>0</v>
      </c>
      <c r="S107" s="254">
        <f t="shared" ref="S107:T107" si="70">SUM(S108:S122)</f>
        <v>0</v>
      </c>
      <c r="T107" s="254">
        <f t="shared" si="70"/>
        <v>0</v>
      </c>
      <c r="U107" s="254">
        <f>SUM(U108:U122)</f>
        <v>0</v>
      </c>
      <c r="V107" s="579"/>
      <c r="W107" s="221">
        <f>$Y$12</f>
        <v>0</v>
      </c>
      <c r="Z107" s="228"/>
      <c r="AA107" s="228"/>
    </row>
    <row r="108" spans="2:38">
      <c r="B108" s="255">
        <v>1</v>
      </c>
      <c r="C108" s="234" t="s">
        <v>188</v>
      </c>
      <c r="D108" s="193" t="s">
        <v>188</v>
      </c>
      <c r="E108" s="193" t="s">
        <v>38</v>
      </c>
      <c r="F108" s="216" t="s">
        <v>188</v>
      </c>
      <c r="G108" s="216" t="s">
        <v>188</v>
      </c>
      <c r="H108" s="216"/>
      <c r="I108" s="251"/>
      <c r="J108" s="193">
        <f>IF(K108="耕作",0,IF(K108="休耕",1,IF(K108="転用",2,IF(K108="売却",3,IF(K108="貸出",4,IF(K108="借入",5,IF(K108="-",6,IF(K108="その他",7))))))))</f>
        <v>6</v>
      </c>
      <c r="K108" s="193" t="s">
        <v>188</v>
      </c>
      <c r="L108" s="219" t="s">
        <v>38</v>
      </c>
      <c r="M108" s="223"/>
      <c r="N108" s="223"/>
      <c r="O108" s="220">
        <f t="shared" ref="O108:O122" si="71">IF(J108=0,I108,0)</f>
        <v>0</v>
      </c>
      <c r="P108" s="220">
        <f>IF(J108=1,I108,0)</f>
        <v>0</v>
      </c>
      <c r="Q108" s="220">
        <f t="shared" ref="Q108:Q122" si="72">IF(J108=2,I108,0)</f>
        <v>0</v>
      </c>
      <c r="R108" s="220">
        <f t="shared" ref="R108:R122" si="73">IF(J108=3,I108,0)</f>
        <v>0</v>
      </c>
      <c r="S108" s="220">
        <f t="shared" ref="S108:S122" si="74">IF(J108=4,I108,0)</f>
        <v>0</v>
      </c>
      <c r="T108" s="220">
        <f t="shared" ref="T108:T122" si="75">IF(J108=5,I108,0)</f>
        <v>0</v>
      </c>
      <c r="U108" s="220">
        <f>IF(J108=7,I108,0)</f>
        <v>0</v>
      </c>
      <c r="V108" s="255">
        <v>1</v>
      </c>
      <c r="W108" s="221"/>
      <c r="Z108" s="228"/>
      <c r="AA108" s="228"/>
    </row>
    <row r="109" spans="2:38">
      <c r="B109" s="255">
        <f>1+B108</f>
        <v>2</v>
      </c>
      <c r="C109" s="234" t="s">
        <v>188</v>
      </c>
      <c r="D109" s="193" t="s">
        <v>188</v>
      </c>
      <c r="E109" s="193" t="s">
        <v>38</v>
      </c>
      <c r="F109" s="216" t="s">
        <v>188</v>
      </c>
      <c r="G109" s="216" t="s">
        <v>188</v>
      </c>
      <c r="H109" s="216"/>
      <c r="I109" s="251"/>
      <c r="J109" s="193">
        <f t="shared" ref="J109:J122" si="76">IF(K109="耕作",0,IF(K109="休耕",1,IF(K109="転用",2,IF(K109="売却",3,IF(K109="貸出",4,IF(K109="借入",5,IF(K109="-",6,IF(K109="その他",7))))))))</f>
        <v>6</v>
      </c>
      <c r="K109" s="193" t="s">
        <v>188</v>
      </c>
      <c r="L109" s="222" t="s">
        <v>38</v>
      </c>
      <c r="M109" s="223"/>
      <c r="N109" s="223"/>
      <c r="O109" s="220">
        <f t="shared" si="71"/>
        <v>0</v>
      </c>
      <c r="P109" s="220">
        <f t="shared" ref="P109:P122" si="77">IF(J109=1,I109,0)</f>
        <v>0</v>
      </c>
      <c r="Q109" s="220">
        <f t="shared" si="72"/>
        <v>0</v>
      </c>
      <c r="R109" s="220">
        <f t="shared" si="73"/>
        <v>0</v>
      </c>
      <c r="S109" s="220">
        <f t="shared" si="74"/>
        <v>0</v>
      </c>
      <c r="T109" s="220">
        <f t="shared" si="75"/>
        <v>0</v>
      </c>
      <c r="U109" s="220">
        <f t="shared" ref="U109:U122" si="78">IF(J109=7,I109,0)</f>
        <v>0</v>
      </c>
      <c r="V109" s="255">
        <f>1+V108</f>
        <v>2</v>
      </c>
      <c r="W109" s="221"/>
      <c r="AA109" s="228"/>
    </row>
    <row r="110" spans="2:38">
      <c r="B110" s="255">
        <f t="shared" ref="B110:B122" si="79">1+B109</f>
        <v>3</v>
      </c>
      <c r="C110" s="234" t="s">
        <v>188</v>
      </c>
      <c r="D110" s="193" t="s">
        <v>188</v>
      </c>
      <c r="E110" s="193" t="s">
        <v>38</v>
      </c>
      <c r="F110" s="216" t="s">
        <v>188</v>
      </c>
      <c r="G110" s="216" t="s">
        <v>188</v>
      </c>
      <c r="H110" s="216"/>
      <c r="I110" s="251"/>
      <c r="J110" s="193">
        <f t="shared" si="76"/>
        <v>6</v>
      </c>
      <c r="K110" s="193" t="s">
        <v>188</v>
      </c>
      <c r="L110" s="222" t="s">
        <v>38</v>
      </c>
      <c r="M110" s="223"/>
      <c r="N110" s="223"/>
      <c r="O110" s="220">
        <f t="shared" si="71"/>
        <v>0</v>
      </c>
      <c r="P110" s="220">
        <f t="shared" si="77"/>
        <v>0</v>
      </c>
      <c r="Q110" s="220">
        <f t="shared" si="72"/>
        <v>0</v>
      </c>
      <c r="R110" s="220">
        <f t="shared" si="73"/>
        <v>0</v>
      </c>
      <c r="S110" s="220">
        <f t="shared" si="74"/>
        <v>0</v>
      </c>
      <c r="T110" s="220">
        <f t="shared" si="75"/>
        <v>0</v>
      </c>
      <c r="U110" s="220">
        <f t="shared" si="78"/>
        <v>0</v>
      </c>
      <c r="V110" s="255">
        <f t="shared" ref="V110:V122" si="80">1+V109</f>
        <v>3</v>
      </c>
      <c r="W110" s="221"/>
      <c r="AA110" s="228"/>
      <c r="AL110" s="10"/>
    </row>
    <row r="111" spans="2:38">
      <c r="B111" s="255">
        <f t="shared" si="79"/>
        <v>4</v>
      </c>
      <c r="C111" s="234" t="s">
        <v>188</v>
      </c>
      <c r="D111" s="193" t="s">
        <v>188</v>
      </c>
      <c r="E111" s="193" t="s">
        <v>38</v>
      </c>
      <c r="F111" s="216" t="s">
        <v>188</v>
      </c>
      <c r="G111" s="216" t="s">
        <v>188</v>
      </c>
      <c r="H111" s="216" t="s">
        <v>6</v>
      </c>
      <c r="I111" s="218" t="s">
        <v>6</v>
      </c>
      <c r="J111" s="193">
        <f t="shared" si="76"/>
        <v>6</v>
      </c>
      <c r="K111" s="193" t="s">
        <v>188</v>
      </c>
      <c r="L111" s="219" t="s">
        <v>38</v>
      </c>
      <c r="M111" s="223"/>
      <c r="N111" s="223"/>
      <c r="O111" s="220">
        <f t="shared" si="71"/>
        <v>0</v>
      </c>
      <c r="P111" s="220">
        <f t="shared" si="77"/>
        <v>0</v>
      </c>
      <c r="Q111" s="220">
        <f t="shared" si="72"/>
        <v>0</v>
      </c>
      <c r="R111" s="220">
        <f t="shared" si="73"/>
        <v>0</v>
      </c>
      <c r="S111" s="220">
        <f t="shared" si="74"/>
        <v>0</v>
      </c>
      <c r="T111" s="220">
        <f t="shared" si="75"/>
        <v>0</v>
      </c>
      <c r="U111" s="220">
        <f t="shared" si="78"/>
        <v>0</v>
      </c>
      <c r="V111" s="255">
        <f t="shared" si="80"/>
        <v>4</v>
      </c>
      <c r="W111" s="221"/>
      <c r="AA111" s="228"/>
      <c r="AL111" s="10"/>
    </row>
    <row r="112" spans="2:38">
      <c r="B112" s="255">
        <f t="shared" si="79"/>
        <v>5</v>
      </c>
      <c r="C112" s="234" t="s">
        <v>188</v>
      </c>
      <c r="D112" s="193" t="s">
        <v>188</v>
      </c>
      <c r="E112" s="193" t="s">
        <v>38</v>
      </c>
      <c r="F112" s="216" t="s">
        <v>188</v>
      </c>
      <c r="G112" s="216" t="s">
        <v>188</v>
      </c>
      <c r="H112" s="216" t="s">
        <v>6</v>
      </c>
      <c r="I112" s="218" t="s">
        <v>6</v>
      </c>
      <c r="J112" s="193">
        <f t="shared" si="76"/>
        <v>6</v>
      </c>
      <c r="K112" s="193" t="s">
        <v>188</v>
      </c>
      <c r="L112" s="219" t="s">
        <v>38</v>
      </c>
      <c r="M112" s="223"/>
      <c r="N112" s="223"/>
      <c r="O112" s="220">
        <f t="shared" si="71"/>
        <v>0</v>
      </c>
      <c r="P112" s="220">
        <f t="shared" si="77"/>
        <v>0</v>
      </c>
      <c r="Q112" s="220">
        <f t="shared" si="72"/>
        <v>0</v>
      </c>
      <c r="R112" s="220">
        <f t="shared" si="73"/>
        <v>0</v>
      </c>
      <c r="S112" s="220">
        <f t="shared" si="74"/>
        <v>0</v>
      </c>
      <c r="T112" s="220">
        <f t="shared" si="75"/>
        <v>0</v>
      </c>
      <c r="U112" s="220">
        <f t="shared" si="78"/>
        <v>0</v>
      </c>
      <c r="V112" s="255">
        <f t="shared" si="80"/>
        <v>5</v>
      </c>
      <c r="W112" s="221"/>
      <c r="AL112" s="10"/>
    </row>
    <row r="113" spans="2:23">
      <c r="B113" s="255">
        <f t="shared" si="79"/>
        <v>6</v>
      </c>
      <c r="C113" s="234" t="s">
        <v>188</v>
      </c>
      <c r="D113" s="193" t="s">
        <v>188</v>
      </c>
      <c r="E113" s="193" t="s">
        <v>38</v>
      </c>
      <c r="F113" s="216" t="s">
        <v>188</v>
      </c>
      <c r="G113" s="216" t="s">
        <v>188</v>
      </c>
      <c r="H113" s="216" t="s">
        <v>6</v>
      </c>
      <c r="I113" s="218" t="s">
        <v>6</v>
      </c>
      <c r="J113" s="193">
        <f t="shared" si="76"/>
        <v>6</v>
      </c>
      <c r="K113" s="193" t="s">
        <v>188</v>
      </c>
      <c r="L113" s="219" t="s">
        <v>38</v>
      </c>
      <c r="M113" s="223"/>
      <c r="N113" s="223"/>
      <c r="O113" s="220">
        <f t="shared" si="71"/>
        <v>0</v>
      </c>
      <c r="P113" s="220">
        <f t="shared" si="77"/>
        <v>0</v>
      </c>
      <c r="Q113" s="220">
        <f t="shared" si="72"/>
        <v>0</v>
      </c>
      <c r="R113" s="220">
        <f t="shared" si="73"/>
        <v>0</v>
      </c>
      <c r="S113" s="220">
        <f t="shared" si="74"/>
        <v>0</v>
      </c>
      <c r="T113" s="220">
        <f t="shared" si="75"/>
        <v>0</v>
      </c>
      <c r="U113" s="220">
        <f t="shared" si="78"/>
        <v>0</v>
      </c>
      <c r="V113" s="255">
        <f t="shared" si="80"/>
        <v>6</v>
      </c>
      <c r="W113" s="221"/>
    </row>
    <row r="114" spans="2:23">
      <c r="B114" s="255">
        <f t="shared" si="79"/>
        <v>7</v>
      </c>
      <c r="C114" s="234" t="s">
        <v>188</v>
      </c>
      <c r="D114" s="193" t="s">
        <v>188</v>
      </c>
      <c r="E114" s="193" t="s">
        <v>38</v>
      </c>
      <c r="F114" s="216" t="s">
        <v>188</v>
      </c>
      <c r="G114" s="216" t="s">
        <v>188</v>
      </c>
      <c r="H114" s="216" t="s">
        <v>6</v>
      </c>
      <c r="I114" s="218" t="s">
        <v>6</v>
      </c>
      <c r="J114" s="193">
        <f t="shared" si="76"/>
        <v>6</v>
      </c>
      <c r="K114" s="193" t="s">
        <v>188</v>
      </c>
      <c r="L114" s="219" t="s">
        <v>38</v>
      </c>
      <c r="M114" s="223"/>
      <c r="N114" s="223"/>
      <c r="O114" s="220">
        <f t="shared" si="71"/>
        <v>0</v>
      </c>
      <c r="P114" s="220">
        <f t="shared" si="77"/>
        <v>0</v>
      </c>
      <c r="Q114" s="220">
        <f t="shared" si="72"/>
        <v>0</v>
      </c>
      <c r="R114" s="220">
        <f t="shared" si="73"/>
        <v>0</v>
      </c>
      <c r="S114" s="220">
        <f t="shared" si="74"/>
        <v>0</v>
      </c>
      <c r="T114" s="220">
        <f t="shared" si="75"/>
        <v>0</v>
      </c>
      <c r="U114" s="220">
        <f t="shared" si="78"/>
        <v>0</v>
      </c>
      <c r="V114" s="255">
        <f t="shared" si="80"/>
        <v>7</v>
      </c>
      <c r="W114" s="221"/>
    </row>
    <row r="115" spans="2:23">
      <c r="B115" s="255">
        <f t="shared" si="79"/>
        <v>8</v>
      </c>
      <c r="C115" s="234" t="s">
        <v>188</v>
      </c>
      <c r="D115" s="193" t="s">
        <v>188</v>
      </c>
      <c r="E115" s="193" t="s">
        <v>38</v>
      </c>
      <c r="F115" s="216" t="s">
        <v>188</v>
      </c>
      <c r="G115" s="216" t="s">
        <v>188</v>
      </c>
      <c r="H115" s="216" t="s">
        <v>6</v>
      </c>
      <c r="I115" s="218" t="s">
        <v>6</v>
      </c>
      <c r="J115" s="193">
        <f t="shared" si="76"/>
        <v>6</v>
      </c>
      <c r="K115" s="193" t="s">
        <v>188</v>
      </c>
      <c r="L115" s="219" t="s">
        <v>38</v>
      </c>
      <c r="M115" s="223"/>
      <c r="N115" s="223"/>
      <c r="O115" s="220">
        <f t="shared" si="71"/>
        <v>0</v>
      </c>
      <c r="P115" s="220">
        <f t="shared" si="77"/>
        <v>0</v>
      </c>
      <c r="Q115" s="220">
        <f t="shared" si="72"/>
        <v>0</v>
      </c>
      <c r="R115" s="220">
        <f t="shared" si="73"/>
        <v>0</v>
      </c>
      <c r="S115" s="220">
        <f t="shared" si="74"/>
        <v>0</v>
      </c>
      <c r="T115" s="220">
        <f t="shared" si="75"/>
        <v>0</v>
      </c>
      <c r="U115" s="220">
        <f t="shared" si="78"/>
        <v>0</v>
      </c>
      <c r="V115" s="255">
        <f t="shared" si="80"/>
        <v>8</v>
      </c>
      <c r="W115" s="221"/>
    </row>
    <row r="116" spans="2:23">
      <c r="B116" s="255">
        <f t="shared" si="79"/>
        <v>9</v>
      </c>
      <c r="C116" s="234" t="s">
        <v>188</v>
      </c>
      <c r="D116" s="193" t="s">
        <v>188</v>
      </c>
      <c r="E116" s="193" t="s">
        <v>38</v>
      </c>
      <c r="F116" s="216" t="s">
        <v>188</v>
      </c>
      <c r="G116" s="216" t="s">
        <v>188</v>
      </c>
      <c r="H116" s="216" t="s">
        <v>6</v>
      </c>
      <c r="I116" s="218" t="s">
        <v>6</v>
      </c>
      <c r="J116" s="193">
        <f t="shared" si="76"/>
        <v>6</v>
      </c>
      <c r="K116" s="193" t="s">
        <v>188</v>
      </c>
      <c r="L116" s="219" t="s">
        <v>38</v>
      </c>
      <c r="M116" s="223"/>
      <c r="N116" s="223"/>
      <c r="O116" s="220">
        <f t="shared" si="71"/>
        <v>0</v>
      </c>
      <c r="P116" s="220">
        <f t="shared" si="77"/>
        <v>0</v>
      </c>
      <c r="Q116" s="220">
        <f t="shared" si="72"/>
        <v>0</v>
      </c>
      <c r="R116" s="220">
        <f t="shared" si="73"/>
        <v>0</v>
      </c>
      <c r="S116" s="220">
        <f t="shared" si="74"/>
        <v>0</v>
      </c>
      <c r="T116" s="220">
        <f t="shared" si="75"/>
        <v>0</v>
      </c>
      <c r="U116" s="220">
        <f t="shared" si="78"/>
        <v>0</v>
      </c>
      <c r="V116" s="255">
        <f t="shared" si="80"/>
        <v>9</v>
      </c>
      <c r="W116" s="221"/>
    </row>
    <row r="117" spans="2:23">
      <c r="B117" s="255">
        <f t="shared" si="79"/>
        <v>10</v>
      </c>
      <c r="C117" s="234" t="s">
        <v>188</v>
      </c>
      <c r="D117" s="193" t="s">
        <v>188</v>
      </c>
      <c r="E117" s="193" t="s">
        <v>38</v>
      </c>
      <c r="F117" s="216" t="s">
        <v>188</v>
      </c>
      <c r="G117" s="216" t="s">
        <v>188</v>
      </c>
      <c r="H117" s="216" t="s">
        <v>6</v>
      </c>
      <c r="I117" s="218" t="s">
        <v>6</v>
      </c>
      <c r="J117" s="193">
        <f t="shared" si="76"/>
        <v>6</v>
      </c>
      <c r="K117" s="193" t="s">
        <v>188</v>
      </c>
      <c r="L117" s="219" t="s">
        <v>38</v>
      </c>
      <c r="M117" s="223"/>
      <c r="N117" s="223"/>
      <c r="O117" s="220">
        <f t="shared" si="71"/>
        <v>0</v>
      </c>
      <c r="P117" s="220">
        <f t="shared" si="77"/>
        <v>0</v>
      </c>
      <c r="Q117" s="220">
        <f t="shared" si="72"/>
        <v>0</v>
      </c>
      <c r="R117" s="220">
        <f t="shared" si="73"/>
        <v>0</v>
      </c>
      <c r="S117" s="220">
        <f t="shared" si="74"/>
        <v>0</v>
      </c>
      <c r="T117" s="220">
        <f t="shared" si="75"/>
        <v>0</v>
      </c>
      <c r="U117" s="220">
        <f t="shared" si="78"/>
        <v>0</v>
      </c>
      <c r="V117" s="255">
        <f t="shared" si="80"/>
        <v>10</v>
      </c>
      <c r="W117" s="221"/>
    </row>
    <row r="118" spans="2:23">
      <c r="B118" s="255">
        <f t="shared" si="79"/>
        <v>11</v>
      </c>
      <c r="C118" s="234" t="s">
        <v>188</v>
      </c>
      <c r="D118" s="193" t="s">
        <v>188</v>
      </c>
      <c r="E118" s="193" t="s">
        <v>38</v>
      </c>
      <c r="F118" s="216" t="s">
        <v>188</v>
      </c>
      <c r="G118" s="216" t="s">
        <v>188</v>
      </c>
      <c r="H118" s="216" t="s">
        <v>6</v>
      </c>
      <c r="I118" s="218" t="s">
        <v>6</v>
      </c>
      <c r="J118" s="193">
        <f t="shared" si="76"/>
        <v>6</v>
      </c>
      <c r="K118" s="193" t="s">
        <v>188</v>
      </c>
      <c r="L118" s="219" t="s">
        <v>38</v>
      </c>
      <c r="M118" s="223"/>
      <c r="N118" s="223"/>
      <c r="O118" s="220">
        <f t="shared" si="71"/>
        <v>0</v>
      </c>
      <c r="P118" s="220">
        <f t="shared" si="77"/>
        <v>0</v>
      </c>
      <c r="Q118" s="220">
        <f t="shared" si="72"/>
        <v>0</v>
      </c>
      <c r="R118" s="220">
        <f t="shared" si="73"/>
        <v>0</v>
      </c>
      <c r="S118" s="220">
        <f t="shared" si="74"/>
        <v>0</v>
      </c>
      <c r="T118" s="220">
        <f t="shared" si="75"/>
        <v>0</v>
      </c>
      <c r="U118" s="220">
        <f t="shared" si="78"/>
        <v>0</v>
      </c>
      <c r="V118" s="255">
        <f t="shared" si="80"/>
        <v>11</v>
      </c>
      <c r="W118" s="221"/>
    </row>
    <row r="119" spans="2:23">
      <c r="B119" s="255">
        <f t="shared" si="79"/>
        <v>12</v>
      </c>
      <c r="C119" s="234" t="s">
        <v>188</v>
      </c>
      <c r="D119" s="193" t="s">
        <v>188</v>
      </c>
      <c r="E119" s="193" t="s">
        <v>38</v>
      </c>
      <c r="F119" s="216" t="s">
        <v>188</v>
      </c>
      <c r="G119" s="216" t="s">
        <v>188</v>
      </c>
      <c r="H119" s="216" t="s">
        <v>6</v>
      </c>
      <c r="I119" s="218" t="s">
        <v>6</v>
      </c>
      <c r="J119" s="193">
        <f t="shared" si="76"/>
        <v>6</v>
      </c>
      <c r="K119" s="193" t="s">
        <v>188</v>
      </c>
      <c r="L119" s="219" t="s">
        <v>38</v>
      </c>
      <c r="M119" s="223"/>
      <c r="N119" s="223"/>
      <c r="O119" s="220">
        <f t="shared" si="71"/>
        <v>0</v>
      </c>
      <c r="P119" s="220">
        <f t="shared" si="77"/>
        <v>0</v>
      </c>
      <c r="Q119" s="220">
        <f t="shared" si="72"/>
        <v>0</v>
      </c>
      <c r="R119" s="220">
        <f t="shared" si="73"/>
        <v>0</v>
      </c>
      <c r="S119" s="220">
        <f t="shared" si="74"/>
        <v>0</v>
      </c>
      <c r="T119" s="220">
        <f t="shared" si="75"/>
        <v>0</v>
      </c>
      <c r="U119" s="220">
        <f t="shared" si="78"/>
        <v>0</v>
      </c>
      <c r="V119" s="255">
        <f t="shared" si="80"/>
        <v>12</v>
      </c>
      <c r="W119" s="221"/>
    </row>
    <row r="120" spans="2:23">
      <c r="B120" s="255">
        <f t="shared" si="79"/>
        <v>13</v>
      </c>
      <c r="C120" s="234" t="s">
        <v>188</v>
      </c>
      <c r="D120" s="193" t="s">
        <v>188</v>
      </c>
      <c r="E120" s="193" t="s">
        <v>38</v>
      </c>
      <c r="F120" s="216" t="s">
        <v>188</v>
      </c>
      <c r="G120" s="216" t="s">
        <v>188</v>
      </c>
      <c r="H120" s="216" t="s">
        <v>6</v>
      </c>
      <c r="I120" s="218" t="s">
        <v>6</v>
      </c>
      <c r="J120" s="193">
        <f t="shared" si="76"/>
        <v>6</v>
      </c>
      <c r="K120" s="193" t="s">
        <v>188</v>
      </c>
      <c r="L120" s="219" t="s">
        <v>38</v>
      </c>
      <c r="M120" s="223"/>
      <c r="N120" s="223"/>
      <c r="O120" s="220">
        <f t="shared" si="71"/>
        <v>0</v>
      </c>
      <c r="P120" s="220">
        <f t="shared" si="77"/>
        <v>0</v>
      </c>
      <c r="Q120" s="220">
        <f t="shared" si="72"/>
        <v>0</v>
      </c>
      <c r="R120" s="220">
        <f t="shared" si="73"/>
        <v>0</v>
      </c>
      <c r="S120" s="220">
        <f t="shared" si="74"/>
        <v>0</v>
      </c>
      <c r="T120" s="220">
        <f t="shared" si="75"/>
        <v>0</v>
      </c>
      <c r="U120" s="220">
        <f t="shared" si="78"/>
        <v>0</v>
      </c>
      <c r="V120" s="255">
        <f t="shared" si="80"/>
        <v>13</v>
      </c>
      <c r="W120" s="221"/>
    </row>
    <row r="121" spans="2:23">
      <c r="B121" s="255">
        <f t="shared" si="79"/>
        <v>14</v>
      </c>
      <c r="C121" s="234" t="s">
        <v>188</v>
      </c>
      <c r="D121" s="193" t="s">
        <v>188</v>
      </c>
      <c r="E121" s="193" t="s">
        <v>38</v>
      </c>
      <c r="F121" s="216" t="s">
        <v>188</v>
      </c>
      <c r="G121" s="216" t="s">
        <v>188</v>
      </c>
      <c r="H121" s="216" t="s">
        <v>6</v>
      </c>
      <c r="I121" s="218" t="s">
        <v>6</v>
      </c>
      <c r="J121" s="193">
        <f t="shared" si="76"/>
        <v>6</v>
      </c>
      <c r="K121" s="193" t="s">
        <v>188</v>
      </c>
      <c r="L121" s="219" t="s">
        <v>38</v>
      </c>
      <c r="M121" s="223"/>
      <c r="N121" s="223"/>
      <c r="O121" s="220">
        <f t="shared" si="71"/>
        <v>0</v>
      </c>
      <c r="P121" s="220">
        <f t="shared" si="77"/>
        <v>0</v>
      </c>
      <c r="Q121" s="220">
        <f t="shared" si="72"/>
        <v>0</v>
      </c>
      <c r="R121" s="220">
        <f t="shared" si="73"/>
        <v>0</v>
      </c>
      <c r="S121" s="220">
        <f t="shared" si="74"/>
        <v>0</v>
      </c>
      <c r="T121" s="220">
        <f t="shared" si="75"/>
        <v>0</v>
      </c>
      <c r="U121" s="220">
        <f t="shared" si="78"/>
        <v>0</v>
      </c>
      <c r="V121" s="255">
        <f t="shared" si="80"/>
        <v>14</v>
      </c>
      <c r="W121" s="221"/>
    </row>
    <row r="122" spans="2:23">
      <c r="B122" s="255">
        <f t="shared" si="79"/>
        <v>15</v>
      </c>
      <c r="C122" s="234" t="s">
        <v>188</v>
      </c>
      <c r="D122" s="193" t="s">
        <v>188</v>
      </c>
      <c r="E122" s="193" t="s">
        <v>38</v>
      </c>
      <c r="F122" s="216" t="s">
        <v>188</v>
      </c>
      <c r="G122" s="216" t="s">
        <v>188</v>
      </c>
      <c r="H122" s="216" t="s">
        <v>6</v>
      </c>
      <c r="I122" s="218" t="s">
        <v>6</v>
      </c>
      <c r="J122" s="193">
        <f t="shared" si="76"/>
        <v>6</v>
      </c>
      <c r="K122" s="193" t="s">
        <v>188</v>
      </c>
      <c r="L122" s="219" t="s">
        <v>38</v>
      </c>
      <c r="M122" s="223"/>
      <c r="N122" s="223"/>
      <c r="O122" s="220">
        <f t="shared" si="71"/>
        <v>0</v>
      </c>
      <c r="P122" s="220">
        <f t="shared" si="77"/>
        <v>0</v>
      </c>
      <c r="Q122" s="220">
        <f t="shared" si="72"/>
        <v>0</v>
      </c>
      <c r="R122" s="220">
        <f t="shared" si="73"/>
        <v>0</v>
      </c>
      <c r="S122" s="220">
        <f t="shared" si="74"/>
        <v>0</v>
      </c>
      <c r="T122" s="220">
        <f t="shared" si="75"/>
        <v>0</v>
      </c>
      <c r="U122" s="220">
        <f t="shared" si="78"/>
        <v>0</v>
      </c>
      <c r="V122" s="255">
        <f t="shared" si="80"/>
        <v>15</v>
      </c>
      <c r="W122" s="221"/>
    </row>
    <row r="123" spans="2:23">
      <c r="V123" s="188"/>
      <c r="W123" s="221"/>
    </row>
    <row r="124" spans="2:23">
      <c r="V124" s="188"/>
      <c r="W124" s="221"/>
    </row>
    <row r="125" spans="2:23">
      <c r="B125" s="561" t="s">
        <v>211</v>
      </c>
      <c r="C125" s="564" t="s">
        <v>201</v>
      </c>
      <c r="D125" s="567" t="s">
        <v>202</v>
      </c>
      <c r="E125" s="567" t="s">
        <v>36</v>
      </c>
      <c r="F125" s="561" t="s">
        <v>32</v>
      </c>
      <c r="G125" s="561"/>
      <c r="H125" s="561"/>
      <c r="I125" s="248" t="s">
        <v>33</v>
      </c>
      <c r="J125" s="570" t="s">
        <v>298</v>
      </c>
      <c r="K125" s="571"/>
      <c r="L125" s="558" t="s">
        <v>34</v>
      </c>
      <c r="M125" s="205" t="s">
        <v>48</v>
      </c>
      <c r="N125" s="205" t="s">
        <v>253</v>
      </c>
      <c r="O125" s="247" t="s">
        <v>220</v>
      </c>
      <c r="P125" s="247" t="s">
        <v>49</v>
      </c>
      <c r="Q125" s="247" t="s">
        <v>50</v>
      </c>
      <c r="R125" s="247" t="s">
        <v>53</v>
      </c>
      <c r="S125" s="247" t="s">
        <v>221</v>
      </c>
      <c r="T125" s="247" t="s">
        <v>218</v>
      </c>
      <c r="U125" s="247" t="s">
        <v>219</v>
      </c>
      <c r="V125" s="561" t="s">
        <v>211</v>
      </c>
      <c r="W125" s="221"/>
    </row>
    <row r="126" spans="2:23">
      <c r="B126" s="561"/>
      <c r="C126" s="565"/>
      <c r="D126" s="568"/>
      <c r="E126" s="568"/>
      <c r="F126" s="562" t="s">
        <v>0</v>
      </c>
      <c r="G126" s="562" t="s">
        <v>1</v>
      </c>
      <c r="H126" s="562" t="s">
        <v>2</v>
      </c>
      <c r="I126" s="562" t="s">
        <v>35</v>
      </c>
      <c r="J126" s="572"/>
      <c r="K126" s="573"/>
      <c r="L126" s="559"/>
      <c r="M126" s="207" t="s">
        <v>46</v>
      </c>
      <c r="N126" s="207" t="s">
        <v>254</v>
      </c>
      <c r="O126" s="247" t="s">
        <v>52</v>
      </c>
      <c r="P126" s="247" t="s">
        <v>51</v>
      </c>
      <c r="Q126" s="247" t="s">
        <v>358</v>
      </c>
      <c r="R126" s="247" t="s">
        <v>55</v>
      </c>
      <c r="S126" s="247" t="s">
        <v>192</v>
      </c>
      <c r="T126" s="247" t="s">
        <v>193</v>
      </c>
      <c r="U126" s="247" t="s">
        <v>56</v>
      </c>
      <c r="V126" s="561"/>
      <c r="W126" s="189" t="s">
        <v>264</v>
      </c>
    </row>
    <row r="127" spans="2:23">
      <c r="B127" s="561"/>
      <c r="C127" s="566"/>
      <c r="D127" s="569"/>
      <c r="E127" s="569"/>
      <c r="F127" s="563"/>
      <c r="G127" s="563"/>
      <c r="H127" s="563"/>
      <c r="I127" s="563"/>
      <c r="J127" s="574"/>
      <c r="K127" s="575"/>
      <c r="L127" s="560"/>
      <c r="M127" s="210">
        <f>SUM(O127:U127)-Q127-R127</f>
        <v>0</v>
      </c>
      <c r="N127" s="211">
        <f>O127+T127+(IF(W127=1,U127,0))</f>
        <v>0</v>
      </c>
      <c r="O127" s="249">
        <f>SUM(O128:O142)</f>
        <v>0</v>
      </c>
      <c r="P127" s="249">
        <f>SUM(P128:P142)</f>
        <v>0</v>
      </c>
      <c r="Q127" s="249">
        <f>SUM(Q128:Q142)</f>
        <v>0</v>
      </c>
      <c r="R127" s="249">
        <f>SUM(R128:R142)</f>
        <v>0</v>
      </c>
      <c r="S127" s="249">
        <f t="shared" ref="S127:T127" si="81">SUM(S128:S142)</f>
        <v>0</v>
      </c>
      <c r="T127" s="249">
        <f t="shared" si="81"/>
        <v>0</v>
      </c>
      <c r="U127" s="249">
        <f>SUM(U128:U142)</f>
        <v>0</v>
      </c>
      <c r="V127" s="561"/>
      <c r="W127" s="221">
        <f>$Y$13</f>
        <v>0</v>
      </c>
    </row>
    <row r="128" spans="2:23">
      <c r="B128" s="250">
        <v>1</v>
      </c>
      <c r="C128" s="234" t="s">
        <v>188</v>
      </c>
      <c r="D128" s="193" t="s">
        <v>188</v>
      </c>
      <c r="E128" s="193" t="s">
        <v>38</v>
      </c>
      <c r="F128" s="216" t="s">
        <v>188</v>
      </c>
      <c r="G128" s="216" t="s">
        <v>188</v>
      </c>
      <c r="H128" s="216"/>
      <c r="I128" s="251"/>
      <c r="J128" s="193">
        <f>IF(K128="耕作",0,IF(K128="休耕",1,IF(K128="転用",2,IF(K128="売却",3,IF(K128="貸出",4,IF(K128="借入",5,IF(K128="-",6,IF(K128="その他",7))))))))</f>
        <v>6</v>
      </c>
      <c r="K128" s="193" t="s">
        <v>188</v>
      </c>
      <c r="L128" s="219" t="s">
        <v>38</v>
      </c>
      <c r="M128" s="223"/>
      <c r="N128" s="223"/>
      <c r="O128" s="220">
        <f t="shared" ref="O128:O142" si="82">IF(J128=0,I128,0)</f>
        <v>0</v>
      </c>
      <c r="P128" s="220">
        <f>IF(J128=1,I128,0)</f>
        <v>0</v>
      </c>
      <c r="Q128" s="220">
        <f t="shared" ref="Q128:Q142" si="83">IF(J128=2,I128,0)</f>
        <v>0</v>
      </c>
      <c r="R128" s="220">
        <f t="shared" ref="R128:R142" si="84">IF(J128=3,I128,0)</f>
        <v>0</v>
      </c>
      <c r="S128" s="220">
        <f t="shared" ref="S128:S142" si="85">IF(J128=4,I128,0)</f>
        <v>0</v>
      </c>
      <c r="T128" s="220">
        <f t="shared" ref="T128:T142" si="86">IF(J128=5,I128,0)</f>
        <v>0</v>
      </c>
      <c r="U128" s="220">
        <f>IF(J128=7,I128,0)</f>
        <v>0</v>
      </c>
      <c r="V128" s="250">
        <v>1</v>
      </c>
      <c r="W128" s="221"/>
    </row>
    <row r="129" spans="2:23">
      <c r="B129" s="250">
        <f>1+B128</f>
        <v>2</v>
      </c>
      <c r="C129" s="234" t="s">
        <v>188</v>
      </c>
      <c r="D129" s="193" t="s">
        <v>188</v>
      </c>
      <c r="E129" s="193" t="s">
        <v>38</v>
      </c>
      <c r="F129" s="216" t="s">
        <v>188</v>
      </c>
      <c r="G129" s="216" t="s">
        <v>188</v>
      </c>
      <c r="H129" s="216"/>
      <c r="I129" s="251"/>
      <c r="J129" s="193">
        <f t="shared" ref="J129:J142" si="87">IF(K129="耕作",0,IF(K129="休耕",1,IF(K129="転用",2,IF(K129="売却",3,IF(K129="貸出",4,IF(K129="借入",5,IF(K129="-",6,IF(K129="その他",7))))))))</f>
        <v>6</v>
      </c>
      <c r="K129" s="193" t="s">
        <v>188</v>
      </c>
      <c r="L129" s="222" t="s">
        <v>38</v>
      </c>
      <c r="M129" s="223"/>
      <c r="N129" s="223"/>
      <c r="O129" s="220">
        <f t="shared" si="82"/>
        <v>0</v>
      </c>
      <c r="P129" s="220">
        <f t="shared" ref="P129:P142" si="88">IF(J129=1,I129,0)</f>
        <v>0</v>
      </c>
      <c r="Q129" s="220">
        <f t="shared" si="83"/>
        <v>0</v>
      </c>
      <c r="R129" s="220">
        <f t="shared" si="84"/>
        <v>0</v>
      </c>
      <c r="S129" s="220">
        <f t="shared" si="85"/>
        <v>0</v>
      </c>
      <c r="T129" s="220">
        <f t="shared" si="86"/>
        <v>0</v>
      </c>
      <c r="U129" s="220">
        <f t="shared" ref="U129:U142" si="89">IF(J129=7,I129,0)</f>
        <v>0</v>
      </c>
      <c r="V129" s="250">
        <f>1+V128</f>
        <v>2</v>
      </c>
      <c r="W129" s="221"/>
    </row>
    <row r="130" spans="2:23">
      <c r="B130" s="250">
        <f t="shared" ref="B130:B142" si="90">1+B129</f>
        <v>3</v>
      </c>
      <c r="C130" s="234" t="s">
        <v>188</v>
      </c>
      <c r="D130" s="193" t="s">
        <v>188</v>
      </c>
      <c r="E130" s="193" t="s">
        <v>38</v>
      </c>
      <c r="F130" s="216" t="s">
        <v>188</v>
      </c>
      <c r="G130" s="216" t="s">
        <v>188</v>
      </c>
      <c r="H130" s="216"/>
      <c r="I130" s="251"/>
      <c r="J130" s="193">
        <f t="shared" si="87"/>
        <v>6</v>
      </c>
      <c r="K130" s="193" t="s">
        <v>188</v>
      </c>
      <c r="L130" s="222" t="s">
        <v>38</v>
      </c>
      <c r="M130" s="223"/>
      <c r="N130" s="223"/>
      <c r="O130" s="220">
        <f t="shared" si="82"/>
        <v>0</v>
      </c>
      <c r="P130" s="220">
        <f t="shared" si="88"/>
        <v>0</v>
      </c>
      <c r="Q130" s="220">
        <f t="shared" si="83"/>
        <v>0</v>
      </c>
      <c r="R130" s="220">
        <f t="shared" si="84"/>
        <v>0</v>
      </c>
      <c r="S130" s="220">
        <f t="shared" si="85"/>
        <v>0</v>
      </c>
      <c r="T130" s="220">
        <f t="shared" si="86"/>
        <v>0</v>
      </c>
      <c r="U130" s="220">
        <f t="shared" si="89"/>
        <v>0</v>
      </c>
      <c r="V130" s="250">
        <f t="shared" ref="V130:V142" si="91">1+V129</f>
        <v>3</v>
      </c>
      <c r="W130" s="221"/>
    </row>
    <row r="131" spans="2:23">
      <c r="B131" s="250">
        <f t="shared" si="90"/>
        <v>4</v>
      </c>
      <c r="C131" s="234" t="s">
        <v>188</v>
      </c>
      <c r="D131" s="193" t="s">
        <v>188</v>
      </c>
      <c r="E131" s="193" t="s">
        <v>38</v>
      </c>
      <c r="F131" s="216" t="s">
        <v>188</v>
      </c>
      <c r="G131" s="216" t="s">
        <v>188</v>
      </c>
      <c r="H131" s="216" t="s">
        <v>6</v>
      </c>
      <c r="I131" s="218" t="s">
        <v>6</v>
      </c>
      <c r="J131" s="193">
        <f t="shared" si="87"/>
        <v>6</v>
      </c>
      <c r="K131" s="193" t="s">
        <v>188</v>
      </c>
      <c r="L131" s="219" t="s">
        <v>38</v>
      </c>
      <c r="M131" s="223"/>
      <c r="N131" s="223"/>
      <c r="O131" s="220">
        <f t="shared" si="82"/>
        <v>0</v>
      </c>
      <c r="P131" s="220">
        <f t="shared" si="88"/>
        <v>0</v>
      </c>
      <c r="Q131" s="220">
        <f t="shared" si="83"/>
        <v>0</v>
      </c>
      <c r="R131" s="220">
        <f t="shared" si="84"/>
        <v>0</v>
      </c>
      <c r="S131" s="220">
        <f t="shared" si="85"/>
        <v>0</v>
      </c>
      <c r="T131" s="220">
        <f t="shared" si="86"/>
        <v>0</v>
      </c>
      <c r="U131" s="220">
        <f t="shared" si="89"/>
        <v>0</v>
      </c>
      <c r="V131" s="250">
        <f t="shared" si="91"/>
        <v>4</v>
      </c>
      <c r="W131" s="221"/>
    </row>
    <row r="132" spans="2:23">
      <c r="B132" s="250">
        <f t="shared" si="90"/>
        <v>5</v>
      </c>
      <c r="C132" s="234" t="s">
        <v>188</v>
      </c>
      <c r="D132" s="193" t="s">
        <v>188</v>
      </c>
      <c r="E132" s="193" t="s">
        <v>38</v>
      </c>
      <c r="F132" s="216" t="s">
        <v>188</v>
      </c>
      <c r="G132" s="216" t="s">
        <v>188</v>
      </c>
      <c r="H132" s="216" t="s">
        <v>6</v>
      </c>
      <c r="I132" s="218" t="s">
        <v>6</v>
      </c>
      <c r="J132" s="193">
        <f t="shared" si="87"/>
        <v>6</v>
      </c>
      <c r="K132" s="193" t="s">
        <v>188</v>
      </c>
      <c r="L132" s="219" t="s">
        <v>38</v>
      </c>
      <c r="M132" s="223"/>
      <c r="N132" s="223"/>
      <c r="O132" s="220">
        <f t="shared" si="82"/>
        <v>0</v>
      </c>
      <c r="P132" s="220">
        <f t="shared" si="88"/>
        <v>0</v>
      </c>
      <c r="Q132" s="220">
        <f t="shared" si="83"/>
        <v>0</v>
      </c>
      <c r="R132" s="220">
        <f t="shared" si="84"/>
        <v>0</v>
      </c>
      <c r="S132" s="220">
        <f t="shared" si="85"/>
        <v>0</v>
      </c>
      <c r="T132" s="220">
        <f t="shared" si="86"/>
        <v>0</v>
      </c>
      <c r="U132" s="220">
        <f t="shared" si="89"/>
        <v>0</v>
      </c>
      <c r="V132" s="250">
        <f t="shared" si="91"/>
        <v>5</v>
      </c>
      <c r="W132" s="221"/>
    </row>
    <row r="133" spans="2:23">
      <c r="B133" s="250">
        <f t="shared" si="90"/>
        <v>6</v>
      </c>
      <c r="C133" s="234" t="s">
        <v>188</v>
      </c>
      <c r="D133" s="193" t="s">
        <v>188</v>
      </c>
      <c r="E133" s="193" t="s">
        <v>38</v>
      </c>
      <c r="F133" s="216" t="s">
        <v>188</v>
      </c>
      <c r="G133" s="216" t="s">
        <v>188</v>
      </c>
      <c r="H133" s="216" t="s">
        <v>6</v>
      </c>
      <c r="I133" s="218" t="s">
        <v>6</v>
      </c>
      <c r="J133" s="193">
        <f t="shared" si="87"/>
        <v>6</v>
      </c>
      <c r="K133" s="193" t="s">
        <v>188</v>
      </c>
      <c r="L133" s="219" t="s">
        <v>38</v>
      </c>
      <c r="M133" s="223"/>
      <c r="N133" s="223"/>
      <c r="O133" s="220">
        <f t="shared" si="82"/>
        <v>0</v>
      </c>
      <c r="P133" s="220">
        <f t="shared" si="88"/>
        <v>0</v>
      </c>
      <c r="Q133" s="220">
        <f t="shared" si="83"/>
        <v>0</v>
      </c>
      <c r="R133" s="220">
        <f t="shared" si="84"/>
        <v>0</v>
      </c>
      <c r="S133" s="220">
        <f t="shared" si="85"/>
        <v>0</v>
      </c>
      <c r="T133" s="220">
        <f t="shared" si="86"/>
        <v>0</v>
      </c>
      <c r="U133" s="220">
        <f t="shared" si="89"/>
        <v>0</v>
      </c>
      <c r="V133" s="250">
        <f t="shared" si="91"/>
        <v>6</v>
      </c>
      <c r="W133" s="221"/>
    </row>
    <row r="134" spans="2:23">
      <c r="B134" s="250">
        <f t="shared" si="90"/>
        <v>7</v>
      </c>
      <c r="C134" s="234" t="s">
        <v>188</v>
      </c>
      <c r="D134" s="193" t="s">
        <v>188</v>
      </c>
      <c r="E134" s="193" t="s">
        <v>38</v>
      </c>
      <c r="F134" s="216" t="s">
        <v>188</v>
      </c>
      <c r="G134" s="216" t="s">
        <v>188</v>
      </c>
      <c r="H134" s="216" t="s">
        <v>6</v>
      </c>
      <c r="I134" s="218" t="s">
        <v>6</v>
      </c>
      <c r="J134" s="193">
        <f t="shared" si="87"/>
        <v>6</v>
      </c>
      <c r="K134" s="193" t="s">
        <v>188</v>
      </c>
      <c r="L134" s="219" t="s">
        <v>38</v>
      </c>
      <c r="M134" s="223"/>
      <c r="N134" s="223"/>
      <c r="O134" s="220">
        <f t="shared" si="82"/>
        <v>0</v>
      </c>
      <c r="P134" s="220">
        <f t="shared" si="88"/>
        <v>0</v>
      </c>
      <c r="Q134" s="220">
        <f t="shared" si="83"/>
        <v>0</v>
      </c>
      <c r="R134" s="220">
        <f t="shared" si="84"/>
        <v>0</v>
      </c>
      <c r="S134" s="220">
        <f t="shared" si="85"/>
        <v>0</v>
      </c>
      <c r="T134" s="220">
        <f t="shared" si="86"/>
        <v>0</v>
      </c>
      <c r="U134" s="220">
        <f t="shared" si="89"/>
        <v>0</v>
      </c>
      <c r="V134" s="250">
        <f t="shared" si="91"/>
        <v>7</v>
      </c>
      <c r="W134" s="221"/>
    </row>
    <row r="135" spans="2:23">
      <c r="B135" s="250">
        <f t="shared" si="90"/>
        <v>8</v>
      </c>
      <c r="C135" s="234" t="s">
        <v>188</v>
      </c>
      <c r="D135" s="193" t="s">
        <v>188</v>
      </c>
      <c r="E135" s="193" t="s">
        <v>38</v>
      </c>
      <c r="F135" s="216" t="s">
        <v>188</v>
      </c>
      <c r="G135" s="216" t="s">
        <v>188</v>
      </c>
      <c r="H135" s="216" t="s">
        <v>6</v>
      </c>
      <c r="I135" s="218" t="s">
        <v>6</v>
      </c>
      <c r="J135" s="193">
        <f t="shared" si="87"/>
        <v>6</v>
      </c>
      <c r="K135" s="193" t="s">
        <v>188</v>
      </c>
      <c r="L135" s="219" t="s">
        <v>38</v>
      </c>
      <c r="M135" s="223"/>
      <c r="N135" s="223"/>
      <c r="O135" s="220">
        <f t="shared" si="82"/>
        <v>0</v>
      </c>
      <c r="P135" s="220">
        <f t="shared" si="88"/>
        <v>0</v>
      </c>
      <c r="Q135" s="220">
        <f t="shared" si="83"/>
        <v>0</v>
      </c>
      <c r="R135" s="220">
        <f t="shared" si="84"/>
        <v>0</v>
      </c>
      <c r="S135" s="220">
        <f t="shared" si="85"/>
        <v>0</v>
      </c>
      <c r="T135" s="220">
        <f t="shared" si="86"/>
        <v>0</v>
      </c>
      <c r="U135" s="220">
        <f t="shared" si="89"/>
        <v>0</v>
      </c>
      <c r="V135" s="250">
        <f t="shared" si="91"/>
        <v>8</v>
      </c>
      <c r="W135" s="221"/>
    </row>
    <row r="136" spans="2:23">
      <c r="B136" s="250">
        <f t="shared" si="90"/>
        <v>9</v>
      </c>
      <c r="C136" s="234" t="s">
        <v>188</v>
      </c>
      <c r="D136" s="193" t="s">
        <v>188</v>
      </c>
      <c r="E136" s="193" t="s">
        <v>38</v>
      </c>
      <c r="F136" s="216" t="s">
        <v>188</v>
      </c>
      <c r="G136" s="216" t="s">
        <v>188</v>
      </c>
      <c r="H136" s="216" t="s">
        <v>6</v>
      </c>
      <c r="I136" s="218" t="s">
        <v>6</v>
      </c>
      <c r="J136" s="193">
        <f t="shared" si="87"/>
        <v>6</v>
      </c>
      <c r="K136" s="193" t="s">
        <v>188</v>
      </c>
      <c r="L136" s="219" t="s">
        <v>38</v>
      </c>
      <c r="M136" s="223"/>
      <c r="N136" s="223"/>
      <c r="O136" s="220">
        <f t="shared" si="82"/>
        <v>0</v>
      </c>
      <c r="P136" s="220">
        <f t="shared" si="88"/>
        <v>0</v>
      </c>
      <c r="Q136" s="220">
        <f t="shared" si="83"/>
        <v>0</v>
      </c>
      <c r="R136" s="220">
        <f t="shared" si="84"/>
        <v>0</v>
      </c>
      <c r="S136" s="220">
        <f t="shared" si="85"/>
        <v>0</v>
      </c>
      <c r="T136" s="220">
        <f t="shared" si="86"/>
        <v>0</v>
      </c>
      <c r="U136" s="220">
        <f t="shared" si="89"/>
        <v>0</v>
      </c>
      <c r="V136" s="250">
        <f t="shared" si="91"/>
        <v>9</v>
      </c>
      <c r="W136" s="221"/>
    </row>
    <row r="137" spans="2:23">
      <c r="B137" s="250">
        <f t="shared" si="90"/>
        <v>10</v>
      </c>
      <c r="C137" s="234" t="s">
        <v>188</v>
      </c>
      <c r="D137" s="193" t="s">
        <v>188</v>
      </c>
      <c r="E137" s="193" t="s">
        <v>38</v>
      </c>
      <c r="F137" s="216" t="s">
        <v>188</v>
      </c>
      <c r="G137" s="216" t="s">
        <v>188</v>
      </c>
      <c r="H137" s="216" t="s">
        <v>6</v>
      </c>
      <c r="I137" s="218" t="s">
        <v>6</v>
      </c>
      <c r="J137" s="193">
        <f t="shared" si="87"/>
        <v>6</v>
      </c>
      <c r="K137" s="193" t="s">
        <v>188</v>
      </c>
      <c r="L137" s="219" t="s">
        <v>38</v>
      </c>
      <c r="M137" s="223"/>
      <c r="N137" s="223"/>
      <c r="O137" s="220">
        <f t="shared" si="82"/>
        <v>0</v>
      </c>
      <c r="P137" s="220">
        <f t="shared" si="88"/>
        <v>0</v>
      </c>
      <c r="Q137" s="220">
        <f t="shared" si="83"/>
        <v>0</v>
      </c>
      <c r="R137" s="220">
        <f t="shared" si="84"/>
        <v>0</v>
      </c>
      <c r="S137" s="220">
        <f t="shared" si="85"/>
        <v>0</v>
      </c>
      <c r="T137" s="220">
        <f t="shared" si="86"/>
        <v>0</v>
      </c>
      <c r="U137" s="220">
        <f t="shared" si="89"/>
        <v>0</v>
      </c>
      <c r="V137" s="250">
        <f t="shared" si="91"/>
        <v>10</v>
      </c>
      <c r="W137" s="221"/>
    </row>
    <row r="138" spans="2:23">
      <c r="B138" s="250">
        <f t="shared" si="90"/>
        <v>11</v>
      </c>
      <c r="C138" s="234" t="s">
        <v>188</v>
      </c>
      <c r="D138" s="193" t="s">
        <v>188</v>
      </c>
      <c r="E138" s="193" t="s">
        <v>38</v>
      </c>
      <c r="F138" s="216" t="s">
        <v>188</v>
      </c>
      <c r="G138" s="216" t="s">
        <v>188</v>
      </c>
      <c r="H138" s="216" t="s">
        <v>6</v>
      </c>
      <c r="I138" s="218" t="s">
        <v>6</v>
      </c>
      <c r="J138" s="193">
        <f t="shared" si="87"/>
        <v>6</v>
      </c>
      <c r="K138" s="193" t="s">
        <v>188</v>
      </c>
      <c r="L138" s="219" t="s">
        <v>38</v>
      </c>
      <c r="M138" s="223"/>
      <c r="N138" s="223"/>
      <c r="O138" s="220">
        <f t="shared" si="82"/>
        <v>0</v>
      </c>
      <c r="P138" s="220">
        <f t="shared" si="88"/>
        <v>0</v>
      </c>
      <c r="Q138" s="220">
        <f t="shared" si="83"/>
        <v>0</v>
      </c>
      <c r="R138" s="220">
        <f t="shared" si="84"/>
        <v>0</v>
      </c>
      <c r="S138" s="220">
        <f t="shared" si="85"/>
        <v>0</v>
      </c>
      <c r="T138" s="220">
        <f t="shared" si="86"/>
        <v>0</v>
      </c>
      <c r="U138" s="220">
        <f t="shared" si="89"/>
        <v>0</v>
      </c>
      <c r="V138" s="250">
        <f t="shared" si="91"/>
        <v>11</v>
      </c>
      <c r="W138" s="221"/>
    </row>
    <row r="139" spans="2:23">
      <c r="B139" s="250">
        <f t="shared" si="90"/>
        <v>12</v>
      </c>
      <c r="C139" s="234" t="s">
        <v>188</v>
      </c>
      <c r="D139" s="193" t="s">
        <v>188</v>
      </c>
      <c r="E139" s="193" t="s">
        <v>38</v>
      </c>
      <c r="F139" s="216" t="s">
        <v>188</v>
      </c>
      <c r="G139" s="216" t="s">
        <v>188</v>
      </c>
      <c r="H139" s="216" t="s">
        <v>6</v>
      </c>
      <c r="I139" s="218" t="s">
        <v>6</v>
      </c>
      <c r="J139" s="193">
        <f t="shared" si="87"/>
        <v>6</v>
      </c>
      <c r="K139" s="193" t="s">
        <v>188</v>
      </c>
      <c r="L139" s="219" t="s">
        <v>38</v>
      </c>
      <c r="M139" s="223"/>
      <c r="N139" s="223"/>
      <c r="O139" s="220">
        <f t="shared" si="82"/>
        <v>0</v>
      </c>
      <c r="P139" s="220">
        <f t="shared" si="88"/>
        <v>0</v>
      </c>
      <c r="Q139" s="220">
        <f t="shared" si="83"/>
        <v>0</v>
      </c>
      <c r="R139" s="220">
        <f t="shared" si="84"/>
        <v>0</v>
      </c>
      <c r="S139" s="220">
        <f t="shared" si="85"/>
        <v>0</v>
      </c>
      <c r="T139" s="220">
        <f t="shared" si="86"/>
        <v>0</v>
      </c>
      <c r="U139" s="220">
        <f t="shared" si="89"/>
        <v>0</v>
      </c>
      <c r="V139" s="250">
        <f t="shared" si="91"/>
        <v>12</v>
      </c>
      <c r="W139" s="221"/>
    </row>
    <row r="140" spans="2:23">
      <c r="B140" s="250">
        <f t="shared" si="90"/>
        <v>13</v>
      </c>
      <c r="C140" s="234" t="s">
        <v>188</v>
      </c>
      <c r="D140" s="193" t="s">
        <v>188</v>
      </c>
      <c r="E140" s="193" t="s">
        <v>38</v>
      </c>
      <c r="F140" s="216" t="s">
        <v>188</v>
      </c>
      <c r="G140" s="216" t="s">
        <v>188</v>
      </c>
      <c r="H140" s="216" t="s">
        <v>6</v>
      </c>
      <c r="I140" s="218" t="s">
        <v>6</v>
      </c>
      <c r="J140" s="193">
        <f t="shared" si="87"/>
        <v>6</v>
      </c>
      <c r="K140" s="193" t="s">
        <v>188</v>
      </c>
      <c r="L140" s="219" t="s">
        <v>38</v>
      </c>
      <c r="M140" s="223"/>
      <c r="N140" s="223"/>
      <c r="O140" s="220">
        <f t="shared" si="82"/>
        <v>0</v>
      </c>
      <c r="P140" s="220">
        <f t="shared" si="88"/>
        <v>0</v>
      </c>
      <c r="Q140" s="220">
        <f t="shared" si="83"/>
        <v>0</v>
      </c>
      <c r="R140" s="220">
        <f t="shared" si="84"/>
        <v>0</v>
      </c>
      <c r="S140" s="220">
        <f t="shared" si="85"/>
        <v>0</v>
      </c>
      <c r="T140" s="220">
        <f t="shared" si="86"/>
        <v>0</v>
      </c>
      <c r="U140" s="220">
        <f t="shared" si="89"/>
        <v>0</v>
      </c>
      <c r="V140" s="250">
        <f t="shared" si="91"/>
        <v>13</v>
      </c>
      <c r="W140" s="221"/>
    </row>
    <row r="141" spans="2:23">
      <c r="B141" s="250">
        <f t="shared" si="90"/>
        <v>14</v>
      </c>
      <c r="C141" s="234" t="s">
        <v>188</v>
      </c>
      <c r="D141" s="193" t="s">
        <v>188</v>
      </c>
      <c r="E141" s="193" t="s">
        <v>38</v>
      </c>
      <c r="F141" s="216" t="s">
        <v>188</v>
      </c>
      <c r="G141" s="216" t="s">
        <v>188</v>
      </c>
      <c r="H141" s="216" t="s">
        <v>6</v>
      </c>
      <c r="I141" s="218" t="s">
        <v>6</v>
      </c>
      <c r="J141" s="193">
        <f t="shared" si="87"/>
        <v>6</v>
      </c>
      <c r="K141" s="193" t="s">
        <v>188</v>
      </c>
      <c r="L141" s="219" t="s">
        <v>38</v>
      </c>
      <c r="M141" s="223"/>
      <c r="N141" s="223"/>
      <c r="O141" s="220">
        <f t="shared" si="82"/>
        <v>0</v>
      </c>
      <c r="P141" s="220">
        <f t="shared" si="88"/>
        <v>0</v>
      </c>
      <c r="Q141" s="220">
        <f t="shared" si="83"/>
        <v>0</v>
      </c>
      <c r="R141" s="220">
        <f t="shared" si="84"/>
        <v>0</v>
      </c>
      <c r="S141" s="220">
        <f t="shared" si="85"/>
        <v>0</v>
      </c>
      <c r="T141" s="220">
        <f t="shared" si="86"/>
        <v>0</v>
      </c>
      <c r="U141" s="220">
        <f t="shared" si="89"/>
        <v>0</v>
      </c>
      <c r="V141" s="250">
        <f t="shared" si="91"/>
        <v>14</v>
      </c>
      <c r="W141" s="221"/>
    </row>
    <row r="142" spans="2:23">
      <c r="B142" s="250">
        <f t="shared" si="90"/>
        <v>15</v>
      </c>
      <c r="C142" s="234" t="s">
        <v>188</v>
      </c>
      <c r="D142" s="193" t="s">
        <v>188</v>
      </c>
      <c r="E142" s="193" t="s">
        <v>38</v>
      </c>
      <c r="F142" s="216" t="s">
        <v>188</v>
      </c>
      <c r="G142" s="216" t="s">
        <v>188</v>
      </c>
      <c r="H142" s="216" t="s">
        <v>6</v>
      </c>
      <c r="I142" s="218" t="s">
        <v>6</v>
      </c>
      <c r="J142" s="193">
        <f t="shared" si="87"/>
        <v>6</v>
      </c>
      <c r="K142" s="193" t="s">
        <v>188</v>
      </c>
      <c r="L142" s="219" t="s">
        <v>38</v>
      </c>
      <c r="M142" s="223"/>
      <c r="N142" s="223"/>
      <c r="O142" s="220">
        <f t="shared" si="82"/>
        <v>0</v>
      </c>
      <c r="P142" s="220">
        <f t="shared" si="88"/>
        <v>0</v>
      </c>
      <c r="Q142" s="220">
        <f t="shared" si="83"/>
        <v>0</v>
      </c>
      <c r="R142" s="220">
        <f t="shared" si="84"/>
        <v>0</v>
      </c>
      <c r="S142" s="220">
        <f t="shared" si="85"/>
        <v>0</v>
      </c>
      <c r="T142" s="220">
        <f t="shared" si="86"/>
        <v>0</v>
      </c>
      <c r="U142" s="220">
        <f t="shared" si="89"/>
        <v>0</v>
      </c>
      <c r="V142" s="250">
        <f t="shared" si="91"/>
        <v>15</v>
      </c>
      <c r="W142" s="221"/>
    </row>
    <row r="143" spans="2:23">
      <c r="C143" s="188"/>
      <c r="D143" s="188"/>
      <c r="O143" s="242"/>
      <c r="P143" s="242"/>
      <c r="Q143" s="242"/>
      <c r="R143" s="242"/>
      <c r="S143" s="242"/>
      <c r="T143" s="242"/>
      <c r="U143" s="242"/>
      <c r="V143" s="188"/>
      <c r="W143" s="221"/>
    </row>
    <row r="144" spans="2:23">
      <c r="C144" s="188"/>
      <c r="D144" s="188"/>
      <c r="O144" s="242"/>
      <c r="P144" s="242"/>
      <c r="Q144" s="242"/>
      <c r="R144" s="242"/>
      <c r="S144" s="242"/>
      <c r="T144" s="242"/>
      <c r="U144" s="242"/>
      <c r="V144" s="188"/>
      <c r="W144" s="221"/>
    </row>
    <row r="145" spans="2:23">
      <c r="B145" s="579" t="s">
        <v>212</v>
      </c>
      <c r="C145" s="582" t="s">
        <v>201</v>
      </c>
      <c r="D145" s="585" t="s">
        <v>202</v>
      </c>
      <c r="E145" s="585" t="s">
        <v>36</v>
      </c>
      <c r="F145" s="579" t="s">
        <v>32</v>
      </c>
      <c r="G145" s="579"/>
      <c r="H145" s="579"/>
      <c r="I145" s="253" t="s">
        <v>33</v>
      </c>
      <c r="J145" s="588" t="s">
        <v>298</v>
      </c>
      <c r="K145" s="589"/>
      <c r="L145" s="576" t="s">
        <v>34</v>
      </c>
      <c r="M145" s="205" t="s">
        <v>48</v>
      </c>
      <c r="N145" s="205" t="s">
        <v>253</v>
      </c>
      <c r="O145" s="252" t="s">
        <v>220</v>
      </c>
      <c r="P145" s="252" t="s">
        <v>49</v>
      </c>
      <c r="Q145" s="252" t="s">
        <v>50</v>
      </c>
      <c r="R145" s="252" t="s">
        <v>53</v>
      </c>
      <c r="S145" s="252" t="s">
        <v>221</v>
      </c>
      <c r="T145" s="252" t="s">
        <v>218</v>
      </c>
      <c r="U145" s="252" t="s">
        <v>219</v>
      </c>
      <c r="V145" s="579" t="s">
        <v>212</v>
      </c>
      <c r="W145" s="221"/>
    </row>
    <row r="146" spans="2:23">
      <c r="B146" s="579"/>
      <c r="C146" s="583"/>
      <c r="D146" s="586"/>
      <c r="E146" s="586"/>
      <c r="F146" s="580" t="s">
        <v>0</v>
      </c>
      <c r="G146" s="580" t="s">
        <v>1</v>
      </c>
      <c r="H146" s="580" t="s">
        <v>2</v>
      </c>
      <c r="I146" s="580" t="s">
        <v>35</v>
      </c>
      <c r="J146" s="590"/>
      <c r="K146" s="591"/>
      <c r="L146" s="577"/>
      <c r="M146" s="207" t="s">
        <v>46</v>
      </c>
      <c r="N146" s="207" t="s">
        <v>254</v>
      </c>
      <c r="O146" s="252" t="s">
        <v>52</v>
      </c>
      <c r="P146" s="252" t="s">
        <v>51</v>
      </c>
      <c r="Q146" s="252" t="s">
        <v>358</v>
      </c>
      <c r="R146" s="252" t="s">
        <v>55</v>
      </c>
      <c r="S146" s="252" t="s">
        <v>192</v>
      </c>
      <c r="T146" s="252" t="s">
        <v>193</v>
      </c>
      <c r="U146" s="252" t="s">
        <v>56</v>
      </c>
      <c r="V146" s="579"/>
      <c r="W146" s="189" t="s">
        <v>265</v>
      </c>
    </row>
    <row r="147" spans="2:23">
      <c r="B147" s="579"/>
      <c r="C147" s="584"/>
      <c r="D147" s="587"/>
      <c r="E147" s="587"/>
      <c r="F147" s="581"/>
      <c r="G147" s="581"/>
      <c r="H147" s="581"/>
      <c r="I147" s="581"/>
      <c r="J147" s="592"/>
      <c r="K147" s="593"/>
      <c r="L147" s="578"/>
      <c r="M147" s="210">
        <f>SUM(O147:U147)-Q147-R147</f>
        <v>0</v>
      </c>
      <c r="N147" s="211">
        <f>O147+T147+(IF(W147=1,U147,0))</f>
        <v>0</v>
      </c>
      <c r="O147" s="254">
        <f>SUM(O148:O162)</f>
        <v>0</v>
      </c>
      <c r="P147" s="254">
        <f>SUM(P148:P162)</f>
        <v>0</v>
      </c>
      <c r="Q147" s="254">
        <f>SUM(Q148:Q162)</f>
        <v>0</v>
      </c>
      <c r="R147" s="254">
        <f>SUM(R148:R162)</f>
        <v>0</v>
      </c>
      <c r="S147" s="254">
        <f t="shared" ref="S147:T147" si="92">SUM(S148:S162)</f>
        <v>0</v>
      </c>
      <c r="T147" s="254">
        <f t="shared" si="92"/>
        <v>0</v>
      </c>
      <c r="U147" s="254">
        <f>SUM(U148:U162)</f>
        <v>0</v>
      </c>
      <c r="V147" s="579"/>
      <c r="W147" s="221">
        <f>$Y$14</f>
        <v>0</v>
      </c>
    </row>
    <row r="148" spans="2:23">
      <c r="B148" s="255">
        <v>1</v>
      </c>
      <c r="C148" s="234" t="s">
        <v>188</v>
      </c>
      <c r="D148" s="193" t="s">
        <v>188</v>
      </c>
      <c r="E148" s="193" t="s">
        <v>38</v>
      </c>
      <c r="F148" s="216" t="s">
        <v>188</v>
      </c>
      <c r="G148" s="216" t="s">
        <v>188</v>
      </c>
      <c r="H148" s="216"/>
      <c r="I148" s="251"/>
      <c r="J148" s="193">
        <f>IF(K148="耕作",0,IF(K148="休耕",1,IF(K148="転用",2,IF(K148="売却",3,IF(K148="貸出",4,IF(K148="借入",5,IF(K148="-",6,IF(K148="その他",7))))))))</f>
        <v>6</v>
      </c>
      <c r="K148" s="193" t="s">
        <v>188</v>
      </c>
      <c r="L148" s="219" t="s">
        <v>38</v>
      </c>
      <c r="M148" s="223"/>
      <c r="N148" s="223"/>
      <c r="O148" s="220">
        <f t="shared" ref="O148:O162" si="93">IF(J148=0,I148,0)</f>
        <v>0</v>
      </c>
      <c r="P148" s="220">
        <f>IF(J148=1,I148,0)</f>
        <v>0</v>
      </c>
      <c r="Q148" s="220">
        <f t="shared" ref="Q148:Q162" si="94">IF(J148=2,I148,0)</f>
        <v>0</v>
      </c>
      <c r="R148" s="220">
        <f t="shared" ref="R148:R162" si="95">IF(J148=3,I148,0)</f>
        <v>0</v>
      </c>
      <c r="S148" s="220">
        <f t="shared" ref="S148:S162" si="96">IF(J148=4,I148,0)</f>
        <v>0</v>
      </c>
      <c r="T148" s="220">
        <f t="shared" ref="T148:T162" si="97">IF(J148=5,I148,0)</f>
        <v>0</v>
      </c>
      <c r="U148" s="220">
        <f>IF(J148=7,I148,0)</f>
        <v>0</v>
      </c>
      <c r="V148" s="255">
        <v>1</v>
      </c>
      <c r="W148" s="221"/>
    </row>
    <row r="149" spans="2:23">
      <c r="B149" s="255">
        <f>1+B148</f>
        <v>2</v>
      </c>
      <c r="C149" s="234" t="s">
        <v>188</v>
      </c>
      <c r="D149" s="193" t="s">
        <v>188</v>
      </c>
      <c r="E149" s="193" t="s">
        <v>38</v>
      </c>
      <c r="F149" s="216" t="s">
        <v>188</v>
      </c>
      <c r="G149" s="216" t="s">
        <v>188</v>
      </c>
      <c r="H149" s="216"/>
      <c r="I149" s="251"/>
      <c r="J149" s="193">
        <f t="shared" ref="J149:J162" si="98">IF(K149="耕作",0,IF(K149="休耕",1,IF(K149="転用",2,IF(K149="売却",3,IF(K149="貸出",4,IF(K149="借入",5,IF(K149="-",6,IF(K149="その他",7))))))))</f>
        <v>6</v>
      </c>
      <c r="K149" s="193" t="s">
        <v>188</v>
      </c>
      <c r="L149" s="222" t="s">
        <v>38</v>
      </c>
      <c r="M149" s="223"/>
      <c r="N149" s="223"/>
      <c r="O149" s="220">
        <f t="shared" si="93"/>
        <v>0</v>
      </c>
      <c r="P149" s="220">
        <f t="shared" ref="P149:P162" si="99">IF(J149=1,I149,0)</f>
        <v>0</v>
      </c>
      <c r="Q149" s="220">
        <f t="shared" si="94"/>
        <v>0</v>
      </c>
      <c r="R149" s="220">
        <f t="shared" si="95"/>
        <v>0</v>
      </c>
      <c r="S149" s="220">
        <f t="shared" si="96"/>
        <v>0</v>
      </c>
      <c r="T149" s="220">
        <f t="shared" si="97"/>
        <v>0</v>
      </c>
      <c r="U149" s="220">
        <f t="shared" ref="U149:U162" si="100">IF(J149=7,I149,0)</f>
        <v>0</v>
      </c>
      <c r="V149" s="255">
        <f>1+V148</f>
        <v>2</v>
      </c>
      <c r="W149" s="221"/>
    </row>
    <row r="150" spans="2:23">
      <c r="B150" s="255">
        <f t="shared" ref="B150:B162" si="101">1+B149</f>
        <v>3</v>
      </c>
      <c r="C150" s="234" t="s">
        <v>188</v>
      </c>
      <c r="D150" s="193" t="s">
        <v>188</v>
      </c>
      <c r="E150" s="193" t="s">
        <v>38</v>
      </c>
      <c r="F150" s="216" t="s">
        <v>188</v>
      </c>
      <c r="G150" s="216" t="s">
        <v>188</v>
      </c>
      <c r="H150" s="216"/>
      <c r="I150" s="251"/>
      <c r="J150" s="193">
        <f t="shared" si="98"/>
        <v>6</v>
      </c>
      <c r="K150" s="193" t="s">
        <v>188</v>
      </c>
      <c r="L150" s="222" t="s">
        <v>38</v>
      </c>
      <c r="M150" s="223"/>
      <c r="N150" s="223"/>
      <c r="O150" s="220">
        <f t="shared" si="93"/>
        <v>0</v>
      </c>
      <c r="P150" s="220">
        <f t="shared" si="99"/>
        <v>0</v>
      </c>
      <c r="Q150" s="220">
        <f t="shared" si="94"/>
        <v>0</v>
      </c>
      <c r="R150" s="220">
        <f t="shared" si="95"/>
        <v>0</v>
      </c>
      <c r="S150" s="220">
        <f t="shared" si="96"/>
        <v>0</v>
      </c>
      <c r="T150" s="220">
        <f t="shared" si="97"/>
        <v>0</v>
      </c>
      <c r="U150" s="220">
        <f t="shared" si="100"/>
        <v>0</v>
      </c>
      <c r="V150" s="255">
        <f t="shared" ref="V150:V162" si="102">1+V149</f>
        <v>3</v>
      </c>
      <c r="W150" s="221"/>
    </row>
    <row r="151" spans="2:23">
      <c r="B151" s="255">
        <f t="shared" si="101"/>
        <v>4</v>
      </c>
      <c r="C151" s="234" t="s">
        <v>188</v>
      </c>
      <c r="D151" s="193" t="s">
        <v>188</v>
      </c>
      <c r="E151" s="193" t="s">
        <v>38</v>
      </c>
      <c r="F151" s="216" t="s">
        <v>188</v>
      </c>
      <c r="G151" s="216" t="s">
        <v>188</v>
      </c>
      <c r="H151" s="216" t="s">
        <v>6</v>
      </c>
      <c r="I151" s="218" t="s">
        <v>6</v>
      </c>
      <c r="J151" s="193">
        <f t="shared" si="98"/>
        <v>6</v>
      </c>
      <c r="K151" s="193" t="s">
        <v>188</v>
      </c>
      <c r="L151" s="219" t="s">
        <v>38</v>
      </c>
      <c r="M151" s="223"/>
      <c r="N151" s="223"/>
      <c r="O151" s="220">
        <f t="shared" si="93"/>
        <v>0</v>
      </c>
      <c r="P151" s="220">
        <f t="shared" si="99"/>
        <v>0</v>
      </c>
      <c r="Q151" s="220">
        <f t="shared" si="94"/>
        <v>0</v>
      </c>
      <c r="R151" s="220">
        <f t="shared" si="95"/>
        <v>0</v>
      </c>
      <c r="S151" s="220">
        <f t="shared" si="96"/>
        <v>0</v>
      </c>
      <c r="T151" s="220">
        <f t="shared" si="97"/>
        <v>0</v>
      </c>
      <c r="U151" s="220">
        <f t="shared" si="100"/>
        <v>0</v>
      </c>
      <c r="V151" s="255">
        <f t="shared" si="102"/>
        <v>4</v>
      </c>
      <c r="W151" s="221"/>
    </row>
    <row r="152" spans="2:23">
      <c r="B152" s="255">
        <f t="shared" si="101"/>
        <v>5</v>
      </c>
      <c r="C152" s="234" t="s">
        <v>188</v>
      </c>
      <c r="D152" s="193" t="s">
        <v>188</v>
      </c>
      <c r="E152" s="193" t="s">
        <v>38</v>
      </c>
      <c r="F152" s="216" t="s">
        <v>188</v>
      </c>
      <c r="G152" s="216" t="s">
        <v>188</v>
      </c>
      <c r="H152" s="216" t="s">
        <v>6</v>
      </c>
      <c r="I152" s="218" t="s">
        <v>6</v>
      </c>
      <c r="J152" s="193">
        <f t="shared" si="98"/>
        <v>6</v>
      </c>
      <c r="K152" s="193" t="s">
        <v>188</v>
      </c>
      <c r="L152" s="219" t="s">
        <v>38</v>
      </c>
      <c r="M152" s="223"/>
      <c r="N152" s="223"/>
      <c r="O152" s="220">
        <f t="shared" si="93"/>
        <v>0</v>
      </c>
      <c r="P152" s="220">
        <f t="shared" si="99"/>
        <v>0</v>
      </c>
      <c r="Q152" s="220">
        <f t="shared" si="94"/>
        <v>0</v>
      </c>
      <c r="R152" s="220">
        <f t="shared" si="95"/>
        <v>0</v>
      </c>
      <c r="S152" s="220">
        <f t="shared" si="96"/>
        <v>0</v>
      </c>
      <c r="T152" s="220">
        <f t="shared" si="97"/>
        <v>0</v>
      </c>
      <c r="U152" s="220">
        <f t="shared" si="100"/>
        <v>0</v>
      </c>
      <c r="V152" s="255">
        <f t="shared" si="102"/>
        <v>5</v>
      </c>
      <c r="W152" s="221"/>
    </row>
    <row r="153" spans="2:23">
      <c r="B153" s="255">
        <f t="shared" si="101"/>
        <v>6</v>
      </c>
      <c r="C153" s="234" t="s">
        <v>188</v>
      </c>
      <c r="D153" s="193" t="s">
        <v>188</v>
      </c>
      <c r="E153" s="193" t="s">
        <v>38</v>
      </c>
      <c r="F153" s="216" t="s">
        <v>188</v>
      </c>
      <c r="G153" s="216" t="s">
        <v>188</v>
      </c>
      <c r="H153" s="216" t="s">
        <v>6</v>
      </c>
      <c r="I153" s="218" t="s">
        <v>6</v>
      </c>
      <c r="J153" s="193">
        <f t="shared" si="98"/>
        <v>6</v>
      </c>
      <c r="K153" s="193" t="s">
        <v>188</v>
      </c>
      <c r="L153" s="219" t="s">
        <v>38</v>
      </c>
      <c r="M153" s="223"/>
      <c r="N153" s="223"/>
      <c r="O153" s="220">
        <f t="shared" si="93"/>
        <v>0</v>
      </c>
      <c r="P153" s="220">
        <f t="shared" si="99"/>
        <v>0</v>
      </c>
      <c r="Q153" s="220">
        <f t="shared" si="94"/>
        <v>0</v>
      </c>
      <c r="R153" s="220">
        <f t="shared" si="95"/>
        <v>0</v>
      </c>
      <c r="S153" s="220">
        <f t="shared" si="96"/>
        <v>0</v>
      </c>
      <c r="T153" s="220">
        <f t="shared" si="97"/>
        <v>0</v>
      </c>
      <c r="U153" s="220">
        <f t="shared" si="100"/>
        <v>0</v>
      </c>
      <c r="V153" s="255">
        <f t="shared" si="102"/>
        <v>6</v>
      </c>
      <c r="W153" s="221"/>
    </row>
    <row r="154" spans="2:23">
      <c r="B154" s="255">
        <f t="shared" si="101"/>
        <v>7</v>
      </c>
      <c r="C154" s="234" t="s">
        <v>188</v>
      </c>
      <c r="D154" s="193" t="s">
        <v>188</v>
      </c>
      <c r="E154" s="193" t="s">
        <v>38</v>
      </c>
      <c r="F154" s="216" t="s">
        <v>188</v>
      </c>
      <c r="G154" s="216" t="s">
        <v>188</v>
      </c>
      <c r="H154" s="216" t="s">
        <v>6</v>
      </c>
      <c r="I154" s="218" t="s">
        <v>6</v>
      </c>
      <c r="J154" s="193">
        <f t="shared" si="98"/>
        <v>6</v>
      </c>
      <c r="K154" s="193" t="s">
        <v>188</v>
      </c>
      <c r="L154" s="219" t="s">
        <v>38</v>
      </c>
      <c r="M154" s="223"/>
      <c r="N154" s="223"/>
      <c r="O154" s="220">
        <f t="shared" si="93"/>
        <v>0</v>
      </c>
      <c r="P154" s="220">
        <f t="shared" si="99"/>
        <v>0</v>
      </c>
      <c r="Q154" s="220">
        <f t="shared" si="94"/>
        <v>0</v>
      </c>
      <c r="R154" s="220">
        <f t="shared" si="95"/>
        <v>0</v>
      </c>
      <c r="S154" s="220">
        <f t="shared" si="96"/>
        <v>0</v>
      </c>
      <c r="T154" s="220">
        <f t="shared" si="97"/>
        <v>0</v>
      </c>
      <c r="U154" s="220">
        <f t="shared" si="100"/>
        <v>0</v>
      </c>
      <c r="V154" s="255">
        <f t="shared" si="102"/>
        <v>7</v>
      </c>
      <c r="W154" s="221"/>
    </row>
    <row r="155" spans="2:23">
      <c r="B155" s="255">
        <f t="shared" si="101"/>
        <v>8</v>
      </c>
      <c r="C155" s="234" t="s">
        <v>188</v>
      </c>
      <c r="D155" s="193" t="s">
        <v>188</v>
      </c>
      <c r="E155" s="193" t="s">
        <v>38</v>
      </c>
      <c r="F155" s="216" t="s">
        <v>188</v>
      </c>
      <c r="G155" s="216" t="s">
        <v>188</v>
      </c>
      <c r="H155" s="216" t="s">
        <v>6</v>
      </c>
      <c r="I155" s="218" t="s">
        <v>6</v>
      </c>
      <c r="J155" s="193">
        <f t="shared" si="98"/>
        <v>6</v>
      </c>
      <c r="K155" s="193" t="s">
        <v>188</v>
      </c>
      <c r="L155" s="219" t="s">
        <v>38</v>
      </c>
      <c r="M155" s="223"/>
      <c r="N155" s="223"/>
      <c r="O155" s="220">
        <f t="shared" si="93"/>
        <v>0</v>
      </c>
      <c r="P155" s="220">
        <f t="shared" si="99"/>
        <v>0</v>
      </c>
      <c r="Q155" s="220">
        <f t="shared" si="94"/>
        <v>0</v>
      </c>
      <c r="R155" s="220">
        <f t="shared" si="95"/>
        <v>0</v>
      </c>
      <c r="S155" s="220">
        <f t="shared" si="96"/>
        <v>0</v>
      </c>
      <c r="T155" s="220">
        <f t="shared" si="97"/>
        <v>0</v>
      </c>
      <c r="U155" s="220">
        <f t="shared" si="100"/>
        <v>0</v>
      </c>
      <c r="V155" s="255">
        <f t="shared" si="102"/>
        <v>8</v>
      </c>
      <c r="W155" s="221"/>
    </row>
    <row r="156" spans="2:23">
      <c r="B156" s="255">
        <f t="shared" si="101"/>
        <v>9</v>
      </c>
      <c r="C156" s="234" t="s">
        <v>188</v>
      </c>
      <c r="D156" s="193" t="s">
        <v>188</v>
      </c>
      <c r="E156" s="193" t="s">
        <v>38</v>
      </c>
      <c r="F156" s="216" t="s">
        <v>188</v>
      </c>
      <c r="G156" s="216" t="s">
        <v>188</v>
      </c>
      <c r="H156" s="216" t="s">
        <v>6</v>
      </c>
      <c r="I156" s="218" t="s">
        <v>6</v>
      </c>
      <c r="J156" s="193">
        <f t="shared" si="98"/>
        <v>6</v>
      </c>
      <c r="K156" s="193" t="s">
        <v>188</v>
      </c>
      <c r="L156" s="219" t="s">
        <v>38</v>
      </c>
      <c r="M156" s="223"/>
      <c r="N156" s="223"/>
      <c r="O156" s="220">
        <f t="shared" si="93"/>
        <v>0</v>
      </c>
      <c r="P156" s="220">
        <f t="shared" si="99"/>
        <v>0</v>
      </c>
      <c r="Q156" s="220">
        <f t="shared" si="94"/>
        <v>0</v>
      </c>
      <c r="R156" s="220">
        <f t="shared" si="95"/>
        <v>0</v>
      </c>
      <c r="S156" s="220">
        <f t="shared" si="96"/>
        <v>0</v>
      </c>
      <c r="T156" s="220">
        <f t="shared" si="97"/>
        <v>0</v>
      </c>
      <c r="U156" s="220">
        <f t="shared" si="100"/>
        <v>0</v>
      </c>
      <c r="V156" s="255">
        <f t="shared" si="102"/>
        <v>9</v>
      </c>
      <c r="W156" s="221"/>
    </row>
    <row r="157" spans="2:23">
      <c r="B157" s="255">
        <f t="shared" si="101"/>
        <v>10</v>
      </c>
      <c r="C157" s="234" t="s">
        <v>188</v>
      </c>
      <c r="D157" s="193" t="s">
        <v>188</v>
      </c>
      <c r="E157" s="193" t="s">
        <v>38</v>
      </c>
      <c r="F157" s="216" t="s">
        <v>188</v>
      </c>
      <c r="G157" s="216" t="s">
        <v>188</v>
      </c>
      <c r="H157" s="216" t="s">
        <v>6</v>
      </c>
      <c r="I157" s="218" t="s">
        <v>6</v>
      </c>
      <c r="J157" s="193">
        <f t="shared" si="98"/>
        <v>6</v>
      </c>
      <c r="K157" s="193" t="s">
        <v>188</v>
      </c>
      <c r="L157" s="219" t="s">
        <v>38</v>
      </c>
      <c r="M157" s="223"/>
      <c r="N157" s="223"/>
      <c r="O157" s="220">
        <f t="shared" si="93"/>
        <v>0</v>
      </c>
      <c r="P157" s="220">
        <f t="shared" si="99"/>
        <v>0</v>
      </c>
      <c r="Q157" s="220">
        <f t="shared" si="94"/>
        <v>0</v>
      </c>
      <c r="R157" s="220">
        <f t="shared" si="95"/>
        <v>0</v>
      </c>
      <c r="S157" s="220">
        <f t="shared" si="96"/>
        <v>0</v>
      </c>
      <c r="T157" s="220">
        <f t="shared" si="97"/>
        <v>0</v>
      </c>
      <c r="U157" s="220">
        <f t="shared" si="100"/>
        <v>0</v>
      </c>
      <c r="V157" s="255">
        <f t="shared" si="102"/>
        <v>10</v>
      </c>
      <c r="W157" s="221"/>
    </row>
    <row r="158" spans="2:23">
      <c r="B158" s="255">
        <f t="shared" si="101"/>
        <v>11</v>
      </c>
      <c r="C158" s="234" t="s">
        <v>188</v>
      </c>
      <c r="D158" s="193" t="s">
        <v>188</v>
      </c>
      <c r="E158" s="193" t="s">
        <v>38</v>
      </c>
      <c r="F158" s="216" t="s">
        <v>188</v>
      </c>
      <c r="G158" s="216" t="s">
        <v>188</v>
      </c>
      <c r="H158" s="216" t="s">
        <v>6</v>
      </c>
      <c r="I158" s="218" t="s">
        <v>6</v>
      </c>
      <c r="J158" s="193">
        <f t="shared" si="98"/>
        <v>6</v>
      </c>
      <c r="K158" s="193" t="s">
        <v>188</v>
      </c>
      <c r="L158" s="219" t="s">
        <v>38</v>
      </c>
      <c r="M158" s="223"/>
      <c r="N158" s="223"/>
      <c r="O158" s="220">
        <f t="shared" si="93"/>
        <v>0</v>
      </c>
      <c r="P158" s="220">
        <f t="shared" si="99"/>
        <v>0</v>
      </c>
      <c r="Q158" s="220">
        <f t="shared" si="94"/>
        <v>0</v>
      </c>
      <c r="R158" s="220">
        <f t="shared" si="95"/>
        <v>0</v>
      </c>
      <c r="S158" s="220">
        <f t="shared" si="96"/>
        <v>0</v>
      </c>
      <c r="T158" s="220">
        <f t="shared" si="97"/>
        <v>0</v>
      </c>
      <c r="U158" s="220">
        <f t="shared" si="100"/>
        <v>0</v>
      </c>
      <c r="V158" s="255">
        <f t="shared" si="102"/>
        <v>11</v>
      </c>
      <c r="W158" s="221"/>
    </row>
    <row r="159" spans="2:23">
      <c r="B159" s="255">
        <f t="shared" si="101"/>
        <v>12</v>
      </c>
      <c r="C159" s="234" t="s">
        <v>188</v>
      </c>
      <c r="D159" s="193" t="s">
        <v>188</v>
      </c>
      <c r="E159" s="193" t="s">
        <v>38</v>
      </c>
      <c r="F159" s="216" t="s">
        <v>188</v>
      </c>
      <c r="G159" s="216" t="s">
        <v>188</v>
      </c>
      <c r="H159" s="216" t="s">
        <v>6</v>
      </c>
      <c r="I159" s="218" t="s">
        <v>6</v>
      </c>
      <c r="J159" s="193">
        <f t="shared" si="98"/>
        <v>6</v>
      </c>
      <c r="K159" s="193" t="s">
        <v>188</v>
      </c>
      <c r="L159" s="219" t="s">
        <v>38</v>
      </c>
      <c r="M159" s="223"/>
      <c r="N159" s="223"/>
      <c r="O159" s="220">
        <f t="shared" si="93"/>
        <v>0</v>
      </c>
      <c r="P159" s="220">
        <f t="shared" si="99"/>
        <v>0</v>
      </c>
      <c r="Q159" s="220">
        <f t="shared" si="94"/>
        <v>0</v>
      </c>
      <c r="R159" s="220">
        <f t="shared" si="95"/>
        <v>0</v>
      </c>
      <c r="S159" s="220">
        <f t="shared" si="96"/>
        <v>0</v>
      </c>
      <c r="T159" s="220">
        <f t="shared" si="97"/>
        <v>0</v>
      </c>
      <c r="U159" s="220">
        <f t="shared" si="100"/>
        <v>0</v>
      </c>
      <c r="V159" s="255">
        <f t="shared" si="102"/>
        <v>12</v>
      </c>
      <c r="W159" s="221"/>
    </row>
    <row r="160" spans="2:23">
      <c r="B160" s="255">
        <f t="shared" si="101"/>
        <v>13</v>
      </c>
      <c r="C160" s="234" t="s">
        <v>188</v>
      </c>
      <c r="D160" s="193" t="s">
        <v>188</v>
      </c>
      <c r="E160" s="193" t="s">
        <v>38</v>
      </c>
      <c r="F160" s="216" t="s">
        <v>188</v>
      </c>
      <c r="G160" s="216" t="s">
        <v>188</v>
      </c>
      <c r="H160" s="216" t="s">
        <v>6</v>
      </c>
      <c r="I160" s="218" t="s">
        <v>6</v>
      </c>
      <c r="J160" s="193">
        <f t="shared" si="98"/>
        <v>6</v>
      </c>
      <c r="K160" s="193" t="s">
        <v>188</v>
      </c>
      <c r="L160" s="219" t="s">
        <v>38</v>
      </c>
      <c r="M160" s="223"/>
      <c r="N160" s="223"/>
      <c r="O160" s="220">
        <f t="shared" si="93"/>
        <v>0</v>
      </c>
      <c r="P160" s="220">
        <f t="shared" si="99"/>
        <v>0</v>
      </c>
      <c r="Q160" s="220">
        <f t="shared" si="94"/>
        <v>0</v>
      </c>
      <c r="R160" s="220">
        <f t="shared" si="95"/>
        <v>0</v>
      </c>
      <c r="S160" s="220">
        <f t="shared" si="96"/>
        <v>0</v>
      </c>
      <c r="T160" s="220">
        <f t="shared" si="97"/>
        <v>0</v>
      </c>
      <c r="U160" s="220">
        <f t="shared" si="100"/>
        <v>0</v>
      </c>
      <c r="V160" s="255">
        <f t="shared" si="102"/>
        <v>13</v>
      </c>
      <c r="W160" s="221"/>
    </row>
    <row r="161" spans="2:23">
      <c r="B161" s="255">
        <f t="shared" si="101"/>
        <v>14</v>
      </c>
      <c r="C161" s="234" t="s">
        <v>188</v>
      </c>
      <c r="D161" s="193" t="s">
        <v>188</v>
      </c>
      <c r="E161" s="193" t="s">
        <v>38</v>
      </c>
      <c r="F161" s="216" t="s">
        <v>188</v>
      </c>
      <c r="G161" s="216" t="s">
        <v>188</v>
      </c>
      <c r="H161" s="216" t="s">
        <v>6</v>
      </c>
      <c r="I161" s="218" t="s">
        <v>6</v>
      </c>
      <c r="J161" s="193">
        <f t="shared" si="98"/>
        <v>6</v>
      </c>
      <c r="K161" s="193" t="s">
        <v>188</v>
      </c>
      <c r="L161" s="219" t="s">
        <v>38</v>
      </c>
      <c r="M161" s="223"/>
      <c r="N161" s="223"/>
      <c r="O161" s="220">
        <f t="shared" si="93"/>
        <v>0</v>
      </c>
      <c r="P161" s="220">
        <f t="shared" si="99"/>
        <v>0</v>
      </c>
      <c r="Q161" s="220">
        <f t="shared" si="94"/>
        <v>0</v>
      </c>
      <c r="R161" s="220">
        <f t="shared" si="95"/>
        <v>0</v>
      </c>
      <c r="S161" s="220">
        <f t="shared" si="96"/>
        <v>0</v>
      </c>
      <c r="T161" s="220">
        <f t="shared" si="97"/>
        <v>0</v>
      </c>
      <c r="U161" s="220">
        <f t="shared" si="100"/>
        <v>0</v>
      </c>
      <c r="V161" s="255">
        <f t="shared" si="102"/>
        <v>14</v>
      </c>
      <c r="W161" s="221"/>
    </row>
    <row r="162" spans="2:23">
      <c r="B162" s="255">
        <f t="shared" si="101"/>
        <v>15</v>
      </c>
      <c r="C162" s="234" t="s">
        <v>188</v>
      </c>
      <c r="D162" s="193" t="s">
        <v>188</v>
      </c>
      <c r="E162" s="193" t="s">
        <v>38</v>
      </c>
      <c r="F162" s="216" t="s">
        <v>188</v>
      </c>
      <c r="G162" s="216" t="s">
        <v>188</v>
      </c>
      <c r="H162" s="216" t="s">
        <v>6</v>
      </c>
      <c r="I162" s="218" t="s">
        <v>6</v>
      </c>
      <c r="J162" s="193">
        <f t="shared" si="98"/>
        <v>6</v>
      </c>
      <c r="K162" s="193" t="s">
        <v>188</v>
      </c>
      <c r="L162" s="219" t="s">
        <v>38</v>
      </c>
      <c r="M162" s="223"/>
      <c r="N162" s="223"/>
      <c r="O162" s="220">
        <f t="shared" si="93"/>
        <v>0</v>
      </c>
      <c r="P162" s="220">
        <f t="shared" si="99"/>
        <v>0</v>
      </c>
      <c r="Q162" s="220">
        <f t="shared" si="94"/>
        <v>0</v>
      </c>
      <c r="R162" s="220">
        <f t="shared" si="95"/>
        <v>0</v>
      </c>
      <c r="S162" s="220">
        <f t="shared" si="96"/>
        <v>0</v>
      </c>
      <c r="T162" s="220">
        <f t="shared" si="97"/>
        <v>0</v>
      </c>
      <c r="U162" s="220">
        <f t="shared" si="100"/>
        <v>0</v>
      </c>
      <c r="V162" s="255">
        <f t="shared" si="102"/>
        <v>15</v>
      </c>
      <c r="W162" s="221"/>
    </row>
    <row r="163" spans="2:23">
      <c r="V163" s="188"/>
      <c r="W163" s="221"/>
    </row>
    <row r="164" spans="2:23">
      <c r="V164" s="188"/>
      <c r="W164" s="221"/>
    </row>
    <row r="165" spans="2:23">
      <c r="B165" s="561" t="s">
        <v>213</v>
      </c>
      <c r="C165" s="564" t="s">
        <v>201</v>
      </c>
      <c r="D165" s="567" t="s">
        <v>202</v>
      </c>
      <c r="E165" s="567" t="s">
        <v>36</v>
      </c>
      <c r="F165" s="561" t="s">
        <v>32</v>
      </c>
      <c r="G165" s="561"/>
      <c r="H165" s="561"/>
      <c r="I165" s="248" t="s">
        <v>33</v>
      </c>
      <c r="J165" s="570" t="s">
        <v>298</v>
      </c>
      <c r="K165" s="571"/>
      <c r="L165" s="558" t="s">
        <v>34</v>
      </c>
      <c r="M165" s="205" t="s">
        <v>48</v>
      </c>
      <c r="N165" s="205" t="s">
        <v>253</v>
      </c>
      <c r="O165" s="247" t="s">
        <v>220</v>
      </c>
      <c r="P165" s="247" t="s">
        <v>49</v>
      </c>
      <c r="Q165" s="247" t="s">
        <v>50</v>
      </c>
      <c r="R165" s="247" t="s">
        <v>53</v>
      </c>
      <c r="S165" s="247" t="s">
        <v>221</v>
      </c>
      <c r="T165" s="247" t="s">
        <v>218</v>
      </c>
      <c r="U165" s="247" t="s">
        <v>219</v>
      </c>
      <c r="V165" s="561" t="s">
        <v>213</v>
      </c>
      <c r="W165" s="221"/>
    </row>
    <row r="166" spans="2:23">
      <c r="B166" s="561"/>
      <c r="C166" s="565"/>
      <c r="D166" s="568"/>
      <c r="E166" s="568"/>
      <c r="F166" s="562" t="s">
        <v>0</v>
      </c>
      <c r="G166" s="562" t="s">
        <v>1</v>
      </c>
      <c r="H166" s="562" t="s">
        <v>2</v>
      </c>
      <c r="I166" s="562" t="s">
        <v>35</v>
      </c>
      <c r="J166" s="572"/>
      <c r="K166" s="573"/>
      <c r="L166" s="559"/>
      <c r="M166" s="207" t="s">
        <v>46</v>
      </c>
      <c r="N166" s="207" t="s">
        <v>254</v>
      </c>
      <c r="O166" s="247" t="s">
        <v>52</v>
      </c>
      <c r="P166" s="247" t="s">
        <v>51</v>
      </c>
      <c r="Q166" s="247" t="s">
        <v>358</v>
      </c>
      <c r="R166" s="247" t="s">
        <v>55</v>
      </c>
      <c r="S166" s="247" t="s">
        <v>192</v>
      </c>
      <c r="T166" s="247" t="s">
        <v>193</v>
      </c>
      <c r="U166" s="247" t="s">
        <v>56</v>
      </c>
      <c r="V166" s="561"/>
      <c r="W166" s="189" t="s">
        <v>266</v>
      </c>
    </row>
    <row r="167" spans="2:23">
      <c r="B167" s="561"/>
      <c r="C167" s="566"/>
      <c r="D167" s="569"/>
      <c r="E167" s="569"/>
      <c r="F167" s="563"/>
      <c r="G167" s="563"/>
      <c r="H167" s="563"/>
      <c r="I167" s="563"/>
      <c r="J167" s="574"/>
      <c r="K167" s="575"/>
      <c r="L167" s="560"/>
      <c r="M167" s="210">
        <f>SUM(O167:U167)-Q167-R167</f>
        <v>0</v>
      </c>
      <c r="N167" s="211">
        <f>O167+T167+(IF(W167=1,U167,0))</f>
        <v>0</v>
      </c>
      <c r="O167" s="249">
        <f>SUM(O168:O182)</f>
        <v>0</v>
      </c>
      <c r="P167" s="249">
        <f>SUM(P168:P182)</f>
        <v>0</v>
      </c>
      <c r="Q167" s="249">
        <f>SUM(Q168:Q182)</f>
        <v>0</v>
      </c>
      <c r="R167" s="249">
        <f>SUM(R168:R182)</f>
        <v>0</v>
      </c>
      <c r="S167" s="249">
        <f t="shared" ref="S167:T167" si="103">SUM(S168:S182)</f>
        <v>0</v>
      </c>
      <c r="T167" s="249">
        <f t="shared" si="103"/>
        <v>0</v>
      </c>
      <c r="U167" s="249">
        <f>SUM(U168:U182)</f>
        <v>0</v>
      </c>
      <c r="V167" s="561"/>
      <c r="W167" s="221">
        <f>$Y$15</f>
        <v>0</v>
      </c>
    </row>
    <row r="168" spans="2:23">
      <c r="B168" s="250">
        <v>1</v>
      </c>
      <c r="C168" s="234" t="s">
        <v>188</v>
      </c>
      <c r="D168" s="193" t="s">
        <v>188</v>
      </c>
      <c r="E168" s="193" t="s">
        <v>38</v>
      </c>
      <c r="F168" s="216" t="s">
        <v>188</v>
      </c>
      <c r="G168" s="216" t="s">
        <v>188</v>
      </c>
      <c r="H168" s="216"/>
      <c r="I168" s="251"/>
      <c r="J168" s="193">
        <f>IF(K168="耕作",0,IF(K168="休耕",1,IF(K168="転用",2,IF(K168="売却",3,IF(K168="貸出",4,IF(K168="借入",5,IF(K168="-",6,IF(K168="その他",7))))))))</f>
        <v>6</v>
      </c>
      <c r="K168" s="193" t="s">
        <v>188</v>
      </c>
      <c r="L168" s="219" t="s">
        <v>38</v>
      </c>
      <c r="M168" s="223"/>
      <c r="N168" s="223"/>
      <c r="O168" s="220">
        <f t="shared" ref="O168:O182" si="104">IF(J168=0,I168,0)</f>
        <v>0</v>
      </c>
      <c r="P168" s="220">
        <f>IF(J168=1,I168,0)</f>
        <v>0</v>
      </c>
      <c r="Q168" s="220">
        <f t="shared" ref="Q168:Q182" si="105">IF(J168=2,I168,0)</f>
        <v>0</v>
      </c>
      <c r="R168" s="220">
        <f t="shared" ref="R168:R182" si="106">IF(J168=3,I168,0)</f>
        <v>0</v>
      </c>
      <c r="S168" s="220">
        <f t="shared" ref="S168:S182" si="107">IF(J168=4,I168,0)</f>
        <v>0</v>
      </c>
      <c r="T168" s="220">
        <f t="shared" ref="T168:T182" si="108">IF(J168=5,I168,0)</f>
        <v>0</v>
      </c>
      <c r="U168" s="220">
        <f>IF(J168=7,I168,0)</f>
        <v>0</v>
      </c>
      <c r="V168" s="250">
        <v>1</v>
      </c>
      <c r="W168" s="221"/>
    </row>
    <row r="169" spans="2:23">
      <c r="B169" s="250">
        <f>1+B168</f>
        <v>2</v>
      </c>
      <c r="C169" s="234" t="s">
        <v>188</v>
      </c>
      <c r="D169" s="193" t="s">
        <v>188</v>
      </c>
      <c r="E169" s="193" t="s">
        <v>38</v>
      </c>
      <c r="F169" s="216" t="s">
        <v>188</v>
      </c>
      <c r="G169" s="216" t="s">
        <v>188</v>
      </c>
      <c r="H169" s="216"/>
      <c r="I169" s="251"/>
      <c r="J169" s="193">
        <f t="shared" ref="J169:J182" si="109">IF(K169="耕作",0,IF(K169="休耕",1,IF(K169="転用",2,IF(K169="売却",3,IF(K169="貸出",4,IF(K169="借入",5,IF(K169="-",6,IF(K169="その他",7))))))))</f>
        <v>6</v>
      </c>
      <c r="K169" s="193" t="s">
        <v>188</v>
      </c>
      <c r="L169" s="222" t="s">
        <v>38</v>
      </c>
      <c r="M169" s="223"/>
      <c r="N169" s="223"/>
      <c r="O169" s="220">
        <f t="shared" si="104"/>
        <v>0</v>
      </c>
      <c r="P169" s="220">
        <f t="shared" ref="P169:P182" si="110">IF(J169=1,I169,0)</f>
        <v>0</v>
      </c>
      <c r="Q169" s="220">
        <f t="shared" si="105"/>
        <v>0</v>
      </c>
      <c r="R169" s="220">
        <f t="shared" si="106"/>
        <v>0</v>
      </c>
      <c r="S169" s="220">
        <f t="shared" si="107"/>
        <v>0</v>
      </c>
      <c r="T169" s="220">
        <f t="shared" si="108"/>
        <v>0</v>
      </c>
      <c r="U169" s="220">
        <f t="shared" ref="U169:U182" si="111">IF(J169=7,I169,0)</f>
        <v>0</v>
      </c>
      <c r="V169" s="250">
        <f>1+V168</f>
        <v>2</v>
      </c>
      <c r="W169" s="221"/>
    </row>
    <row r="170" spans="2:23">
      <c r="B170" s="250">
        <f t="shared" ref="B170:B182" si="112">1+B169</f>
        <v>3</v>
      </c>
      <c r="C170" s="234" t="s">
        <v>188</v>
      </c>
      <c r="D170" s="193" t="s">
        <v>188</v>
      </c>
      <c r="E170" s="193" t="s">
        <v>38</v>
      </c>
      <c r="F170" s="216" t="s">
        <v>188</v>
      </c>
      <c r="G170" s="216" t="s">
        <v>188</v>
      </c>
      <c r="H170" s="216"/>
      <c r="I170" s="251"/>
      <c r="J170" s="193">
        <f t="shared" si="109"/>
        <v>6</v>
      </c>
      <c r="K170" s="193" t="s">
        <v>188</v>
      </c>
      <c r="L170" s="222" t="s">
        <v>38</v>
      </c>
      <c r="M170" s="223"/>
      <c r="N170" s="223"/>
      <c r="O170" s="220">
        <f t="shared" si="104"/>
        <v>0</v>
      </c>
      <c r="P170" s="220">
        <f t="shared" si="110"/>
        <v>0</v>
      </c>
      <c r="Q170" s="220">
        <f t="shared" si="105"/>
        <v>0</v>
      </c>
      <c r="R170" s="220">
        <f t="shared" si="106"/>
        <v>0</v>
      </c>
      <c r="S170" s="220">
        <f t="shared" si="107"/>
        <v>0</v>
      </c>
      <c r="T170" s="220">
        <f t="shared" si="108"/>
        <v>0</v>
      </c>
      <c r="U170" s="220">
        <f t="shared" si="111"/>
        <v>0</v>
      </c>
      <c r="V170" s="250">
        <f t="shared" ref="V170:V182" si="113">1+V169</f>
        <v>3</v>
      </c>
      <c r="W170" s="221"/>
    </row>
    <row r="171" spans="2:23">
      <c r="B171" s="250">
        <f t="shared" si="112"/>
        <v>4</v>
      </c>
      <c r="C171" s="234" t="s">
        <v>188</v>
      </c>
      <c r="D171" s="193" t="s">
        <v>188</v>
      </c>
      <c r="E171" s="193" t="s">
        <v>38</v>
      </c>
      <c r="F171" s="216" t="s">
        <v>188</v>
      </c>
      <c r="G171" s="216" t="s">
        <v>188</v>
      </c>
      <c r="H171" s="216" t="s">
        <v>6</v>
      </c>
      <c r="I171" s="218" t="s">
        <v>6</v>
      </c>
      <c r="J171" s="193">
        <f t="shared" si="109"/>
        <v>6</v>
      </c>
      <c r="K171" s="193" t="s">
        <v>188</v>
      </c>
      <c r="L171" s="219" t="s">
        <v>38</v>
      </c>
      <c r="M171" s="223"/>
      <c r="N171" s="223"/>
      <c r="O171" s="220">
        <f t="shared" si="104"/>
        <v>0</v>
      </c>
      <c r="P171" s="220">
        <f t="shared" si="110"/>
        <v>0</v>
      </c>
      <c r="Q171" s="220">
        <f t="shared" si="105"/>
        <v>0</v>
      </c>
      <c r="R171" s="220">
        <f t="shared" si="106"/>
        <v>0</v>
      </c>
      <c r="S171" s="220">
        <f t="shared" si="107"/>
        <v>0</v>
      </c>
      <c r="T171" s="220">
        <f t="shared" si="108"/>
        <v>0</v>
      </c>
      <c r="U171" s="220">
        <f t="shared" si="111"/>
        <v>0</v>
      </c>
      <c r="V171" s="250">
        <f t="shared" si="113"/>
        <v>4</v>
      </c>
      <c r="W171" s="221"/>
    </row>
    <row r="172" spans="2:23">
      <c r="B172" s="250">
        <f t="shared" si="112"/>
        <v>5</v>
      </c>
      <c r="C172" s="234" t="s">
        <v>188</v>
      </c>
      <c r="D172" s="193" t="s">
        <v>188</v>
      </c>
      <c r="E172" s="193" t="s">
        <v>38</v>
      </c>
      <c r="F172" s="216" t="s">
        <v>188</v>
      </c>
      <c r="G172" s="216" t="s">
        <v>188</v>
      </c>
      <c r="H172" s="216" t="s">
        <v>6</v>
      </c>
      <c r="I172" s="218" t="s">
        <v>6</v>
      </c>
      <c r="J172" s="193">
        <f t="shared" si="109"/>
        <v>6</v>
      </c>
      <c r="K172" s="193" t="s">
        <v>188</v>
      </c>
      <c r="L172" s="219" t="s">
        <v>38</v>
      </c>
      <c r="M172" s="223"/>
      <c r="N172" s="223"/>
      <c r="O172" s="220">
        <f t="shared" si="104"/>
        <v>0</v>
      </c>
      <c r="P172" s="220">
        <f t="shared" si="110"/>
        <v>0</v>
      </c>
      <c r="Q172" s="220">
        <f t="shared" si="105"/>
        <v>0</v>
      </c>
      <c r="R172" s="220">
        <f t="shared" si="106"/>
        <v>0</v>
      </c>
      <c r="S172" s="220">
        <f t="shared" si="107"/>
        <v>0</v>
      </c>
      <c r="T172" s="220">
        <f t="shared" si="108"/>
        <v>0</v>
      </c>
      <c r="U172" s="220">
        <f t="shared" si="111"/>
        <v>0</v>
      </c>
      <c r="V172" s="250">
        <f t="shared" si="113"/>
        <v>5</v>
      </c>
      <c r="W172" s="221"/>
    </row>
    <row r="173" spans="2:23">
      <c r="B173" s="250">
        <f t="shared" si="112"/>
        <v>6</v>
      </c>
      <c r="C173" s="234" t="s">
        <v>188</v>
      </c>
      <c r="D173" s="193" t="s">
        <v>188</v>
      </c>
      <c r="E173" s="193" t="s">
        <v>38</v>
      </c>
      <c r="F173" s="216" t="s">
        <v>188</v>
      </c>
      <c r="G173" s="216" t="s">
        <v>188</v>
      </c>
      <c r="H173" s="216" t="s">
        <v>6</v>
      </c>
      <c r="I173" s="218" t="s">
        <v>6</v>
      </c>
      <c r="J173" s="193">
        <f t="shared" si="109"/>
        <v>6</v>
      </c>
      <c r="K173" s="193" t="s">
        <v>188</v>
      </c>
      <c r="L173" s="219" t="s">
        <v>38</v>
      </c>
      <c r="M173" s="223"/>
      <c r="N173" s="223"/>
      <c r="O173" s="220">
        <f t="shared" si="104"/>
        <v>0</v>
      </c>
      <c r="P173" s="220">
        <f t="shared" si="110"/>
        <v>0</v>
      </c>
      <c r="Q173" s="220">
        <f t="shared" si="105"/>
        <v>0</v>
      </c>
      <c r="R173" s="220">
        <f t="shared" si="106"/>
        <v>0</v>
      </c>
      <c r="S173" s="220">
        <f t="shared" si="107"/>
        <v>0</v>
      </c>
      <c r="T173" s="220">
        <f t="shared" si="108"/>
        <v>0</v>
      </c>
      <c r="U173" s="220">
        <f t="shared" si="111"/>
        <v>0</v>
      </c>
      <c r="V173" s="250">
        <f t="shared" si="113"/>
        <v>6</v>
      </c>
      <c r="W173" s="221"/>
    </row>
    <row r="174" spans="2:23">
      <c r="B174" s="250">
        <f t="shared" si="112"/>
        <v>7</v>
      </c>
      <c r="C174" s="234" t="s">
        <v>188</v>
      </c>
      <c r="D174" s="193" t="s">
        <v>188</v>
      </c>
      <c r="E174" s="193" t="s">
        <v>38</v>
      </c>
      <c r="F174" s="216" t="s">
        <v>188</v>
      </c>
      <c r="G174" s="216" t="s">
        <v>188</v>
      </c>
      <c r="H174" s="216" t="s">
        <v>6</v>
      </c>
      <c r="I174" s="218" t="s">
        <v>6</v>
      </c>
      <c r="J174" s="193">
        <f t="shared" si="109"/>
        <v>6</v>
      </c>
      <c r="K174" s="193" t="s">
        <v>188</v>
      </c>
      <c r="L174" s="219" t="s">
        <v>38</v>
      </c>
      <c r="M174" s="223"/>
      <c r="N174" s="223"/>
      <c r="O174" s="220">
        <f t="shared" si="104"/>
        <v>0</v>
      </c>
      <c r="P174" s="220">
        <f t="shared" si="110"/>
        <v>0</v>
      </c>
      <c r="Q174" s="220">
        <f t="shared" si="105"/>
        <v>0</v>
      </c>
      <c r="R174" s="220">
        <f t="shared" si="106"/>
        <v>0</v>
      </c>
      <c r="S174" s="220">
        <f t="shared" si="107"/>
        <v>0</v>
      </c>
      <c r="T174" s="220">
        <f t="shared" si="108"/>
        <v>0</v>
      </c>
      <c r="U174" s="220">
        <f t="shared" si="111"/>
        <v>0</v>
      </c>
      <c r="V174" s="250">
        <f t="shared" si="113"/>
        <v>7</v>
      </c>
      <c r="W174" s="221"/>
    </row>
    <row r="175" spans="2:23">
      <c r="B175" s="250">
        <f t="shared" si="112"/>
        <v>8</v>
      </c>
      <c r="C175" s="234" t="s">
        <v>188</v>
      </c>
      <c r="D175" s="193" t="s">
        <v>188</v>
      </c>
      <c r="E175" s="193" t="s">
        <v>38</v>
      </c>
      <c r="F175" s="216" t="s">
        <v>188</v>
      </c>
      <c r="G175" s="216" t="s">
        <v>188</v>
      </c>
      <c r="H175" s="216" t="s">
        <v>6</v>
      </c>
      <c r="I175" s="218" t="s">
        <v>6</v>
      </c>
      <c r="J175" s="193">
        <f t="shared" si="109"/>
        <v>6</v>
      </c>
      <c r="K175" s="193" t="s">
        <v>188</v>
      </c>
      <c r="L175" s="219" t="s">
        <v>38</v>
      </c>
      <c r="M175" s="223"/>
      <c r="N175" s="223"/>
      <c r="O175" s="220">
        <f t="shared" si="104"/>
        <v>0</v>
      </c>
      <c r="P175" s="220">
        <f t="shared" si="110"/>
        <v>0</v>
      </c>
      <c r="Q175" s="220">
        <f t="shared" si="105"/>
        <v>0</v>
      </c>
      <c r="R175" s="220">
        <f t="shared" si="106"/>
        <v>0</v>
      </c>
      <c r="S175" s="220">
        <f t="shared" si="107"/>
        <v>0</v>
      </c>
      <c r="T175" s="220">
        <f t="shared" si="108"/>
        <v>0</v>
      </c>
      <c r="U175" s="220">
        <f t="shared" si="111"/>
        <v>0</v>
      </c>
      <c r="V175" s="250">
        <f t="shared" si="113"/>
        <v>8</v>
      </c>
      <c r="W175" s="221"/>
    </row>
    <row r="176" spans="2:23">
      <c r="B176" s="250">
        <f t="shared" si="112"/>
        <v>9</v>
      </c>
      <c r="C176" s="234" t="s">
        <v>188</v>
      </c>
      <c r="D176" s="193" t="s">
        <v>188</v>
      </c>
      <c r="E176" s="193" t="s">
        <v>38</v>
      </c>
      <c r="F176" s="216" t="s">
        <v>188</v>
      </c>
      <c r="G176" s="216" t="s">
        <v>188</v>
      </c>
      <c r="H176" s="216" t="s">
        <v>6</v>
      </c>
      <c r="I176" s="218" t="s">
        <v>6</v>
      </c>
      <c r="J176" s="193">
        <f t="shared" si="109"/>
        <v>6</v>
      </c>
      <c r="K176" s="193" t="s">
        <v>188</v>
      </c>
      <c r="L176" s="219" t="s">
        <v>38</v>
      </c>
      <c r="M176" s="223"/>
      <c r="N176" s="223"/>
      <c r="O176" s="220">
        <f t="shared" si="104"/>
        <v>0</v>
      </c>
      <c r="P176" s="220">
        <f t="shared" si="110"/>
        <v>0</v>
      </c>
      <c r="Q176" s="220">
        <f t="shared" si="105"/>
        <v>0</v>
      </c>
      <c r="R176" s="220">
        <f t="shared" si="106"/>
        <v>0</v>
      </c>
      <c r="S176" s="220">
        <f t="shared" si="107"/>
        <v>0</v>
      </c>
      <c r="T176" s="220">
        <f t="shared" si="108"/>
        <v>0</v>
      </c>
      <c r="U176" s="220">
        <f t="shared" si="111"/>
        <v>0</v>
      </c>
      <c r="V176" s="250">
        <f t="shared" si="113"/>
        <v>9</v>
      </c>
      <c r="W176" s="221"/>
    </row>
    <row r="177" spans="2:23">
      <c r="B177" s="250">
        <f t="shared" si="112"/>
        <v>10</v>
      </c>
      <c r="C177" s="234" t="s">
        <v>188</v>
      </c>
      <c r="D177" s="193" t="s">
        <v>188</v>
      </c>
      <c r="E177" s="193" t="s">
        <v>38</v>
      </c>
      <c r="F177" s="216" t="s">
        <v>188</v>
      </c>
      <c r="G177" s="216" t="s">
        <v>188</v>
      </c>
      <c r="H177" s="216" t="s">
        <v>6</v>
      </c>
      <c r="I177" s="218" t="s">
        <v>6</v>
      </c>
      <c r="J177" s="193">
        <f t="shared" si="109"/>
        <v>6</v>
      </c>
      <c r="K177" s="193" t="s">
        <v>188</v>
      </c>
      <c r="L177" s="219" t="s">
        <v>38</v>
      </c>
      <c r="M177" s="223"/>
      <c r="N177" s="223"/>
      <c r="O177" s="220">
        <f t="shared" si="104"/>
        <v>0</v>
      </c>
      <c r="P177" s="220">
        <f t="shared" si="110"/>
        <v>0</v>
      </c>
      <c r="Q177" s="220">
        <f t="shared" si="105"/>
        <v>0</v>
      </c>
      <c r="R177" s="220">
        <f t="shared" si="106"/>
        <v>0</v>
      </c>
      <c r="S177" s="220">
        <f t="shared" si="107"/>
        <v>0</v>
      </c>
      <c r="T177" s="220">
        <f t="shared" si="108"/>
        <v>0</v>
      </c>
      <c r="U177" s="220">
        <f t="shared" si="111"/>
        <v>0</v>
      </c>
      <c r="V177" s="250">
        <f t="shared" si="113"/>
        <v>10</v>
      </c>
      <c r="W177" s="221"/>
    </row>
    <row r="178" spans="2:23">
      <c r="B178" s="250">
        <f t="shared" si="112"/>
        <v>11</v>
      </c>
      <c r="C178" s="234" t="s">
        <v>188</v>
      </c>
      <c r="D178" s="193" t="s">
        <v>188</v>
      </c>
      <c r="E178" s="193" t="s">
        <v>38</v>
      </c>
      <c r="F178" s="216" t="s">
        <v>188</v>
      </c>
      <c r="G178" s="216" t="s">
        <v>188</v>
      </c>
      <c r="H178" s="216" t="s">
        <v>6</v>
      </c>
      <c r="I178" s="218" t="s">
        <v>6</v>
      </c>
      <c r="J178" s="193">
        <f t="shared" si="109"/>
        <v>6</v>
      </c>
      <c r="K178" s="193" t="s">
        <v>188</v>
      </c>
      <c r="L178" s="219" t="s">
        <v>38</v>
      </c>
      <c r="M178" s="223"/>
      <c r="N178" s="223"/>
      <c r="O178" s="220">
        <f t="shared" si="104"/>
        <v>0</v>
      </c>
      <c r="P178" s="220">
        <f t="shared" si="110"/>
        <v>0</v>
      </c>
      <c r="Q178" s="220">
        <f t="shared" si="105"/>
        <v>0</v>
      </c>
      <c r="R178" s="220">
        <f t="shared" si="106"/>
        <v>0</v>
      </c>
      <c r="S178" s="220">
        <f t="shared" si="107"/>
        <v>0</v>
      </c>
      <c r="T178" s="220">
        <f t="shared" si="108"/>
        <v>0</v>
      </c>
      <c r="U178" s="220">
        <f t="shared" si="111"/>
        <v>0</v>
      </c>
      <c r="V178" s="250">
        <f t="shared" si="113"/>
        <v>11</v>
      </c>
      <c r="W178" s="221"/>
    </row>
    <row r="179" spans="2:23">
      <c r="B179" s="250">
        <f t="shared" si="112"/>
        <v>12</v>
      </c>
      <c r="C179" s="234" t="s">
        <v>188</v>
      </c>
      <c r="D179" s="193" t="s">
        <v>188</v>
      </c>
      <c r="E179" s="193" t="s">
        <v>38</v>
      </c>
      <c r="F179" s="216" t="s">
        <v>188</v>
      </c>
      <c r="G179" s="216" t="s">
        <v>188</v>
      </c>
      <c r="H179" s="216" t="s">
        <v>6</v>
      </c>
      <c r="I179" s="218" t="s">
        <v>6</v>
      </c>
      <c r="J179" s="193">
        <f t="shared" si="109"/>
        <v>6</v>
      </c>
      <c r="K179" s="193" t="s">
        <v>188</v>
      </c>
      <c r="L179" s="219" t="s">
        <v>38</v>
      </c>
      <c r="M179" s="223"/>
      <c r="N179" s="223"/>
      <c r="O179" s="220">
        <f t="shared" si="104"/>
        <v>0</v>
      </c>
      <c r="P179" s="220">
        <f t="shared" si="110"/>
        <v>0</v>
      </c>
      <c r="Q179" s="220">
        <f t="shared" si="105"/>
        <v>0</v>
      </c>
      <c r="R179" s="220">
        <f t="shared" si="106"/>
        <v>0</v>
      </c>
      <c r="S179" s="220">
        <f t="shared" si="107"/>
        <v>0</v>
      </c>
      <c r="T179" s="220">
        <f t="shared" si="108"/>
        <v>0</v>
      </c>
      <c r="U179" s="220">
        <f t="shared" si="111"/>
        <v>0</v>
      </c>
      <c r="V179" s="250">
        <f t="shared" si="113"/>
        <v>12</v>
      </c>
      <c r="W179" s="221"/>
    </row>
    <row r="180" spans="2:23">
      <c r="B180" s="250">
        <f t="shared" si="112"/>
        <v>13</v>
      </c>
      <c r="C180" s="234" t="s">
        <v>188</v>
      </c>
      <c r="D180" s="193" t="s">
        <v>188</v>
      </c>
      <c r="E180" s="193" t="s">
        <v>38</v>
      </c>
      <c r="F180" s="216" t="s">
        <v>188</v>
      </c>
      <c r="G180" s="216" t="s">
        <v>188</v>
      </c>
      <c r="H180" s="216" t="s">
        <v>6</v>
      </c>
      <c r="I180" s="218" t="s">
        <v>6</v>
      </c>
      <c r="J180" s="193">
        <f t="shared" si="109"/>
        <v>6</v>
      </c>
      <c r="K180" s="193" t="s">
        <v>188</v>
      </c>
      <c r="L180" s="219" t="s">
        <v>38</v>
      </c>
      <c r="M180" s="223"/>
      <c r="N180" s="223"/>
      <c r="O180" s="220">
        <f t="shared" si="104"/>
        <v>0</v>
      </c>
      <c r="P180" s="220">
        <f t="shared" si="110"/>
        <v>0</v>
      </c>
      <c r="Q180" s="220">
        <f t="shared" si="105"/>
        <v>0</v>
      </c>
      <c r="R180" s="220">
        <f t="shared" si="106"/>
        <v>0</v>
      </c>
      <c r="S180" s="220">
        <f t="shared" si="107"/>
        <v>0</v>
      </c>
      <c r="T180" s="220">
        <f t="shared" si="108"/>
        <v>0</v>
      </c>
      <c r="U180" s="220">
        <f t="shared" si="111"/>
        <v>0</v>
      </c>
      <c r="V180" s="250">
        <f t="shared" si="113"/>
        <v>13</v>
      </c>
      <c r="W180" s="221"/>
    </row>
    <row r="181" spans="2:23">
      <c r="B181" s="250">
        <f t="shared" si="112"/>
        <v>14</v>
      </c>
      <c r="C181" s="234" t="s">
        <v>188</v>
      </c>
      <c r="D181" s="193" t="s">
        <v>188</v>
      </c>
      <c r="E181" s="193" t="s">
        <v>38</v>
      </c>
      <c r="F181" s="216" t="s">
        <v>188</v>
      </c>
      <c r="G181" s="216" t="s">
        <v>188</v>
      </c>
      <c r="H181" s="216" t="s">
        <v>6</v>
      </c>
      <c r="I181" s="218" t="s">
        <v>6</v>
      </c>
      <c r="J181" s="193">
        <f t="shared" si="109"/>
        <v>6</v>
      </c>
      <c r="K181" s="193" t="s">
        <v>188</v>
      </c>
      <c r="L181" s="219" t="s">
        <v>38</v>
      </c>
      <c r="M181" s="223"/>
      <c r="N181" s="223"/>
      <c r="O181" s="220">
        <f t="shared" si="104"/>
        <v>0</v>
      </c>
      <c r="P181" s="220">
        <f t="shared" si="110"/>
        <v>0</v>
      </c>
      <c r="Q181" s="220">
        <f t="shared" si="105"/>
        <v>0</v>
      </c>
      <c r="R181" s="220">
        <f t="shared" si="106"/>
        <v>0</v>
      </c>
      <c r="S181" s="220">
        <f t="shared" si="107"/>
        <v>0</v>
      </c>
      <c r="T181" s="220">
        <f t="shared" si="108"/>
        <v>0</v>
      </c>
      <c r="U181" s="220">
        <f t="shared" si="111"/>
        <v>0</v>
      </c>
      <c r="V181" s="250">
        <f t="shared" si="113"/>
        <v>14</v>
      </c>
      <c r="W181" s="221"/>
    </row>
    <row r="182" spans="2:23">
      <c r="B182" s="250">
        <f t="shared" si="112"/>
        <v>15</v>
      </c>
      <c r="C182" s="234" t="s">
        <v>188</v>
      </c>
      <c r="D182" s="193" t="s">
        <v>188</v>
      </c>
      <c r="E182" s="193" t="s">
        <v>38</v>
      </c>
      <c r="F182" s="216" t="s">
        <v>188</v>
      </c>
      <c r="G182" s="216" t="s">
        <v>188</v>
      </c>
      <c r="H182" s="216" t="s">
        <v>6</v>
      </c>
      <c r="I182" s="218" t="s">
        <v>6</v>
      </c>
      <c r="J182" s="193">
        <f t="shared" si="109"/>
        <v>6</v>
      </c>
      <c r="K182" s="193" t="s">
        <v>188</v>
      </c>
      <c r="L182" s="219" t="s">
        <v>38</v>
      </c>
      <c r="M182" s="223"/>
      <c r="N182" s="223"/>
      <c r="O182" s="220">
        <f t="shared" si="104"/>
        <v>0</v>
      </c>
      <c r="P182" s="220">
        <f t="shared" si="110"/>
        <v>0</v>
      </c>
      <c r="Q182" s="220">
        <f t="shared" si="105"/>
        <v>0</v>
      </c>
      <c r="R182" s="220">
        <f t="shared" si="106"/>
        <v>0</v>
      </c>
      <c r="S182" s="220">
        <f t="shared" si="107"/>
        <v>0</v>
      </c>
      <c r="T182" s="220">
        <f t="shared" si="108"/>
        <v>0</v>
      </c>
      <c r="U182" s="220">
        <f t="shared" si="111"/>
        <v>0</v>
      </c>
      <c r="V182" s="250">
        <f t="shared" si="113"/>
        <v>15</v>
      </c>
      <c r="W182" s="221"/>
    </row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74B4963-0F64-4DD5-AFD2-9E8CF060B4E4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11EDBE53-5B3E-45B0-A2CD-AA2E3D6121CD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3D7DADAA-C0EE-456C-8A8A-076331583039}">
          <x14:formula1>
            <xm:f>EB!$J$3:$J$49</xm:f>
          </x14:formula1>
          <xm:sqref>G68:G82 G28:G42 G148:G162 G128:G142 G108:G122 G88:G102 G168:G182 G48:G62 G8:G22</xm:sqref>
        </x14:dataValidation>
        <x14:dataValidation type="list" allowBlank="1" showInputMessage="1" showErrorMessage="1" xr:uid="{0EC8163D-C119-4DE9-80E3-D35718559A18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1DC55783-927F-4667-B8AC-CB58D99C57E1}">
          <x14:formula1>
            <xm:f>EB!$K$3:$K$15</xm:f>
          </x14:formula1>
          <xm:sqref>K68:K82 K8:K22 K148:K162 K128:K142 K108:K122 K88:K102 K168:K182 K48:K62 K28:K42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2017B-8C09-462B-A527-532CC1CA841B}">
  <sheetPr codeName="Sheet40">
    <tabColor rgb="FF92D050"/>
    <outlinePr summaryBelow="0" summaryRight="0"/>
  </sheetPr>
  <dimension ref="B1:AL184"/>
  <sheetViews>
    <sheetView zoomScale="90" zoomScaleNormal="90" workbookViewId="0">
      <pane xSplit="5" ySplit="7" topLeftCell="F41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513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371</v>
      </c>
      <c r="G3" s="22" t="s">
        <v>372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8715</v>
      </c>
      <c r="N7" s="117">
        <f>O7+T7+(IF(W7=1,U7,0))</f>
        <v>8715</v>
      </c>
      <c r="O7" s="42">
        <f>SUM(O8:O22)</f>
        <v>8715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13</v>
      </c>
      <c r="AC7" s="90">
        <f t="shared" ref="AC7:AH7" si="1">M7</f>
        <v>8715</v>
      </c>
      <c r="AD7" s="90">
        <f t="shared" si="1"/>
        <v>8715</v>
      </c>
      <c r="AE7" s="90">
        <f t="shared" si="1"/>
        <v>8715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ref="AI7:AK7" si="2">S7</f>
        <v>0</v>
      </c>
      <c r="AJ7" s="90">
        <f t="shared" si="2"/>
        <v>0</v>
      </c>
      <c r="AK7" s="90">
        <f t="shared" si="2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373</v>
      </c>
      <c r="H8" s="70" t="s">
        <v>374</v>
      </c>
      <c r="I8" s="18">
        <v>1544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3">IF(J8=0,I8,0)</f>
        <v>1544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181</v>
      </c>
      <c r="AB8" s="20">
        <f>MAX(E28:E42)</f>
        <v>13</v>
      </c>
      <c r="AC8" s="90">
        <f t="shared" ref="AC8:AH8" si="4">M27</f>
        <v>10425</v>
      </c>
      <c r="AD8" s="90">
        <f t="shared" si="4"/>
        <v>10425</v>
      </c>
      <c r="AE8" s="90">
        <f t="shared" si="4"/>
        <v>0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0</v>
      </c>
      <c r="AJ8" s="90">
        <f t="shared" si="5"/>
        <v>10425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373</v>
      </c>
      <c r="H9" s="70" t="s">
        <v>375</v>
      </c>
      <c r="I9" s="18">
        <v>195</v>
      </c>
      <c r="J9" s="5">
        <f t="shared" ref="J9:J22" si="6">IF(K9="耕作",0,IF(K9="休耕",1,IF(K9="転用",2,IF(K9="売却",3,IF(K9="貸出",4,IF(K9="借入",5,IF(K9="-",6,IF(K9="その他",7))))))))</f>
        <v>0</v>
      </c>
      <c r="K9" s="20" t="s">
        <v>52</v>
      </c>
      <c r="L9" s="71" t="s">
        <v>38</v>
      </c>
      <c r="M9" s="39"/>
      <c r="N9" s="39"/>
      <c r="O9" s="43">
        <f t="shared" si="3"/>
        <v>195</v>
      </c>
      <c r="P9" s="43">
        <f t="shared" ref="P9:P22" si="7">IF(J9=1,I9,0)</f>
        <v>0</v>
      </c>
      <c r="Q9" s="43">
        <f t="shared" ref="Q9:Q22" si="8">IF(J9=2,I9,0)</f>
        <v>0</v>
      </c>
      <c r="R9" s="43">
        <f t="shared" ref="R9:R22" si="9">IF(J9=3,I9,0)</f>
        <v>0</v>
      </c>
      <c r="S9" s="43">
        <f t="shared" ref="S9:S22" si="10">IF(J9=4,I9,0)</f>
        <v>0</v>
      </c>
      <c r="T9" s="43">
        <f t="shared" ref="T9:T22" si="11">IF(J9=5,I9,0)</f>
        <v>0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179</v>
      </c>
      <c r="AA9" s="5" t="s">
        <v>181</v>
      </c>
      <c r="AB9" s="20">
        <f>MAX(E48:E62)</f>
        <v>10</v>
      </c>
      <c r="AC9" s="90">
        <f t="shared" ref="AC9:AK9" si="13">M47</f>
        <v>3410</v>
      </c>
      <c r="AD9" s="90">
        <f t="shared" si="13"/>
        <v>3410</v>
      </c>
      <c r="AE9" s="90">
        <f t="shared" si="13"/>
        <v>1823</v>
      </c>
      <c r="AF9" s="90">
        <f t="shared" si="13"/>
        <v>0</v>
      </c>
      <c r="AG9" s="90">
        <f t="shared" si="13"/>
        <v>0</v>
      </c>
      <c r="AH9" s="90">
        <f t="shared" si="13"/>
        <v>0</v>
      </c>
      <c r="AI9" s="90">
        <f t="shared" si="13"/>
        <v>0</v>
      </c>
      <c r="AJ9" s="90">
        <f t="shared" si="13"/>
        <v>1587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356</v>
      </c>
      <c r="H10" s="70" t="s">
        <v>376</v>
      </c>
      <c r="I10" s="18">
        <v>588</v>
      </c>
      <c r="J10" s="5">
        <f t="shared" si="6"/>
        <v>0</v>
      </c>
      <c r="K10" s="20" t="s">
        <v>52</v>
      </c>
      <c r="L10" s="71" t="s">
        <v>38</v>
      </c>
      <c r="M10" s="39"/>
      <c r="N10" s="39"/>
      <c r="O10" s="43">
        <f t="shared" si="3"/>
        <v>588</v>
      </c>
      <c r="P10" s="43">
        <f t="shared" si="7"/>
        <v>0</v>
      </c>
      <c r="Q10" s="43">
        <f t="shared" si="8"/>
        <v>0</v>
      </c>
      <c r="R10" s="43">
        <f t="shared" si="9"/>
        <v>0</v>
      </c>
      <c r="S10" s="43">
        <f t="shared" si="10"/>
        <v>0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5" t="s">
        <v>179</v>
      </c>
      <c r="AA10" s="5" t="s">
        <v>181</v>
      </c>
      <c r="AB10" s="20">
        <f>MAX(E68:E82)</f>
        <v>6</v>
      </c>
      <c r="AC10" s="90">
        <f t="shared" ref="AC10:AK10" si="16">M67</f>
        <v>1870</v>
      </c>
      <c r="AD10" s="90">
        <f t="shared" si="16"/>
        <v>1870</v>
      </c>
      <c r="AE10" s="90">
        <f t="shared" si="16"/>
        <v>1870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356</v>
      </c>
      <c r="H11" s="70" t="s">
        <v>377</v>
      </c>
      <c r="I11" s="18">
        <v>66</v>
      </c>
      <c r="J11" s="5">
        <f t="shared" si="6"/>
        <v>0</v>
      </c>
      <c r="K11" s="20" t="s">
        <v>52</v>
      </c>
      <c r="L11" s="29" t="s">
        <v>38</v>
      </c>
      <c r="M11" s="40"/>
      <c r="N11" s="40"/>
      <c r="O11" s="43">
        <f t="shared" si="3"/>
        <v>66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0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356</v>
      </c>
      <c r="H12" s="70" t="s">
        <v>378</v>
      </c>
      <c r="I12" s="18">
        <v>747</v>
      </c>
      <c r="J12" s="5">
        <f t="shared" si="6"/>
        <v>0</v>
      </c>
      <c r="K12" s="20" t="s">
        <v>52</v>
      </c>
      <c r="L12" s="21" t="s">
        <v>38</v>
      </c>
      <c r="M12" s="41"/>
      <c r="N12" s="41"/>
      <c r="O12" s="43">
        <f>IF(J12=0,I12,0)</f>
        <v>747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0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356</v>
      </c>
      <c r="H13" s="70" t="s">
        <v>379</v>
      </c>
      <c r="I13" s="18">
        <v>155</v>
      </c>
      <c r="J13" s="5">
        <f t="shared" si="6"/>
        <v>0</v>
      </c>
      <c r="K13" s="20" t="s">
        <v>52</v>
      </c>
      <c r="L13" s="21" t="s">
        <v>38</v>
      </c>
      <c r="M13" s="41"/>
      <c r="N13" s="41"/>
      <c r="O13" s="43">
        <f t="shared" ref="O13" si="19">IF(J13=0,I13,0)</f>
        <v>155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0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356</v>
      </c>
      <c r="H14" s="70" t="s">
        <v>380</v>
      </c>
      <c r="I14" s="18">
        <v>122</v>
      </c>
      <c r="J14" s="5">
        <f t="shared" si="6"/>
        <v>0</v>
      </c>
      <c r="K14" s="20" t="s">
        <v>52</v>
      </c>
      <c r="L14" s="21" t="s">
        <v>38</v>
      </c>
      <c r="M14" s="41"/>
      <c r="N14" s="41"/>
      <c r="O14" s="43">
        <f t="shared" si="3"/>
        <v>122</v>
      </c>
      <c r="P14" s="43">
        <f t="shared" si="20"/>
        <v>0</v>
      </c>
      <c r="Q14" s="43">
        <f t="shared" si="21"/>
        <v>0</v>
      </c>
      <c r="R14" s="43">
        <f t="shared" si="22"/>
        <v>0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356</v>
      </c>
      <c r="H15" s="70" t="s">
        <v>381</v>
      </c>
      <c r="I15" s="18">
        <v>958</v>
      </c>
      <c r="J15" s="5">
        <f t="shared" si="6"/>
        <v>0</v>
      </c>
      <c r="K15" s="20" t="s">
        <v>52</v>
      </c>
      <c r="L15" s="21" t="s">
        <v>38</v>
      </c>
      <c r="M15" s="41"/>
      <c r="N15" s="41"/>
      <c r="O15" s="43">
        <f t="shared" si="3"/>
        <v>958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0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319</v>
      </c>
      <c r="H16" s="70" t="s">
        <v>382</v>
      </c>
      <c r="I16" s="18">
        <v>806</v>
      </c>
      <c r="J16" s="5">
        <f t="shared" si="6"/>
        <v>0</v>
      </c>
      <c r="K16" s="20" t="s">
        <v>52</v>
      </c>
      <c r="L16" s="21" t="s">
        <v>38</v>
      </c>
      <c r="M16" s="41"/>
      <c r="N16" s="41"/>
      <c r="O16" s="43">
        <f t="shared" si="3"/>
        <v>806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0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319</v>
      </c>
      <c r="H17" s="70" t="s">
        <v>383</v>
      </c>
      <c r="I17" s="18">
        <v>1259</v>
      </c>
      <c r="J17" s="5">
        <f t="shared" si="6"/>
        <v>0</v>
      </c>
      <c r="K17" s="20" t="s">
        <v>52</v>
      </c>
      <c r="L17" s="21" t="s">
        <v>38</v>
      </c>
      <c r="M17" s="41"/>
      <c r="N17" s="41"/>
      <c r="O17" s="43">
        <f t="shared" si="3"/>
        <v>1259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319</v>
      </c>
      <c r="H18" s="70" t="s">
        <v>384</v>
      </c>
      <c r="I18" s="18">
        <v>422</v>
      </c>
      <c r="J18" s="5">
        <f t="shared" si="6"/>
        <v>0</v>
      </c>
      <c r="K18" s="20" t="s">
        <v>52</v>
      </c>
      <c r="L18" s="21" t="s">
        <v>38</v>
      </c>
      <c r="M18" s="41"/>
      <c r="N18" s="41"/>
      <c r="O18" s="43">
        <f t="shared" si="3"/>
        <v>422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319</v>
      </c>
      <c r="H19" s="70" t="s">
        <v>385</v>
      </c>
      <c r="I19" s="18">
        <v>1162</v>
      </c>
      <c r="J19" s="5">
        <f t="shared" si="6"/>
        <v>0</v>
      </c>
      <c r="K19" s="20" t="s">
        <v>52</v>
      </c>
      <c r="L19" s="21" t="s">
        <v>38</v>
      </c>
      <c r="M19" s="41"/>
      <c r="N19" s="41"/>
      <c r="O19" s="43">
        <f t="shared" si="3"/>
        <v>1162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178</v>
      </c>
      <c r="D20" s="5" t="s">
        <v>181</v>
      </c>
      <c r="E20" s="14">
        <v>13</v>
      </c>
      <c r="F20" s="17" t="s">
        <v>3</v>
      </c>
      <c r="G20" s="17" t="s">
        <v>319</v>
      </c>
      <c r="H20" s="70" t="s">
        <v>386</v>
      </c>
      <c r="I20" s="18">
        <v>691</v>
      </c>
      <c r="J20" s="5">
        <f t="shared" si="6"/>
        <v>0</v>
      </c>
      <c r="K20" s="20" t="s">
        <v>52</v>
      </c>
      <c r="L20" s="21" t="s">
        <v>38</v>
      </c>
      <c r="M20" s="41"/>
      <c r="N20" s="41"/>
      <c r="O20" s="43">
        <f t="shared" si="3"/>
        <v>691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10425</v>
      </c>
      <c r="N27" s="117">
        <f>O27+T27+(IF(W27=1,U27,0))</f>
        <v>10425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0</v>
      </c>
      <c r="T27" s="45">
        <f t="shared" si="26"/>
        <v>10425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181</v>
      </c>
      <c r="E28" s="14">
        <v>1</v>
      </c>
      <c r="F28" s="17" t="s">
        <v>3</v>
      </c>
      <c r="G28" s="17" t="s">
        <v>356</v>
      </c>
      <c r="H28" s="17">
        <v>468</v>
      </c>
      <c r="I28" s="18">
        <v>251</v>
      </c>
      <c r="J28" s="5">
        <f>IF(K28="耕作",0,IF(K28="休耕",1,IF(K28="転用",2,IF(K28="売却",3,IF(K28="貸出",4,IF(K28="借入",5,IF(K28="-",6,IF(K28="その他",7))))))))</f>
        <v>5</v>
      </c>
      <c r="K28" s="20" t="s">
        <v>193</v>
      </c>
      <c r="L28" s="69" t="s">
        <v>395</v>
      </c>
      <c r="M28" s="39"/>
      <c r="N28" s="39"/>
      <c r="O28" s="43">
        <f t="shared" ref="O28:O42" si="27">IF(J28=0,I28,0)</f>
        <v>0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0</v>
      </c>
      <c r="T28" s="43">
        <f t="shared" ref="T28:T42" si="32">IF(J28=5,I28,0)</f>
        <v>251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181</v>
      </c>
      <c r="E29" s="14">
        <v>2</v>
      </c>
      <c r="F29" s="17" t="s">
        <v>3</v>
      </c>
      <c r="G29" s="17" t="s">
        <v>356</v>
      </c>
      <c r="H29" s="17">
        <v>487</v>
      </c>
      <c r="I29" s="18">
        <v>202</v>
      </c>
      <c r="J29" s="5">
        <f t="shared" ref="J29:J42" si="33">IF(K29="耕作",0,IF(K29="休耕",1,IF(K29="転用",2,IF(K29="売却",3,IF(K29="貸出",4,IF(K29="借入",5,IF(K29="-",6,IF(K29="その他",7))))))))</f>
        <v>5</v>
      </c>
      <c r="K29" s="20" t="s">
        <v>193</v>
      </c>
      <c r="L29" s="69" t="s">
        <v>395</v>
      </c>
      <c r="M29" s="40"/>
      <c r="N29" s="40"/>
      <c r="O29" s="43">
        <f t="shared" si="27"/>
        <v>0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0</v>
      </c>
      <c r="T29" s="43">
        <f t="shared" si="32"/>
        <v>202</v>
      </c>
      <c r="U29" s="43">
        <f t="shared" ref="U29:U42" si="34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178</v>
      </c>
      <c r="D30" s="5" t="s">
        <v>181</v>
      </c>
      <c r="E30" s="14">
        <v>3</v>
      </c>
      <c r="F30" s="17" t="s">
        <v>3</v>
      </c>
      <c r="G30" s="17" t="s">
        <v>387</v>
      </c>
      <c r="H30" s="17">
        <v>110</v>
      </c>
      <c r="I30" s="18">
        <v>967</v>
      </c>
      <c r="J30" s="5">
        <f t="shared" si="33"/>
        <v>5</v>
      </c>
      <c r="K30" s="20" t="s">
        <v>193</v>
      </c>
      <c r="L30" s="88" t="s">
        <v>396</v>
      </c>
      <c r="M30" s="39"/>
      <c r="N30" s="39"/>
      <c r="O30" s="43">
        <f t="shared" si="27"/>
        <v>0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0</v>
      </c>
      <c r="T30" s="43">
        <f t="shared" si="32"/>
        <v>967</v>
      </c>
      <c r="U30" s="43">
        <f t="shared" si="34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178</v>
      </c>
      <c r="D31" s="5" t="s">
        <v>181</v>
      </c>
      <c r="E31" s="14">
        <v>4</v>
      </c>
      <c r="F31" s="17" t="s">
        <v>3</v>
      </c>
      <c r="G31" s="17" t="s">
        <v>387</v>
      </c>
      <c r="H31" s="17">
        <v>113</v>
      </c>
      <c r="I31" s="18">
        <v>916</v>
      </c>
      <c r="J31" s="5">
        <f t="shared" si="33"/>
        <v>5</v>
      </c>
      <c r="K31" s="20" t="s">
        <v>193</v>
      </c>
      <c r="L31" s="88" t="s">
        <v>396</v>
      </c>
      <c r="M31" s="39"/>
      <c r="N31" s="39"/>
      <c r="O31" s="43">
        <f t="shared" si="27"/>
        <v>0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0</v>
      </c>
      <c r="T31" s="43">
        <f t="shared" si="32"/>
        <v>916</v>
      </c>
      <c r="U31" s="43">
        <f t="shared" si="34"/>
        <v>0</v>
      </c>
      <c r="V31" s="51">
        <f t="shared" si="36"/>
        <v>4</v>
      </c>
      <c r="W31" s="78"/>
      <c r="X31" s="8"/>
      <c r="Y31" s="8"/>
      <c r="AL31" s="10"/>
    </row>
    <row r="32" spans="2:38" ht="12.75" customHeight="1">
      <c r="B32" s="51">
        <f t="shared" si="35"/>
        <v>5</v>
      </c>
      <c r="C32" s="50" t="s">
        <v>178</v>
      </c>
      <c r="D32" s="5" t="s">
        <v>181</v>
      </c>
      <c r="E32" s="14">
        <v>5</v>
      </c>
      <c r="F32" s="17" t="s">
        <v>3</v>
      </c>
      <c r="G32" s="17" t="s">
        <v>4</v>
      </c>
      <c r="H32" s="68" t="s">
        <v>388</v>
      </c>
      <c r="I32" s="18">
        <v>987</v>
      </c>
      <c r="J32" s="5">
        <f t="shared" si="33"/>
        <v>5</v>
      </c>
      <c r="K32" s="20" t="s">
        <v>193</v>
      </c>
      <c r="L32" s="88" t="s">
        <v>397</v>
      </c>
      <c r="M32" s="41"/>
      <c r="N32" s="41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0</v>
      </c>
      <c r="T32" s="43">
        <f t="shared" si="32"/>
        <v>987</v>
      </c>
      <c r="U32" s="43">
        <f t="shared" si="34"/>
        <v>0</v>
      </c>
      <c r="V32" s="51">
        <f t="shared" si="36"/>
        <v>5</v>
      </c>
      <c r="W32" s="78"/>
      <c r="X32" s="8"/>
      <c r="Y32" s="8"/>
      <c r="AL32" s="10"/>
    </row>
    <row r="33" spans="2:38" ht="12.75" customHeight="1">
      <c r="B33" s="51">
        <f t="shared" si="35"/>
        <v>6</v>
      </c>
      <c r="C33" s="50" t="s">
        <v>178</v>
      </c>
      <c r="D33" s="5" t="s">
        <v>181</v>
      </c>
      <c r="E33" s="14">
        <v>6</v>
      </c>
      <c r="F33" s="17" t="s">
        <v>3</v>
      </c>
      <c r="G33" s="17" t="s">
        <v>4</v>
      </c>
      <c r="H33" s="68" t="s">
        <v>389</v>
      </c>
      <c r="I33" s="18">
        <v>647</v>
      </c>
      <c r="J33" s="5">
        <f t="shared" si="33"/>
        <v>5</v>
      </c>
      <c r="K33" s="20" t="s">
        <v>193</v>
      </c>
      <c r="L33" s="88" t="s">
        <v>397</v>
      </c>
      <c r="M33" s="41"/>
      <c r="N33" s="41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0</v>
      </c>
      <c r="T33" s="43">
        <f t="shared" si="32"/>
        <v>647</v>
      </c>
      <c r="U33" s="43">
        <f t="shared" si="34"/>
        <v>0</v>
      </c>
      <c r="V33" s="51">
        <f t="shared" si="36"/>
        <v>6</v>
      </c>
      <c r="W33" s="83"/>
      <c r="AL33" s="10"/>
    </row>
    <row r="34" spans="2:38" ht="12.75" customHeight="1">
      <c r="B34" s="51">
        <f t="shared" si="35"/>
        <v>7</v>
      </c>
      <c r="C34" s="50" t="s">
        <v>178</v>
      </c>
      <c r="D34" s="5" t="s">
        <v>181</v>
      </c>
      <c r="E34" s="14">
        <v>7</v>
      </c>
      <c r="F34" s="17" t="s">
        <v>3</v>
      </c>
      <c r="G34" s="17" t="s">
        <v>4</v>
      </c>
      <c r="H34" s="68" t="s">
        <v>390</v>
      </c>
      <c r="I34" s="18">
        <v>1885</v>
      </c>
      <c r="J34" s="5">
        <f t="shared" si="33"/>
        <v>5</v>
      </c>
      <c r="K34" s="20" t="s">
        <v>193</v>
      </c>
      <c r="L34" s="88" t="s">
        <v>398</v>
      </c>
      <c r="M34" s="41"/>
      <c r="N34" s="41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0</v>
      </c>
      <c r="T34" s="43">
        <f t="shared" si="32"/>
        <v>1885</v>
      </c>
      <c r="U34" s="43">
        <f t="shared" si="34"/>
        <v>0</v>
      </c>
      <c r="V34" s="51">
        <f t="shared" si="36"/>
        <v>7</v>
      </c>
      <c r="W34" s="83"/>
      <c r="AL34" s="10"/>
    </row>
    <row r="35" spans="2:38" ht="12.75" customHeight="1">
      <c r="B35" s="51">
        <f t="shared" si="35"/>
        <v>8</v>
      </c>
      <c r="C35" s="50" t="s">
        <v>178</v>
      </c>
      <c r="D35" s="5" t="s">
        <v>181</v>
      </c>
      <c r="E35" s="14">
        <v>8</v>
      </c>
      <c r="F35" s="17" t="s">
        <v>3</v>
      </c>
      <c r="G35" s="17" t="s">
        <v>356</v>
      </c>
      <c r="H35" s="17">
        <v>469</v>
      </c>
      <c r="I35" s="18">
        <v>958</v>
      </c>
      <c r="J35" s="5">
        <f t="shared" si="33"/>
        <v>5</v>
      </c>
      <c r="K35" s="20" t="s">
        <v>193</v>
      </c>
      <c r="L35" s="88" t="s">
        <v>399</v>
      </c>
      <c r="M35" s="41"/>
      <c r="N35" s="41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0</v>
      </c>
      <c r="T35" s="43">
        <f t="shared" si="32"/>
        <v>958</v>
      </c>
      <c r="U35" s="43">
        <f t="shared" si="34"/>
        <v>0</v>
      </c>
      <c r="V35" s="51">
        <f t="shared" si="36"/>
        <v>8</v>
      </c>
      <c r="W35" s="83"/>
      <c r="AL35" s="10"/>
    </row>
    <row r="36" spans="2:38" ht="12.75" customHeight="1">
      <c r="B36" s="51">
        <f t="shared" si="35"/>
        <v>9</v>
      </c>
      <c r="C36" s="50" t="s">
        <v>178</v>
      </c>
      <c r="D36" s="5" t="s">
        <v>181</v>
      </c>
      <c r="E36" s="14">
        <v>9</v>
      </c>
      <c r="F36" s="17" t="s">
        <v>3</v>
      </c>
      <c r="G36" s="17" t="s">
        <v>356</v>
      </c>
      <c r="H36" s="68" t="s">
        <v>391</v>
      </c>
      <c r="I36" s="18">
        <v>990</v>
      </c>
      <c r="J36" s="5">
        <f t="shared" si="33"/>
        <v>5</v>
      </c>
      <c r="K36" s="20" t="s">
        <v>193</v>
      </c>
      <c r="L36" s="88" t="s">
        <v>399</v>
      </c>
      <c r="M36" s="41"/>
      <c r="N36" s="41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0</v>
      </c>
      <c r="T36" s="43">
        <f t="shared" si="32"/>
        <v>990</v>
      </c>
      <c r="U36" s="43">
        <f t="shared" si="34"/>
        <v>0</v>
      </c>
      <c r="V36" s="51">
        <f t="shared" si="36"/>
        <v>9</v>
      </c>
      <c r="W36" s="83"/>
      <c r="AL36" s="10"/>
    </row>
    <row r="37" spans="2:38" ht="12.75" customHeight="1">
      <c r="B37" s="51">
        <f t="shared" si="35"/>
        <v>10</v>
      </c>
      <c r="C37" s="50" t="s">
        <v>178</v>
      </c>
      <c r="D37" s="5" t="s">
        <v>181</v>
      </c>
      <c r="E37" s="14">
        <v>10</v>
      </c>
      <c r="F37" s="17" t="s">
        <v>3</v>
      </c>
      <c r="G37" s="17" t="s">
        <v>356</v>
      </c>
      <c r="H37" s="17">
        <v>490</v>
      </c>
      <c r="I37" s="18">
        <v>496</v>
      </c>
      <c r="J37" s="5">
        <f t="shared" si="33"/>
        <v>5</v>
      </c>
      <c r="K37" s="20" t="s">
        <v>193</v>
      </c>
      <c r="L37" s="88" t="s">
        <v>400</v>
      </c>
      <c r="M37" s="41"/>
      <c r="N37" s="41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496</v>
      </c>
      <c r="U37" s="43">
        <f t="shared" si="34"/>
        <v>0</v>
      </c>
      <c r="V37" s="51">
        <f t="shared" si="36"/>
        <v>10</v>
      </c>
      <c r="W37" s="83"/>
      <c r="AL37" s="10"/>
    </row>
    <row r="38" spans="2:38" ht="12.75" customHeight="1">
      <c r="B38" s="51">
        <f t="shared" si="35"/>
        <v>11</v>
      </c>
      <c r="C38" s="50" t="s">
        <v>178</v>
      </c>
      <c r="D38" s="5" t="s">
        <v>181</v>
      </c>
      <c r="E38" s="14">
        <v>11</v>
      </c>
      <c r="F38" s="17" t="s">
        <v>3</v>
      </c>
      <c r="G38" s="17" t="s">
        <v>356</v>
      </c>
      <c r="H38" s="68" t="s">
        <v>392</v>
      </c>
      <c r="I38" s="18">
        <v>893</v>
      </c>
      <c r="J38" s="5">
        <f t="shared" si="33"/>
        <v>5</v>
      </c>
      <c r="K38" s="20" t="s">
        <v>193</v>
      </c>
      <c r="L38" s="88" t="s">
        <v>401</v>
      </c>
      <c r="M38" s="41"/>
      <c r="N38" s="41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893</v>
      </c>
      <c r="U38" s="43">
        <f t="shared" si="34"/>
        <v>0</v>
      </c>
      <c r="V38" s="51">
        <f t="shared" si="36"/>
        <v>11</v>
      </c>
      <c r="W38" s="83"/>
      <c r="AL38" s="10"/>
    </row>
    <row r="39" spans="2:38" ht="12.75" customHeight="1">
      <c r="B39" s="51">
        <f t="shared" si="35"/>
        <v>12</v>
      </c>
      <c r="C39" s="50" t="s">
        <v>178</v>
      </c>
      <c r="D39" s="5" t="s">
        <v>181</v>
      </c>
      <c r="E39" s="14">
        <v>12</v>
      </c>
      <c r="F39" s="17" t="s">
        <v>3</v>
      </c>
      <c r="G39" s="17" t="s">
        <v>356</v>
      </c>
      <c r="H39" s="68" t="s">
        <v>393</v>
      </c>
      <c r="I39" s="18">
        <v>1200</v>
      </c>
      <c r="J39" s="5">
        <f t="shared" si="33"/>
        <v>5</v>
      </c>
      <c r="K39" s="20" t="s">
        <v>193</v>
      </c>
      <c r="L39" s="88" t="s">
        <v>401</v>
      </c>
      <c r="M39" s="41"/>
      <c r="N39" s="41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1200</v>
      </c>
      <c r="U39" s="43">
        <f t="shared" si="34"/>
        <v>0</v>
      </c>
      <c r="V39" s="51">
        <f t="shared" si="36"/>
        <v>12</v>
      </c>
      <c r="W39" s="83"/>
      <c r="AL39" s="10"/>
    </row>
    <row r="40" spans="2:38" ht="12.75" customHeight="1">
      <c r="B40" s="51">
        <f t="shared" si="35"/>
        <v>13</v>
      </c>
      <c r="C40" s="50" t="s">
        <v>178</v>
      </c>
      <c r="D40" s="5" t="s">
        <v>181</v>
      </c>
      <c r="E40" s="14">
        <v>13</v>
      </c>
      <c r="F40" s="17" t="s">
        <v>3</v>
      </c>
      <c r="G40" s="17" t="s">
        <v>356</v>
      </c>
      <c r="H40" s="68" t="s">
        <v>394</v>
      </c>
      <c r="I40" s="18">
        <v>33</v>
      </c>
      <c r="J40" s="5">
        <f t="shared" si="33"/>
        <v>5</v>
      </c>
      <c r="K40" s="20" t="s">
        <v>193</v>
      </c>
      <c r="L40" s="88" t="s">
        <v>401</v>
      </c>
      <c r="M40" s="41"/>
      <c r="N40" s="41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33</v>
      </c>
      <c r="U40" s="43">
        <f t="shared" si="34"/>
        <v>0</v>
      </c>
      <c r="V40" s="51">
        <f t="shared" si="36"/>
        <v>13</v>
      </c>
      <c r="W40" s="83"/>
      <c r="AL40" s="10"/>
    </row>
    <row r="41" spans="2:38" ht="12.75" customHeight="1">
      <c r="B41" s="51">
        <f t="shared" si="35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3"/>
        <v>6</v>
      </c>
      <c r="K41" s="20" t="s">
        <v>188</v>
      </c>
      <c r="L41" s="21" t="s">
        <v>38</v>
      </c>
      <c r="M41" s="41"/>
      <c r="N41" s="41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4"/>
        <v>0</v>
      </c>
      <c r="V41" s="51">
        <f t="shared" si="36"/>
        <v>14</v>
      </c>
      <c r="W41" s="83"/>
      <c r="AL41" s="10"/>
    </row>
    <row r="42" spans="2:38" ht="12.75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3"/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4"/>
        <v>0</v>
      </c>
      <c r="V42" s="51">
        <f t="shared" si="36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3410</v>
      </c>
      <c r="N47" s="117">
        <f>O47+T47+(IF(W47=1,U47,0))</f>
        <v>3410</v>
      </c>
      <c r="O47" s="46">
        <f>SUM(O48:O62)</f>
        <v>1823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7">SUM(S48:S62)</f>
        <v>0</v>
      </c>
      <c r="T47" s="46">
        <f t="shared" si="37"/>
        <v>1587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179</v>
      </c>
      <c r="D48" s="5" t="s">
        <v>181</v>
      </c>
      <c r="E48" s="14">
        <v>1</v>
      </c>
      <c r="F48" s="17" t="s">
        <v>3</v>
      </c>
      <c r="G48" s="17" t="s">
        <v>402</v>
      </c>
      <c r="H48" s="70" t="s">
        <v>405</v>
      </c>
      <c r="I48" s="18">
        <v>348</v>
      </c>
      <c r="J48" s="5">
        <f>IF(K48="耕作",0,IF(K48="休耕",1,IF(K48="転用",2,IF(K48="売却",3,IF(K48="貸出",4,IF(K48="借入",5,IF(K48="-",6,IF(K48="その他",7))))))))</f>
        <v>0</v>
      </c>
      <c r="K48" s="20" t="s">
        <v>52</v>
      </c>
      <c r="L48" s="19"/>
      <c r="M48" s="39"/>
      <c r="N48" s="39"/>
      <c r="O48" s="43">
        <f t="shared" ref="O48:O62" si="38">IF(J48=0,I48,0)</f>
        <v>348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179</v>
      </c>
      <c r="D49" s="5" t="s">
        <v>181</v>
      </c>
      <c r="E49" s="14">
        <v>2</v>
      </c>
      <c r="F49" s="17" t="s">
        <v>3</v>
      </c>
      <c r="G49" s="17" t="s">
        <v>403</v>
      </c>
      <c r="H49" s="70" t="s">
        <v>406</v>
      </c>
      <c r="I49" s="18">
        <v>631</v>
      </c>
      <c r="J49" s="5">
        <f t="shared" ref="J49:J62" si="44">IF(K49="耕作",0,IF(K49="休耕",1,IF(K49="転用",2,IF(K49="売却",3,IF(K49="貸出",4,IF(K49="借入",5,IF(K49="-",6,IF(K49="その他",7))))))))</f>
        <v>0</v>
      </c>
      <c r="K49" s="20" t="s">
        <v>52</v>
      </c>
      <c r="L49" s="19"/>
      <c r="M49" s="39"/>
      <c r="N49" s="39"/>
      <c r="O49" s="43">
        <f t="shared" si="38"/>
        <v>631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6">1+B49</f>
        <v>3</v>
      </c>
      <c r="C50" s="50" t="s">
        <v>179</v>
      </c>
      <c r="D50" s="5" t="s">
        <v>181</v>
      </c>
      <c r="E50" s="14">
        <v>3</v>
      </c>
      <c r="F50" s="17" t="s">
        <v>3</v>
      </c>
      <c r="G50" s="17" t="s">
        <v>403</v>
      </c>
      <c r="H50" s="70" t="s">
        <v>407</v>
      </c>
      <c r="I50" s="18">
        <v>301</v>
      </c>
      <c r="J50" s="5">
        <f t="shared" si="44"/>
        <v>0</v>
      </c>
      <c r="K50" s="20" t="s">
        <v>52</v>
      </c>
      <c r="L50" s="19"/>
      <c r="M50" s="39"/>
      <c r="N50" s="39"/>
      <c r="O50" s="43">
        <f t="shared" si="38"/>
        <v>301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customHeight="1">
      <c r="B51" s="53">
        <f t="shared" si="46"/>
        <v>4</v>
      </c>
      <c r="C51" s="50" t="s">
        <v>179</v>
      </c>
      <c r="D51" s="5" t="s">
        <v>181</v>
      </c>
      <c r="E51" s="14">
        <v>4</v>
      </c>
      <c r="F51" s="17" t="s">
        <v>3</v>
      </c>
      <c r="G51" s="17" t="s">
        <v>403</v>
      </c>
      <c r="H51" s="70" t="s">
        <v>408</v>
      </c>
      <c r="I51" s="18">
        <v>366</v>
      </c>
      <c r="J51" s="5">
        <f t="shared" si="44"/>
        <v>0</v>
      </c>
      <c r="K51" s="20" t="s">
        <v>52</v>
      </c>
      <c r="L51" s="19"/>
      <c r="M51" s="39"/>
      <c r="N51" s="39"/>
      <c r="O51" s="43">
        <f t="shared" si="38"/>
        <v>366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customHeight="1">
      <c r="B52" s="53">
        <f t="shared" si="46"/>
        <v>5</v>
      </c>
      <c r="C52" s="50" t="s">
        <v>179</v>
      </c>
      <c r="D52" s="5" t="s">
        <v>181</v>
      </c>
      <c r="E52" s="14">
        <v>5</v>
      </c>
      <c r="F52" s="17" t="s">
        <v>3</v>
      </c>
      <c r="G52" s="17" t="s">
        <v>403</v>
      </c>
      <c r="H52" s="70" t="s">
        <v>409</v>
      </c>
      <c r="I52" s="18">
        <v>177</v>
      </c>
      <c r="J52" s="5">
        <f t="shared" si="44"/>
        <v>0</v>
      </c>
      <c r="K52" s="20" t="s">
        <v>52</v>
      </c>
      <c r="L52" s="19"/>
      <c r="M52" s="39"/>
      <c r="N52" s="39"/>
      <c r="O52" s="43">
        <f t="shared" si="38"/>
        <v>177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customHeight="1">
      <c r="B53" s="53">
        <f t="shared" si="46"/>
        <v>6</v>
      </c>
      <c r="C53" s="50" t="s">
        <v>179</v>
      </c>
      <c r="D53" s="5" t="s">
        <v>181</v>
      </c>
      <c r="E53" s="14">
        <v>6</v>
      </c>
      <c r="F53" s="17" t="s">
        <v>3</v>
      </c>
      <c r="G53" s="17" t="s">
        <v>356</v>
      </c>
      <c r="H53" s="70" t="s">
        <v>410</v>
      </c>
      <c r="I53" s="18">
        <v>303</v>
      </c>
      <c r="J53" s="5">
        <f t="shared" si="44"/>
        <v>5</v>
      </c>
      <c r="K53" s="20" t="s">
        <v>193</v>
      </c>
      <c r="L53" s="19" t="s">
        <v>397</v>
      </c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303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customHeight="1">
      <c r="B54" s="53">
        <f t="shared" si="46"/>
        <v>7</v>
      </c>
      <c r="C54" s="50" t="s">
        <v>179</v>
      </c>
      <c r="D54" s="5" t="s">
        <v>181</v>
      </c>
      <c r="E54" s="14">
        <v>7</v>
      </c>
      <c r="F54" s="17" t="s">
        <v>3</v>
      </c>
      <c r="G54" s="17" t="s">
        <v>356</v>
      </c>
      <c r="H54" s="70" t="s">
        <v>411</v>
      </c>
      <c r="I54" s="18">
        <v>264</v>
      </c>
      <c r="J54" s="5">
        <f t="shared" si="44"/>
        <v>5</v>
      </c>
      <c r="K54" s="20" t="s">
        <v>193</v>
      </c>
      <c r="L54" s="19" t="s">
        <v>397</v>
      </c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264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customHeight="1">
      <c r="B55" s="53">
        <f t="shared" si="46"/>
        <v>8</v>
      </c>
      <c r="C55" s="50" t="s">
        <v>179</v>
      </c>
      <c r="D55" s="5" t="s">
        <v>181</v>
      </c>
      <c r="E55" s="14">
        <v>8</v>
      </c>
      <c r="F55" s="17" t="s">
        <v>3</v>
      </c>
      <c r="G55" s="17" t="s">
        <v>356</v>
      </c>
      <c r="H55" s="70" t="s">
        <v>412</v>
      </c>
      <c r="I55" s="18">
        <v>82</v>
      </c>
      <c r="J55" s="5">
        <f t="shared" si="44"/>
        <v>5</v>
      </c>
      <c r="K55" s="20" t="s">
        <v>193</v>
      </c>
      <c r="L55" s="19" t="s">
        <v>397</v>
      </c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82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customHeight="1">
      <c r="B56" s="53">
        <f t="shared" si="46"/>
        <v>9</v>
      </c>
      <c r="C56" s="50" t="s">
        <v>179</v>
      </c>
      <c r="D56" s="5" t="s">
        <v>181</v>
      </c>
      <c r="E56" s="14">
        <v>9</v>
      </c>
      <c r="F56" s="17" t="s">
        <v>3</v>
      </c>
      <c r="G56" s="17" t="s">
        <v>404</v>
      </c>
      <c r="H56" s="70" t="s">
        <v>413</v>
      </c>
      <c r="I56" s="18">
        <v>717</v>
      </c>
      <c r="J56" s="5">
        <f t="shared" si="44"/>
        <v>5</v>
      </c>
      <c r="K56" s="20" t="s">
        <v>193</v>
      </c>
      <c r="L56" s="19" t="s">
        <v>397</v>
      </c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717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customHeight="1">
      <c r="B57" s="53">
        <f t="shared" si="46"/>
        <v>10</v>
      </c>
      <c r="C57" s="50" t="s">
        <v>179</v>
      </c>
      <c r="D57" s="5" t="s">
        <v>181</v>
      </c>
      <c r="E57" s="14">
        <v>10</v>
      </c>
      <c r="F57" s="17" t="s">
        <v>3</v>
      </c>
      <c r="G57" s="17" t="s">
        <v>404</v>
      </c>
      <c r="H57" s="70" t="s">
        <v>414</v>
      </c>
      <c r="I57" s="18">
        <v>221</v>
      </c>
      <c r="J57" s="5">
        <f t="shared" si="44"/>
        <v>5</v>
      </c>
      <c r="K57" s="20" t="s">
        <v>193</v>
      </c>
      <c r="L57" s="19" t="s">
        <v>397</v>
      </c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221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4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28"/>
      <c r="I59" s="18"/>
      <c r="J59" s="5">
        <f t="shared" si="44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28"/>
      <c r="I60" s="18"/>
      <c r="J60" s="5">
        <f t="shared" si="44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28"/>
      <c r="I61" s="18"/>
      <c r="J61" s="5">
        <f t="shared" si="44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28"/>
      <c r="I62" s="18"/>
      <c r="J62" s="5">
        <f t="shared" si="44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1870</v>
      </c>
      <c r="N67" s="117">
        <f>O67+T67+(IF(W67=1,U67,0))</f>
        <v>1870</v>
      </c>
      <c r="O67" s="47">
        <f>SUM(O68:O82)</f>
        <v>1870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customHeight="1">
      <c r="B68" s="54">
        <v>1</v>
      </c>
      <c r="C68" s="50" t="s">
        <v>179</v>
      </c>
      <c r="D68" s="5" t="s">
        <v>181</v>
      </c>
      <c r="E68" s="14">
        <v>1</v>
      </c>
      <c r="F68" s="17" t="s">
        <v>3</v>
      </c>
      <c r="G68" s="17" t="s">
        <v>403</v>
      </c>
      <c r="H68" s="70" t="s">
        <v>415</v>
      </c>
      <c r="I68" s="18">
        <v>285</v>
      </c>
      <c r="J68" s="5">
        <f>IF(K68="耕作",0,IF(K68="休耕",1,IF(K68="転用",2,IF(K68="売却",3,IF(K68="貸出",4,IF(K68="借入",5,IF(K68="-",6,IF(K68="その他",7))))))))</f>
        <v>0</v>
      </c>
      <c r="K68" s="20" t="s">
        <v>52</v>
      </c>
      <c r="L68" s="19"/>
      <c r="M68" s="39"/>
      <c r="N68" s="39"/>
      <c r="O68" s="43">
        <f t="shared" ref="O68:O82" si="49">IF(J68=0,I68,0)</f>
        <v>285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customHeight="1">
      <c r="B69" s="54">
        <f>1+B68</f>
        <v>2</v>
      </c>
      <c r="C69" s="50" t="s">
        <v>179</v>
      </c>
      <c r="D69" s="5" t="s">
        <v>181</v>
      </c>
      <c r="E69" s="14">
        <v>2</v>
      </c>
      <c r="F69" s="17" t="s">
        <v>3</v>
      </c>
      <c r="G69" s="17" t="s">
        <v>403</v>
      </c>
      <c r="H69" s="70" t="s">
        <v>416</v>
      </c>
      <c r="I69" s="18">
        <v>364</v>
      </c>
      <c r="J69" s="5">
        <f t="shared" ref="J69:J82" si="54">IF(K69="耕作",0,IF(K69="休耕",1,IF(K69="転用",2,IF(K69="売却",3,IF(K69="貸出",4,IF(K69="借入",5,IF(K69="-",6,IF(K69="その他",7))))))))</f>
        <v>0</v>
      </c>
      <c r="K69" s="20" t="s">
        <v>52</v>
      </c>
      <c r="L69" s="19"/>
      <c r="M69" s="39"/>
      <c r="N69" s="39"/>
      <c r="O69" s="43">
        <f t="shared" si="49"/>
        <v>364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customHeight="1">
      <c r="B70" s="54">
        <f t="shared" ref="B70:B82" si="57">1+B69</f>
        <v>3</v>
      </c>
      <c r="C70" s="50" t="s">
        <v>179</v>
      </c>
      <c r="D70" s="5" t="s">
        <v>181</v>
      </c>
      <c r="E70" s="14">
        <v>3</v>
      </c>
      <c r="F70" s="17" t="s">
        <v>3</v>
      </c>
      <c r="G70" s="17" t="s">
        <v>403</v>
      </c>
      <c r="H70" s="70" t="s">
        <v>417</v>
      </c>
      <c r="I70" s="18">
        <v>386</v>
      </c>
      <c r="J70" s="5">
        <f t="shared" si="54"/>
        <v>0</v>
      </c>
      <c r="K70" s="20" t="s">
        <v>52</v>
      </c>
      <c r="L70" s="19"/>
      <c r="M70" s="39"/>
      <c r="N70" s="39"/>
      <c r="O70" s="43">
        <f t="shared" si="49"/>
        <v>386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customHeight="1">
      <c r="B71" s="54">
        <f t="shared" si="57"/>
        <v>4</v>
      </c>
      <c r="C71" s="50" t="s">
        <v>179</v>
      </c>
      <c r="D71" s="5" t="s">
        <v>181</v>
      </c>
      <c r="E71" s="14">
        <v>4</v>
      </c>
      <c r="F71" s="17" t="s">
        <v>3</v>
      </c>
      <c r="G71" s="17" t="s">
        <v>403</v>
      </c>
      <c r="H71" s="70" t="s">
        <v>418</v>
      </c>
      <c r="I71" s="18">
        <v>57</v>
      </c>
      <c r="J71" s="5">
        <f t="shared" si="54"/>
        <v>0</v>
      </c>
      <c r="K71" s="20" t="s">
        <v>52</v>
      </c>
      <c r="L71" s="19"/>
      <c r="M71" s="39"/>
      <c r="N71" s="39"/>
      <c r="O71" s="43">
        <f t="shared" si="49"/>
        <v>57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customHeight="1">
      <c r="B72" s="54">
        <f t="shared" si="57"/>
        <v>5</v>
      </c>
      <c r="C72" s="50" t="s">
        <v>179</v>
      </c>
      <c r="D72" s="5" t="s">
        <v>181</v>
      </c>
      <c r="E72" s="14">
        <v>5</v>
      </c>
      <c r="F72" s="17" t="s">
        <v>3</v>
      </c>
      <c r="G72" s="17" t="s">
        <v>403</v>
      </c>
      <c r="H72" s="70" t="s">
        <v>419</v>
      </c>
      <c r="I72" s="18">
        <v>263</v>
      </c>
      <c r="J72" s="5">
        <f t="shared" si="54"/>
        <v>0</v>
      </c>
      <c r="K72" s="20" t="s">
        <v>52</v>
      </c>
      <c r="L72" s="19"/>
      <c r="M72" s="39"/>
      <c r="N72" s="39"/>
      <c r="O72" s="43">
        <f t="shared" si="49"/>
        <v>263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customHeight="1">
      <c r="B73" s="54">
        <f t="shared" si="57"/>
        <v>6</v>
      </c>
      <c r="C73" s="50" t="s">
        <v>179</v>
      </c>
      <c r="D73" s="5" t="s">
        <v>181</v>
      </c>
      <c r="E73" s="14">
        <v>6</v>
      </c>
      <c r="F73" s="17" t="s">
        <v>3</v>
      </c>
      <c r="G73" s="17" t="s">
        <v>403</v>
      </c>
      <c r="H73" s="70" t="s">
        <v>420</v>
      </c>
      <c r="I73" s="18">
        <v>515</v>
      </c>
      <c r="J73" s="5">
        <f t="shared" si="54"/>
        <v>0</v>
      </c>
      <c r="K73" s="20" t="s">
        <v>52</v>
      </c>
      <c r="L73" s="19"/>
      <c r="M73" s="39"/>
      <c r="N73" s="39"/>
      <c r="O73" s="43">
        <f t="shared" si="49"/>
        <v>515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28" t="s">
        <v>6</v>
      </c>
      <c r="I74" s="18" t="s">
        <v>6</v>
      </c>
      <c r="J74" s="5">
        <f t="shared" si="54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28" t="s">
        <v>6</v>
      </c>
      <c r="I75" s="18" t="s">
        <v>6</v>
      </c>
      <c r="J75" s="5">
        <f t="shared" si="54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28" t="s">
        <v>6</v>
      </c>
      <c r="I76" s="18" t="s">
        <v>6</v>
      </c>
      <c r="J76" s="5">
        <f t="shared" si="54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28" t="s">
        <v>6</v>
      </c>
      <c r="I77" s="18" t="s">
        <v>6</v>
      </c>
      <c r="J77" s="5">
        <f t="shared" si="54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28" t="s">
        <v>6</v>
      </c>
      <c r="I78" s="18" t="s">
        <v>6</v>
      </c>
      <c r="J78" s="5">
        <f t="shared" si="54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28" t="s">
        <v>6</v>
      </c>
      <c r="I79" s="18" t="s">
        <v>6</v>
      </c>
      <c r="J79" s="5">
        <f t="shared" si="54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28" t="s">
        <v>6</v>
      </c>
      <c r="I80" s="18" t="s">
        <v>6</v>
      </c>
      <c r="J80" s="5">
        <f t="shared" si="54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28" t="s">
        <v>6</v>
      </c>
      <c r="I81" s="18" t="s">
        <v>6</v>
      </c>
      <c r="J81" s="5">
        <f t="shared" si="54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28" t="s">
        <v>6</v>
      </c>
      <c r="I82" s="18" t="s">
        <v>6</v>
      </c>
      <c r="J82" s="5">
        <f t="shared" si="54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7F6A2B3E-4DFD-4CE5-A7CF-DCB84C45D9F0}">
          <x14:formula1>
            <xm:f>EB!$F$3:$F$6</xm:f>
          </x14:formula1>
          <xm:sqref>C28:C42 C68:C82 C8:C22 C148:C162 C128:C142 C108:C122 C88:C102 C168:C182 Z7:Z15 C48:C62</xm:sqref>
        </x14:dataValidation>
        <x14:dataValidation type="list" allowBlank="1" showInputMessage="1" showErrorMessage="1" xr:uid="{12EF9E9F-271A-4D9B-91DC-2BAC6C2DD8FB}">
          <x14:formula1>
            <xm:f>EB!$H$3:$H$5</xm:f>
          </x14:formula1>
          <xm:sqref>D48:D62 AA7:AA15 D28:D42 D168:D182 D88:D102 D108:D122 D128:D142 D148:D162 D8:D22 D68:D82</xm:sqref>
        </x14:dataValidation>
        <x14:dataValidation type="list" allowBlank="1" showInputMessage="1" showErrorMessage="1" xr:uid="{69660CA1-B285-4230-A247-17CA2E6BD334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434728C5-B96C-4CB9-8A12-57FB047587FA}">
          <x14:formula1>
            <xm:f>EB!$I$3:$I$9</xm:f>
          </x14:formula1>
          <xm:sqref>F48:F62 F8:F22 F28:F42 F168:F182 F88:F102 F108:F122 F128:F142 F148:F162 F68:F82</xm:sqref>
        </x14:dataValidation>
        <x14:dataValidation type="list" allowBlank="1" showInputMessage="1" showErrorMessage="1" xr:uid="{4CDF11C3-24E5-440D-91EC-79F0B95579E8}">
          <x14:formula1>
            <xm:f>EB!$J$3:$J$49</xm:f>
          </x14:formula1>
          <xm:sqref>G8:G22 G28:G42 G148:G162 G128:G142 G108:G122 G88:G102 G168:G182 G48:G62 G68:G82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0FE0E-C701-43FA-B307-D05BD83936E1}">
  <sheetPr codeName="Sheet41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1" t="s">
        <v>512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354</v>
      </c>
      <c r="G3" s="22" t="s">
        <v>355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2643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3613</v>
      </c>
      <c r="R7" s="42">
        <f>SUM(R8:R22)</f>
        <v>0</v>
      </c>
      <c r="S7" s="42">
        <f t="shared" ref="S7:T7" si="0">SUM(S8:S22)</f>
        <v>2643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5</v>
      </c>
      <c r="AC7" s="90">
        <f t="shared" ref="AC7:AH7" si="1">M7</f>
        <v>2643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3613</v>
      </c>
      <c r="AH7" s="90">
        <f t="shared" si="1"/>
        <v>0</v>
      </c>
      <c r="AI7" s="90">
        <f t="shared" ref="AI7:AK7" si="2">S7</f>
        <v>2643</v>
      </c>
      <c r="AJ7" s="90">
        <f t="shared" si="2"/>
        <v>0</v>
      </c>
      <c r="AK7" s="90">
        <f t="shared" si="2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320</v>
      </c>
      <c r="H8" s="68">
        <v>509</v>
      </c>
      <c r="I8" s="18">
        <v>1904</v>
      </c>
      <c r="J8" s="5">
        <f>IF(K8="耕作",0,IF(K8="休耕",1,IF(K8="転用",2,IF(K8="売却",3,IF(K8="貸出",4,IF(K8="借入",5,IF(K8="-",6,IF(K8="その他",7))))))))</f>
        <v>2</v>
      </c>
      <c r="K8" s="20" t="s">
        <v>358</v>
      </c>
      <c r="L8" s="69" t="s">
        <v>1096</v>
      </c>
      <c r="M8" s="20"/>
      <c r="N8" s="20"/>
      <c r="O8" s="43">
        <f t="shared" ref="O8:O21" si="3">IF(J8=0,I8,0)</f>
        <v>0</v>
      </c>
      <c r="P8" s="43">
        <f>IF(J8=1,I8,0)</f>
        <v>0</v>
      </c>
      <c r="Q8" s="43">
        <f>IF(J8=2,I8,0)</f>
        <v>1904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190</v>
      </c>
      <c r="AA8" s="5" t="s">
        <v>181</v>
      </c>
      <c r="AB8" s="20">
        <f>MAX(E28:E42)</f>
        <v>4</v>
      </c>
      <c r="AC8" s="90">
        <f t="shared" ref="AC8:AH8" si="4">M27</f>
        <v>1928</v>
      </c>
      <c r="AD8" s="90">
        <f t="shared" si="4"/>
        <v>963</v>
      </c>
      <c r="AE8" s="90">
        <f t="shared" si="4"/>
        <v>963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965</v>
      </c>
      <c r="AJ8" s="90">
        <f t="shared" si="5"/>
        <v>0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320</v>
      </c>
      <c r="H9" s="68">
        <v>510</v>
      </c>
      <c r="I9" s="18">
        <v>1709</v>
      </c>
      <c r="J9" s="5">
        <f t="shared" ref="J9:J22" si="6">IF(K9="耕作",0,IF(K9="休耕",1,IF(K9="転用",2,IF(K9="売却",3,IF(K9="貸出",4,IF(K9="借入",5,IF(K9="-",6,IF(K9="その他",7))))))))</f>
        <v>2</v>
      </c>
      <c r="K9" s="20" t="s">
        <v>358</v>
      </c>
      <c r="L9" s="69" t="s">
        <v>1096</v>
      </c>
      <c r="M9" s="39"/>
      <c r="N9" s="39"/>
      <c r="O9" s="43">
        <f t="shared" si="3"/>
        <v>0</v>
      </c>
      <c r="P9" s="43">
        <f t="shared" ref="P9:P22" si="7">IF(J9=1,I9,0)</f>
        <v>0</v>
      </c>
      <c r="Q9" s="43">
        <f t="shared" ref="Q9:Q22" si="8">IF(J9=2,I9,0)</f>
        <v>1709</v>
      </c>
      <c r="R9" s="43">
        <f t="shared" ref="R9:R22" si="9">IF(J9=3,I9,0)</f>
        <v>0</v>
      </c>
      <c r="S9" s="43">
        <f t="shared" ref="S9:S22" si="10">IF(J9=4,I9,0)</f>
        <v>0</v>
      </c>
      <c r="T9" s="43">
        <f t="shared" ref="T9:T22" si="11">IF(J9=5,I9,0)</f>
        <v>0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179</v>
      </c>
      <c r="AA9" s="5" t="s">
        <v>181</v>
      </c>
      <c r="AB9" s="20">
        <f>MAX(E48:E62)</f>
        <v>2</v>
      </c>
      <c r="AC9" s="90">
        <f t="shared" ref="AC9:AK9" si="13">M47</f>
        <v>3613</v>
      </c>
      <c r="AD9" s="90">
        <f t="shared" si="13"/>
        <v>0</v>
      </c>
      <c r="AE9" s="90">
        <f t="shared" si="13"/>
        <v>0</v>
      </c>
      <c r="AF9" s="90">
        <f t="shared" si="13"/>
        <v>0</v>
      </c>
      <c r="AG9" s="90">
        <f t="shared" si="13"/>
        <v>0</v>
      </c>
      <c r="AH9" s="90">
        <f t="shared" si="13"/>
        <v>0</v>
      </c>
      <c r="AI9" s="90">
        <f t="shared" si="13"/>
        <v>3613</v>
      </c>
      <c r="AJ9" s="90">
        <f t="shared" si="13"/>
        <v>0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320</v>
      </c>
      <c r="H10" s="17">
        <v>517</v>
      </c>
      <c r="I10" s="18">
        <v>1193</v>
      </c>
      <c r="J10" s="5">
        <f t="shared" si="6"/>
        <v>4</v>
      </c>
      <c r="K10" s="20" t="s">
        <v>192</v>
      </c>
      <c r="L10" s="71" t="s">
        <v>359</v>
      </c>
      <c r="M10" s="39"/>
      <c r="N10" s="39"/>
      <c r="O10" s="43">
        <f t="shared" si="3"/>
        <v>0</v>
      </c>
      <c r="P10" s="43">
        <f t="shared" si="7"/>
        <v>0</v>
      </c>
      <c r="Q10" s="43">
        <f t="shared" si="8"/>
        <v>0</v>
      </c>
      <c r="R10" s="43">
        <f t="shared" si="9"/>
        <v>0</v>
      </c>
      <c r="S10" s="43">
        <f t="shared" si="10"/>
        <v>1193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6">M67</f>
        <v>0</v>
      </c>
      <c r="AD10" s="90">
        <f t="shared" si="16"/>
        <v>0</v>
      </c>
      <c r="AE10" s="90">
        <f t="shared" si="16"/>
        <v>0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241</v>
      </c>
      <c r="H11" s="68" t="s">
        <v>357</v>
      </c>
      <c r="I11" s="18">
        <v>991</v>
      </c>
      <c r="J11" s="5">
        <f t="shared" si="6"/>
        <v>4</v>
      </c>
      <c r="K11" s="20" t="s">
        <v>192</v>
      </c>
      <c r="L11" s="71" t="s">
        <v>359</v>
      </c>
      <c r="M11" s="40"/>
      <c r="N11" s="40"/>
      <c r="O11" s="43">
        <f t="shared" si="3"/>
        <v>0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991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356</v>
      </c>
      <c r="H12" s="17">
        <v>489</v>
      </c>
      <c r="I12" s="18">
        <v>459</v>
      </c>
      <c r="J12" s="5">
        <f t="shared" si="6"/>
        <v>4</v>
      </c>
      <c r="K12" s="20" t="s">
        <v>192</v>
      </c>
      <c r="L12" s="69" t="s">
        <v>360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459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6"/>
        <v>6</v>
      </c>
      <c r="K13" s="20" t="s">
        <v>188</v>
      </c>
      <c r="L13" s="21" t="s">
        <v>38</v>
      </c>
      <c r="M13" s="41"/>
      <c r="N13" s="41"/>
      <c r="O13" s="43">
        <f t="shared" ref="O13" si="19">IF(J13=0,I13,0)</f>
        <v>0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0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6"/>
        <v>6</v>
      </c>
      <c r="K14" s="20" t="s">
        <v>188</v>
      </c>
      <c r="L14" s="21" t="s">
        <v>38</v>
      </c>
      <c r="M14" s="41"/>
      <c r="N14" s="41"/>
      <c r="O14" s="43">
        <f t="shared" si="3"/>
        <v>0</v>
      </c>
      <c r="P14" s="43">
        <f t="shared" si="20"/>
        <v>0</v>
      </c>
      <c r="Q14" s="43">
        <f t="shared" si="21"/>
        <v>0</v>
      </c>
      <c r="R14" s="43">
        <f t="shared" si="22"/>
        <v>0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6"/>
        <v>6</v>
      </c>
      <c r="K15" s="20" t="s">
        <v>188</v>
      </c>
      <c r="L15" s="21" t="s">
        <v>38</v>
      </c>
      <c r="M15" s="41"/>
      <c r="N15" s="41"/>
      <c r="O15" s="43">
        <f t="shared" si="3"/>
        <v>0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0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6"/>
        <v>6</v>
      </c>
      <c r="K16" s="20" t="s">
        <v>188</v>
      </c>
      <c r="L16" s="21" t="s">
        <v>38</v>
      </c>
      <c r="M16" s="41"/>
      <c r="N16" s="41"/>
      <c r="O16" s="43">
        <f t="shared" si="3"/>
        <v>0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0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6"/>
        <v>6</v>
      </c>
      <c r="K17" s="20" t="s">
        <v>188</v>
      </c>
      <c r="L17" s="21" t="s">
        <v>38</v>
      </c>
      <c r="M17" s="41"/>
      <c r="N17" s="41"/>
      <c r="O17" s="43">
        <f t="shared" si="3"/>
        <v>0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6"/>
        <v>6</v>
      </c>
      <c r="K18" s="20" t="s">
        <v>188</v>
      </c>
      <c r="L18" s="21" t="s">
        <v>38</v>
      </c>
      <c r="M18" s="41"/>
      <c r="N18" s="41"/>
      <c r="O18" s="43">
        <f t="shared" si="3"/>
        <v>0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6"/>
        <v>6</v>
      </c>
      <c r="K19" s="20" t="s">
        <v>188</v>
      </c>
      <c r="L19" s="21" t="s">
        <v>38</v>
      </c>
      <c r="M19" s="41"/>
      <c r="N19" s="41"/>
      <c r="O19" s="43">
        <f t="shared" si="3"/>
        <v>0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6"/>
        <v>6</v>
      </c>
      <c r="K20" s="20" t="s">
        <v>188</v>
      </c>
      <c r="L20" s="21" t="s">
        <v>38</v>
      </c>
      <c r="M20" s="41"/>
      <c r="N20" s="41"/>
      <c r="O20" s="43">
        <f t="shared" si="3"/>
        <v>0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1928</v>
      </c>
      <c r="N27" s="117">
        <f>O27+T27+(IF(W27=1,U27,0))</f>
        <v>963</v>
      </c>
      <c r="O27" s="45">
        <f>SUM(O28:O42)</f>
        <v>963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965</v>
      </c>
      <c r="T27" s="45">
        <f t="shared" si="26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190</v>
      </c>
      <c r="D28" s="5" t="s">
        <v>181</v>
      </c>
      <c r="E28" s="14">
        <v>1</v>
      </c>
      <c r="F28" s="17" t="s">
        <v>3</v>
      </c>
      <c r="G28" s="17" t="s">
        <v>304</v>
      </c>
      <c r="H28" s="17">
        <v>1140</v>
      </c>
      <c r="I28" s="18">
        <v>965</v>
      </c>
      <c r="J28" s="5">
        <f>IF(K28="耕作",0,IF(K28="休耕",1,IF(K28="転用",2,IF(K28="売却",3,IF(K28="貸出",4,IF(K28="借入",5,IF(K28="-",6,IF(K28="その他",7))))))))</f>
        <v>4</v>
      </c>
      <c r="K28" s="20" t="s">
        <v>192</v>
      </c>
      <c r="L28" s="69" t="s">
        <v>361</v>
      </c>
      <c r="M28" s="39"/>
      <c r="N28" s="39"/>
      <c r="O28" s="43">
        <f t="shared" ref="O28:O42" si="27">IF(J28=0,I28,0)</f>
        <v>0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965</v>
      </c>
      <c r="T28" s="43">
        <f t="shared" ref="T28:T42" si="32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190</v>
      </c>
      <c r="D29" s="5" t="s">
        <v>181</v>
      </c>
      <c r="E29" s="14">
        <v>2</v>
      </c>
      <c r="F29" s="17" t="s">
        <v>3</v>
      </c>
      <c r="G29" s="17" t="s">
        <v>304</v>
      </c>
      <c r="H29" s="17">
        <v>1087</v>
      </c>
      <c r="I29" s="18">
        <v>161</v>
      </c>
      <c r="J29" s="5">
        <f t="shared" ref="J29:J42" si="33">IF(K29="耕作",0,IF(K29="休耕",1,IF(K29="転用",2,IF(K29="売却",3,IF(K29="貸出",4,IF(K29="借入",5,IF(K29="-",6,IF(K29="その他",7))))))))</f>
        <v>0</v>
      </c>
      <c r="K29" s="20" t="s">
        <v>52</v>
      </c>
      <c r="L29" s="29" t="s">
        <v>38</v>
      </c>
      <c r="M29" s="40"/>
      <c r="N29" s="40"/>
      <c r="O29" s="43">
        <f t="shared" si="27"/>
        <v>161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0</v>
      </c>
      <c r="T29" s="43">
        <f t="shared" si="32"/>
        <v>0</v>
      </c>
      <c r="U29" s="43">
        <f t="shared" ref="U29:U42" si="34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190</v>
      </c>
      <c r="D30" s="5" t="s">
        <v>181</v>
      </c>
      <c r="E30" s="14">
        <v>3</v>
      </c>
      <c r="F30" s="17" t="s">
        <v>3</v>
      </c>
      <c r="G30" s="17" t="s">
        <v>304</v>
      </c>
      <c r="H30" s="17">
        <v>1130</v>
      </c>
      <c r="I30" s="18">
        <v>426</v>
      </c>
      <c r="J30" s="5">
        <f t="shared" si="33"/>
        <v>0</v>
      </c>
      <c r="K30" s="20" t="s">
        <v>52</v>
      </c>
      <c r="L30" s="21" t="s">
        <v>38</v>
      </c>
      <c r="M30" s="39"/>
      <c r="N30" s="39"/>
      <c r="O30" s="43">
        <f t="shared" si="27"/>
        <v>426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0</v>
      </c>
      <c r="T30" s="43">
        <f t="shared" si="32"/>
        <v>0</v>
      </c>
      <c r="U30" s="43">
        <f t="shared" si="34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190</v>
      </c>
      <c r="D31" s="5" t="s">
        <v>181</v>
      </c>
      <c r="E31" s="14">
        <v>4</v>
      </c>
      <c r="F31" s="17" t="s">
        <v>3</v>
      </c>
      <c r="G31" s="17" t="s">
        <v>304</v>
      </c>
      <c r="H31" s="17">
        <v>1127</v>
      </c>
      <c r="I31" s="18">
        <v>376</v>
      </c>
      <c r="J31" s="5">
        <f t="shared" si="33"/>
        <v>0</v>
      </c>
      <c r="K31" s="20" t="s">
        <v>52</v>
      </c>
      <c r="L31" s="69" t="s">
        <v>362</v>
      </c>
      <c r="M31" s="39"/>
      <c r="N31" s="39"/>
      <c r="O31" s="43">
        <f t="shared" si="27"/>
        <v>376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0</v>
      </c>
      <c r="T31" s="43">
        <f t="shared" si="32"/>
        <v>0</v>
      </c>
      <c r="U31" s="43">
        <f t="shared" si="34"/>
        <v>0</v>
      </c>
      <c r="V31" s="51">
        <f t="shared" si="36"/>
        <v>4</v>
      </c>
      <c r="W31" s="78"/>
      <c r="X31" s="8"/>
      <c r="Y31" s="8"/>
      <c r="AL31" s="10"/>
    </row>
    <row r="32" spans="2:38" ht="12.75" customHeight="1">
      <c r="B32" s="51">
        <f t="shared" si="35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3"/>
        <v>6</v>
      </c>
      <c r="K32" s="20" t="s">
        <v>188</v>
      </c>
      <c r="L32" s="21" t="s">
        <v>38</v>
      </c>
      <c r="M32" s="41"/>
      <c r="N32" s="41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0</v>
      </c>
      <c r="T32" s="43">
        <f t="shared" si="32"/>
        <v>0</v>
      </c>
      <c r="U32" s="43">
        <f t="shared" si="34"/>
        <v>0</v>
      </c>
      <c r="V32" s="51">
        <f t="shared" si="36"/>
        <v>5</v>
      </c>
      <c r="W32" s="78"/>
      <c r="X32" s="8"/>
      <c r="Y32" s="8"/>
      <c r="AL32" s="10"/>
    </row>
    <row r="33" spans="2:38" ht="12.75" hidden="1" customHeight="1">
      <c r="B33" s="51">
        <f t="shared" si="35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3"/>
        <v>6</v>
      </c>
      <c r="K33" s="20" t="s">
        <v>188</v>
      </c>
      <c r="L33" s="21" t="s">
        <v>38</v>
      </c>
      <c r="M33" s="41"/>
      <c r="N33" s="41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0</v>
      </c>
      <c r="T33" s="43">
        <f t="shared" si="32"/>
        <v>0</v>
      </c>
      <c r="U33" s="43">
        <f t="shared" si="34"/>
        <v>0</v>
      </c>
      <c r="V33" s="51">
        <f t="shared" si="36"/>
        <v>6</v>
      </c>
      <c r="W33" s="83"/>
      <c r="AL33" s="10"/>
    </row>
    <row r="34" spans="2:38" ht="12.75" hidden="1" customHeight="1">
      <c r="B34" s="51">
        <f t="shared" si="35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3"/>
        <v>6</v>
      </c>
      <c r="K34" s="20" t="s">
        <v>188</v>
      </c>
      <c r="L34" s="21" t="s">
        <v>38</v>
      </c>
      <c r="M34" s="41"/>
      <c r="N34" s="41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0</v>
      </c>
      <c r="T34" s="43">
        <f t="shared" si="32"/>
        <v>0</v>
      </c>
      <c r="U34" s="43">
        <f t="shared" si="34"/>
        <v>0</v>
      </c>
      <c r="V34" s="51">
        <f t="shared" si="36"/>
        <v>7</v>
      </c>
      <c r="W34" s="83"/>
      <c r="AL34" s="10"/>
    </row>
    <row r="35" spans="2:38" ht="12.75" hidden="1" customHeight="1">
      <c r="B35" s="51">
        <f t="shared" si="35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3"/>
        <v>6</v>
      </c>
      <c r="K35" s="20" t="s">
        <v>188</v>
      </c>
      <c r="L35" s="21" t="s">
        <v>38</v>
      </c>
      <c r="M35" s="41"/>
      <c r="N35" s="41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0</v>
      </c>
      <c r="T35" s="43">
        <f t="shared" si="32"/>
        <v>0</v>
      </c>
      <c r="U35" s="43">
        <f t="shared" si="34"/>
        <v>0</v>
      </c>
      <c r="V35" s="51">
        <f t="shared" si="36"/>
        <v>8</v>
      </c>
      <c r="W35" s="83"/>
      <c r="AL35" s="10"/>
    </row>
    <row r="36" spans="2:38" ht="12.75" hidden="1" customHeight="1">
      <c r="B36" s="51">
        <f t="shared" si="35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3"/>
        <v>6</v>
      </c>
      <c r="K36" s="20" t="s">
        <v>188</v>
      </c>
      <c r="L36" s="21" t="s">
        <v>38</v>
      </c>
      <c r="M36" s="41"/>
      <c r="N36" s="41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0</v>
      </c>
      <c r="T36" s="43">
        <f t="shared" si="32"/>
        <v>0</v>
      </c>
      <c r="U36" s="43">
        <f t="shared" si="34"/>
        <v>0</v>
      </c>
      <c r="V36" s="51">
        <f t="shared" si="36"/>
        <v>9</v>
      </c>
      <c r="W36" s="83"/>
      <c r="AL36" s="10"/>
    </row>
    <row r="37" spans="2:38" ht="12.75" hidden="1" customHeight="1">
      <c r="B37" s="51">
        <f t="shared" si="35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3"/>
        <v>6</v>
      </c>
      <c r="K37" s="20" t="s">
        <v>188</v>
      </c>
      <c r="L37" s="21" t="s">
        <v>38</v>
      </c>
      <c r="M37" s="41"/>
      <c r="N37" s="41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0</v>
      </c>
      <c r="U37" s="43">
        <f t="shared" si="34"/>
        <v>0</v>
      </c>
      <c r="V37" s="51">
        <f t="shared" si="36"/>
        <v>10</v>
      </c>
      <c r="W37" s="83"/>
      <c r="AL37" s="10"/>
    </row>
    <row r="38" spans="2:38" ht="12.75" hidden="1" customHeight="1">
      <c r="B38" s="51">
        <f t="shared" si="35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3"/>
        <v>6</v>
      </c>
      <c r="K38" s="20" t="s">
        <v>188</v>
      </c>
      <c r="L38" s="21" t="s">
        <v>38</v>
      </c>
      <c r="M38" s="41"/>
      <c r="N38" s="41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0</v>
      </c>
      <c r="U38" s="43">
        <f t="shared" si="34"/>
        <v>0</v>
      </c>
      <c r="V38" s="51">
        <f t="shared" si="36"/>
        <v>11</v>
      </c>
      <c r="W38" s="83"/>
      <c r="AL38" s="10"/>
    </row>
    <row r="39" spans="2:38" ht="12.75" hidden="1" customHeight="1">
      <c r="B39" s="51">
        <f t="shared" si="35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3"/>
        <v>6</v>
      </c>
      <c r="K39" s="20" t="s">
        <v>188</v>
      </c>
      <c r="L39" s="21" t="s">
        <v>38</v>
      </c>
      <c r="M39" s="41"/>
      <c r="N39" s="41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0</v>
      </c>
      <c r="U39" s="43">
        <f t="shared" si="34"/>
        <v>0</v>
      </c>
      <c r="V39" s="51">
        <f t="shared" si="36"/>
        <v>12</v>
      </c>
      <c r="W39" s="83"/>
      <c r="AL39" s="10"/>
    </row>
    <row r="40" spans="2:38" ht="12.75" hidden="1" customHeight="1">
      <c r="B40" s="51">
        <f t="shared" si="35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3"/>
        <v>6</v>
      </c>
      <c r="K40" s="20" t="s">
        <v>188</v>
      </c>
      <c r="L40" s="21" t="s">
        <v>38</v>
      </c>
      <c r="M40" s="41"/>
      <c r="N40" s="41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0</v>
      </c>
      <c r="U40" s="43">
        <f t="shared" si="34"/>
        <v>0</v>
      </c>
      <c r="V40" s="51">
        <f t="shared" si="36"/>
        <v>13</v>
      </c>
      <c r="W40" s="83"/>
      <c r="AL40" s="10"/>
    </row>
    <row r="41" spans="2:38" ht="12.75" hidden="1" customHeight="1">
      <c r="B41" s="51">
        <f t="shared" si="35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3"/>
        <v>6</v>
      </c>
      <c r="K41" s="20" t="s">
        <v>188</v>
      </c>
      <c r="L41" s="21" t="s">
        <v>38</v>
      </c>
      <c r="M41" s="41"/>
      <c r="N41" s="41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4"/>
        <v>0</v>
      </c>
      <c r="V41" s="51">
        <f t="shared" si="36"/>
        <v>14</v>
      </c>
      <c r="W41" s="83"/>
      <c r="AL41" s="10"/>
    </row>
    <row r="42" spans="2:38" ht="12.75" hidden="1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3"/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4"/>
        <v>0</v>
      </c>
      <c r="V42" s="51">
        <f t="shared" si="36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3613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7">SUM(S48:S62)</f>
        <v>3613</v>
      </c>
      <c r="T47" s="46">
        <f t="shared" si="37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179</v>
      </c>
      <c r="D48" s="5" t="s">
        <v>181</v>
      </c>
      <c r="E48" s="14">
        <v>1</v>
      </c>
      <c r="F48" s="17" t="s">
        <v>3</v>
      </c>
      <c r="G48" s="17" t="s">
        <v>320</v>
      </c>
      <c r="H48" s="70" t="s">
        <v>363</v>
      </c>
      <c r="I48" s="18">
        <v>1904</v>
      </c>
      <c r="J48" s="5">
        <f>IF(K48="耕作",0,IF(K48="休耕",1,IF(K48="転用",2,IF(K48="売却",3,IF(K48="貸出",4,IF(K48="借入",5,IF(K48="-",6,IF(K48="その他",7))))))))</f>
        <v>4</v>
      </c>
      <c r="K48" s="20" t="s">
        <v>192</v>
      </c>
      <c r="L48" s="29" t="s">
        <v>365</v>
      </c>
      <c r="M48" s="39"/>
      <c r="N48" s="39"/>
      <c r="O48" s="43">
        <f t="shared" ref="O48:O62" si="38">IF(J48=0,I48,0)</f>
        <v>0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1904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179</v>
      </c>
      <c r="D49" s="5" t="s">
        <v>181</v>
      </c>
      <c r="E49" s="14">
        <v>2</v>
      </c>
      <c r="F49" s="17" t="s">
        <v>3</v>
      </c>
      <c r="G49" s="17" t="s">
        <v>320</v>
      </c>
      <c r="H49" s="70" t="s">
        <v>364</v>
      </c>
      <c r="I49" s="18">
        <v>1709</v>
      </c>
      <c r="J49" s="5">
        <f t="shared" ref="J49:J62" si="44">IF(K49="耕作",0,IF(K49="休耕",1,IF(K49="転用",2,IF(K49="売却",3,IF(K49="貸出",4,IF(K49="借入",5,IF(K49="-",6,IF(K49="その他",7))))))))</f>
        <v>4</v>
      </c>
      <c r="K49" s="20" t="s">
        <v>192</v>
      </c>
      <c r="L49" s="29" t="s">
        <v>365</v>
      </c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1709</v>
      </c>
      <c r="T49" s="43">
        <f t="shared" si="43"/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6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4"/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customHeight="1">
      <c r="B51" s="53">
        <f t="shared" si="46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4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customHeight="1">
      <c r="B52" s="53">
        <f t="shared" si="46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4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4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4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4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4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4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4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4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4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4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4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54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78EA610F-DF4A-4B1E-9905-2C48D60FEEBF}">
          <x14:formula1>
            <xm:f>EB!$F$3:$F$6</xm:f>
          </x14:formula1>
          <xm:sqref>C28:C42 C48:C62 C8:C22 C148:C162 C128:C142 C108:C122 C88:C102 C168:C182 Z7:Z15 C68:C82</xm:sqref>
        </x14:dataValidation>
        <x14:dataValidation type="list" allowBlank="1" showInputMessage="1" showErrorMessage="1" xr:uid="{FD867EF5-E23E-4077-AB78-6C7B82B8D894}">
          <x14:formula1>
            <xm:f>EB!$H$3:$H$5</xm:f>
          </x14:formula1>
          <xm:sqref>D68:D82 AA7:AA15 D28:D42 D168:D182 D88:D102 D108:D122 D128:D142 D148:D162 D8:D22 D48:D62</xm:sqref>
        </x14:dataValidation>
        <x14:dataValidation type="list" allowBlank="1" showInputMessage="1" showErrorMessage="1" xr:uid="{8DD57FBB-B0B0-4679-9655-9AFDED982D65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121C93E1-07FD-43DC-AB68-18B5486C87B7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73908D28-E1AE-4701-95B1-97473B719549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CD3DA-6EE4-4245-B5A9-BF0F34448B2E}">
  <sheetPr codeName="Sheet42">
    <outlinePr summaryBelow="0" summaryRight="0"/>
  </sheetPr>
  <dimension ref="B1:AL184"/>
  <sheetViews>
    <sheetView zoomScale="90" zoomScaleNormal="9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8" t="s">
        <v>511</v>
      </c>
      <c r="L2" s="859"/>
      <c r="M2" s="860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24" customHeight="1" thickBot="1">
      <c r="C3" s="808"/>
      <c r="D3" s="809"/>
      <c r="E3" s="810"/>
      <c r="F3" s="48" t="s">
        <v>325</v>
      </c>
      <c r="G3" s="22" t="s">
        <v>326</v>
      </c>
      <c r="H3" s="23">
        <v>46106</v>
      </c>
      <c r="I3" s="7">
        <f>H3</f>
        <v>46106</v>
      </c>
      <c r="J3" s="49"/>
      <c r="K3" s="861"/>
      <c r="L3" s="861"/>
      <c r="M3" s="862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5714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656</v>
      </c>
      <c r="S7" s="42">
        <f t="shared" ref="S7:T7" si="0">SUM(S8:S22)</f>
        <v>5714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9</v>
      </c>
      <c r="AC7" s="90">
        <f t="shared" ref="AC7:AH7" si="1">M7</f>
        <v>5714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656</v>
      </c>
      <c r="AI7" s="90">
        <f t="shared" ref="AI7:AK7" si="2">S7</f>
        <v>5714</v>
      </c>
      <c r="AJ7" s="90">
        <f t="shared" si="2"/>
        <v>0</v>
      </c>
      <c r="AK7" s="90">
        <f t="shared" si="2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271</v>
      </c>
      <c r="H8" s="68" t="s">
        <v>327</v>
      </c>
      <c r="I8" s="18">
        <v>1223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69" t="s">
        <v>338</v>
      </c>
      <c r="M8" s="20"/>
      <c r="N8" s="20"/>
      <c r="O8" s="43">
        <f t="shared" ref="O8:O21" si="3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1223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182</v>
      </c>
      <c r="AB8" s="20">
        <f>MAX(E28:E42)</f>
        <v>4</v>
      </c>
      <c r="AC8" s="90">
        <f t="shared" ref="AC8:AH8" si="4">M27</f>
        <v>3323</v>
      </c>
      <c r="AD8" s="90">
        <f t="shared" si="4"/>
        <v>0</v>
      </c>
      <c r="AE8" s="90">
        <f t="shared" si="4"/>
        <v>0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3323</v>
      </c>
      <c r="AJ8" s="90">
        <f t="shared" si="5"/>
        <v>0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271</v>
      </c>
      <c r="H9" s="68" t="s">
        <v>328</v>
      </c>
      <c r="I9" s="18">
        <v>304</v>
      </c>
      <c r="J9" s="5">
        <f t="shared" ref="J9:J22" si="6">IF(K9="耕作",0,IF(K9="休耕",1,IF(K9="転用",2,IF(K9="売却",3,IF(K9="貸出",4,IF(K9="借入",5,IF(K9="-",6,IF(K9="その他",7))))))))</f>
        <v>4</v>
      </c>
      <c r="K9" s="20" t="s">
        <v>192</v>
      </c>
      <c r="L9" s="69" t="s">
        <v>338</v>
      </c>
      <c r="M9" s="39"/>
      <c r="N9" s="39"/>
      <c r="O9" s="43">
        <f t="shared" si="3"/>
        <v>0</v>
      </c>
      <c r="P9" s="43">
        <f t="shared" ref="P9:P22" si="7">IF(J9=1,I9,0)</f>
        <v>0</v>
      </c>
      <c r="Q9" s="43">
        <f t="shared" ref="Q9:Q22" si="8">IF(J9=2,I9,0)</f>
        <v>0</v>
      </c>
      <c r="R9" s="43">
        <f t="shared" ref="R9:R22" si="9">IF(J9=3,I9,0)</f>
        <v>0</v>
      </c>
      <c r="S9" s="43">
        <f t="shared" ref="S9:S22" si="10">IF(J9=4,I9,0)</f>
        <v>304</v>
      </c>
      <c r="T9" s="43">
        <f t="shared" ref="T9:T22" si="11">IF(J9=5,I9,0)</f>
        <v>0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190</v>
      </c>
      <c r="AA9" s="5" t="s">
        <v>181</v>
      </c>
      <c r="AB9" s="20">
        <f>MAX(E48:E62)</f>
        <v>2</v>
      </c>
      <c r="AC9" s="90">
        <f t="shared" ref="AC9:AK9" si="13">M47</f>
        <v>284</v>
      </c>
      <c r="AD9" s="90">
        <f t="shared" si="13"/>
        <v>284</v>
      </c>
      <c r="AE9" s="90">
        <f t="shared" si="13"/>
        <v>284</v>
      </c>
      <c r="AF9" s="90">
        <f t="shared" si="13"/>
        <v>0</v>
      </c>
      <c r="AG9" s="90">
        <f t="shared" si="13"/>
        <v>0</v>
      </c>
      <c r="AH9" s="90">
        <f t="shared" si="13"/>
        <v>224</v>
      </c>
      <c r="AI9" s="90">
        <f t="shared" si="13"/>
        <v>0</v>
      </c>
      <c r="AJ9" s="90">
        <f t="shared" si="13"/>
        <v>0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271</v>
      </c>
      <c r="H10" s="68" t="s">
        <v>329</v>
      </c>
      <c r="I10" s="18">
        <v>72</v>
      </c>
      <c r="J10" s="5">
        <f t="shared" si="6"/>
        <v>4</v>
      </c>
      <c r="K10" s="20" t="s">
        <v>192</v>
      </c>
      <c r="L10" s="69" t="s">
        <v>338</v>
      </c>
      <c r="M10" s="39"/>
      <c r="N10" s="39"/>
      <c r="O10" s="43">
        <f t="shared" si="3"/>
        <v>0</v>
      </c>
      <c r="P10" s="43">
        <f t="shared" si="7"/>
        <v>0</v>
      </c>
      <c r="Q10" s="43">
        <f t="shared" si="8"/>
        <v>0</v>
      </c>
      <c r="R10" s="43">
        <f t="shared" si="9"/>
        <v>0</v>
      </c>
      <c r="S10" s="43">
        <f t="shared" si="10"/>
        <v>72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6">M67</f>
        <v>0</v>
      </c>
      <c r="AD10" s="90">
        <f t="shared" si="16"/>
        <v>0</v>
      </c>
      <c r="AE10" s="90">
        <f t="shared" si="16"/>
        <v>0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271</v>
      </c>
      <c r="H11" s="68" t="s">
        <v>330</v>
      </c>
      <c r="I11" s="18">
        <v>740</v>
      </c>
      <c r="J11" s="5">
        <f t="shared" si="6"/>
        <v>4</v>
      </c>
      <c r="K11" s="20" t="s">
        <v>192</v>
      </c>
      <c r="L11" s="69" t="s">
        <v>338</v>
      </c>
      <c r="M11" s="40"/>
      <c r="N11" s="40"/>
      <c r="O11" s="43">
        <f t="shared" si="3"/>
        <v>0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740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271</v>
      </c>
      <c r="H12" s="68" t="s">
        <v>331</v>
      </c>
      <c r="I12" s="18">
        <v>195</v>
      </c>
      <c r="J12" s="5">
        <f t="shared" si="6"/>
        <v>4</v>
      </c>
      <c r="K12" s="20" t="s">
        <v>192</v>
      </c>
      <c r="L12" s="69" t="s">
        <v>338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195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271</v>
      </c>
      <c r="H13" s="68" t="s">
        <v>332</v>
      </c>
      <c r="I13" s="18">
        <v>1302</v>
      </c>
      <c r="J13" s="5">
        <f t="shared" si="6"/>
        <v>4</v>
      </c>
      <c r="K13" s="20" t="s">
        <v>192</v>
      </c>
      <c r="L13" s="69" t="s">
        <v>338</v>
      </c>
      <c r="M13" s="41"/>
      <c r="N13" s="41"/>
      <c r="O13" s="43">
        <f t="shared" ref="O13" si="19">IF(J13=0,I13,0)</f>
        <v>0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1302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4</v>
      </c>
      <c r="H14" s="68" t="s">
        <v>340</v>
      </c>
      <c r="I14" s="18">
        <v>656</v>
      </c>
      <c r="J14" s="5">
        <f t="shared" si="6"/>
        <v>3</v>
      </c>
      <c r="K14" s="20" t="s">
        <v>55</v>
      </c>
      <c r="L14" s="69" t="s">
        <v>353</v>
      </c>
      <c r="M14" s="41"/>
      <c r="N14" s="41"/>
      <c r="O14" s="43">
        <f t="shared" si="3"/>
        <v>0</v>
      </c>
      <c r="P14" s="43">
        <f t="shared" si="20"/>
        <v>0</v>
      </c>
      <c r="Q14" s="43">
        <f t="shared" si="21"/>
        <v>0</v>
      </c>
      <c r="R14" s="43">
        <f t="shared" si="22"/>
        <v>656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335</v>
      </c>
      <c r="H15" s="68" t="s">
        <v>341</v>
      </c>
      <c r="I15" s="18">
        <v>1256</v>
      </c>
      <c r="J15" s="5">
        <f t="shared" si="6"/>
        <v>4</v>
      </c>
      <c r="K15" s="20" t="s">
        <v>192</v>
      </c>
      <c r="L15" s="69" t="s">
        <v>343</v>
      </c>
      <c r="M15" s="41"/>
      <c r="N15" s="41"/>
      <c r="O15" s="43">
        <f t="shared" si="3"/>
        <v>0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1256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335</v>
      </c>
      <c r="H16" s="68" t="s">
        <v>342</v>
      </c>
      <c r="I16" s="18">
        <v>622</v>
      </c>
      <c r="J16" s="5">
        <f t="shared" si="6"/>
        <v>4</v>
      </c>
      <c r="K16" s="20" t="s">
        <v>192</v>
      </c>
      <c r="L16" s="69" t="s">
        <v>343</v>
      </c>
      <c r="M16" s="41"/>
      <c r="N16" s="41"/>
      <c r="O16" s="43">
        <f t="shared" si="3"/>
        <v>0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622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6"/>
        <v>6</v>
      </c>
      <c r="K17" s="20" t="s">
        <v>188</v>
      </c>
      <c r="L17" s="21" t="s">
        <v>38</v>
      </c>
      <c r="M17" s="41"/>
      <c r="N17" s="41"/>
      <c r="O17" s="43">
        <f t="shared" si="3"/>
        <v>0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6"/>
        <v>6</v>
      </c>
      <c r="K18" s="20" t="s">
        <v>188</v>
      </c>
      <c r="L18" s="21" t="s">
        <v>38</v>
      </c>
      <c r="M18" s="41"/>
      <c r="N18" s="41"/>
      <c r="O18" s="43">
        <f t="shared" si="3"/>
        <v>0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6"/>
        <v>6</v>
      </c>
      <c r="K19" s="20" t="s">
        <v>188</v>
      </c>
      <c r="L19" s="21" t="s">
        <v>38</v>
      </c>
      <c r="M19" s="41"/>
      <c r="N19" s="41"/>
      <c r="O19" s="43">
        <f t="shared" si="3"/>
        <v>0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6"/>
        <v>6</v>
      </c>
      <c r="K20" s="20" t="s">
        <v>188</v>
      </c>
      <c r="L20" s="21" t="s">
        <v>38</v>
      </c>
      <c r="M20" s="41"/>
      <c r="N20" s="41"/>
      <c r="O20" s="43">
        <f t="shared" si="3"/>
        <v>0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3323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3323</v>
      </c>
      <c r="T27" s="45">
        <f t="shared" si="26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182</v>
      </c>
      <c r="E28" s="14">
        <v>1</v>
      </c>
      <c r="F28" s="17" t="s">
        <v>333</v>
      </c>
      <c r="G28" s="17" t="s">
        <v>334</v>
      </c>
      <c r="H28" s="17">
        <v>179</v>
      </c>
      <c r="I28" s="18">
        <v>928</v>
      </c>
      <c r="J28" s="5">
        <f>IF(K28="耕作",0,IF(K28="休耕",1,IF(K28="転用",2,IF(K28="売却",3,IF(K28="貸出",4,IF(K28="借入",5,IF(K28="-",6,IF(K28="その他",7))))))))</f>
        <v>4</v>
      </c>
      <c r="K28" s="20" t="s">
        <v>192</v>
      </c>
      <c r="L28" s="21" t="s">
        <v>339</v>
      </c>
      <c r="M28" s="39"/>
      <c r="N28" s="39"/>
      <c r="O28" s="43">
        <f t="shared" ref="O28:O42" si="27">IF(J28=0,I28,0)</f>
        <v>0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928</v>
      </c>
      <c r="T28" s="43">
        <f t="shared" ref="T28:T42" si="32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182</v>
      </c>
      <c r="E29" s="14">
        <v>2</v>
      </c>
      <c r="F29" s="17" t="s">
        <v>333</v>
      </c>
      <c r="G29" s="17" t="s">
        <v>334</v>
      </c>
      <c r="H29" s="17">
        <v>163</v>
      </c>
      <c r="I29" s="18">
        <v>476</v>
      </c>
      <c r="J29" s="5">
        <f t="shared" ref="J29:J42" si="33">IF(K29="耕作",0,IF(K29="休耕",1,IF(K29="転用",2,IF(K29="売却",3,IF(K29="貸出",4,IF(K29="借入",5,IF(K29="-",6,IF(K29="その他",7))))))))</f>
        <v>4</v>
      </c>
      <c r="K29" s="20" t="s">
        <v>192</v>
      </c>
      <c r="L29" s="21" t="s">
        <v>339</v>
      </c>
      <c r="M29" s="40"/>
      <c r="N29" s="40"/>
      <c r="O29" s="43">
        <f t="shared" si="27"/>
        <v>0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476</v>
      </c>
      <c r="T29" s="43">
        <f t="shared" si="32"/>
        <v>0</v>
      </c>
      <c r="U29" s="43">
        <f t="shared" ref="U29:U42" si="34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178</v>
      </c>
      <c r="D30" s="5" t="s">
        <v>182</v>
      </c>
      <c r="E30" s="14">
        <v>3</v>
      </c>
      <c r="F30" s="17" t="s">
        <v>21</v>
      </c>
      <c r="G30" s="17" t="s">
        <v>344</v>
      </c>
      <c r="H30" s="70" t="s">
        <v>345</v>
      </c>
      <c r="I30" s="18">
        <v>945</v>
      </c>
      <c r="J30" s="5">
        <f t="shared" si="33"/>
        <v>4</v>
      </c>
      <c r="K30" s="20" t="s">
        <v>192</v>
      </c>
      <c r="L30" s="69" t="s">
        <v>347</v>
      </c>
      <c r="M30" s="39"/>
      <c r="N30" s="39"/>
      <c r="O30" s="43">
        <f t="shared" si="27"/>
        <v>0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945</v>
      </c>
      <c r="T30" s="43">
        <f t="shared" si="32"/>
        <v>0</v>
      </c>
      <c r="U30" s="43">
        <f t="shared" si="34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178</v>
      </c>
      <c r="D31" s="5" t="s">
        <v>182</v>
      </c>
      <c r="E31" s="14">
        <v>4</v>
      </c>
      <c r="F31" s="17" t="s">
        <v>21</v>
      </c>
      <c r="G31" s="17" t="s">
        <v>344</v>
      </c>
      <c r="H31" s="70" t="s">
        <v>346</v>
      </c>
      <c r="I31" s="18">
        <v>974</v>
      </c>
      <c r="J31" s="5">
        <f t="shared" si="33"/>
        <v>4</v>
      </c>
      <c r="K31" s="20" t="s">
        <v>192</v>
      </c>
      <c r="L31" s="69" t="s">
        <v>347</v>
      </c>
      <c r="M31" s="39"/>
      <c r="N31" s="39"/>
      <c r="O31" s="43">
        <f t="shared" si="27"/>
        <v>0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974</v>
      </c>
      <c r="T31" s="43">
        <f t="shared" si="32"/>
        <v>0</v>
      </c>
      <c r="U31" s="43">
        <f t="shared" si="34"/>
        <v>0</v>
      </c>
      <c r="V31" s="51">
        <f t="shared" si="36"/>
        <v>4</v>
      </c>
      <c r="W31" s="78"/>
      <c r="X31" s="8"/>
      <c r="Y31" s="8"/>
      <c r="AL31" s="10"/>
    </row>
    <row r="32" spans="2:38" ht="12.75" customHeight="1">
      <c r="B32" s="51">
        <f t="shared" si="35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28"/>
      <c r="I32" s="18"/>
      <c r="J32" s="5">
        <f t="shared" si="33"/>
        <v>6</v>
      </c>
      <c r="K32" s="20" t="s">
        <v>188</v>
      </c>
      <c r="L32" s="21" t="s">
        <v>38</v>
      </c>
      <c r="M32" s="41"/>
      <c r="N32" s="41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0</v>
      </c>
      <c r="T32" s="43">
        <f t="shared" si="32"/>
        <v>0</v>
      </c>
      <c r="U32" s="43">
        <f t="shared" si="34"/>
        <v>0</v>
      </c>
      <c r="V32" s="51">
        <f t="shared" si="36"/>
        <v>5</v>
      </c>
      <c r="W32" s="78"/>
      <c r="X32" s="8"/>
      <c r="Y32" s="8"/>
      <c r="AL32" s="10"/>
    </row>
    <row r="33" spans="2:38" ht="12.75" hidden="1" customHeight="1">
      <c r="B33" s="51">
        <f t="shared" si="35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28"/>
      <c r="I33" s="18"/>
      <c r="J33" s="5">
        <f t="shared" si="33"/>
        <v>6</v>
      </c>
      <c r="K33" s="20" t="s">
        <v>188</v>
      </c>
      <c r="L33" s="21" t="s">
        <v>38</v>
      </c>
      <c r="M33" s="41"/>
      <c r="N33" s="41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0</v>
      </c>
      <c r="T33" s="43">
        <f t="shared" si="32"/>
        <v>0</v>
      </c>
      <c r="U33" s="43">
        <f t="shared" si="34"/>
        <v>0</v>
      </c>
      <c r="V33" s="51">
        <f t="shared" si="36"/>
        <v>6</v>
      </c>
      <c r="W33" s="83"/>
      <c r="AL33" s="10"/>
    </row>
    <row r="34" spans="2:38" ht="12.75" hidden="1" customHeight="1">
      <c r="B34" s="51">
        <f t="shared" si="35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28"/>
      <c r="I34" s="18"/>
      <c r="J34" s="5">
        <f t="shared" si="33"/>
        <v>6</v>
      </c>
      <c r="K34" s="20" t="s">
        <v>188</v>
      </c>
      <c r="L34" s="21" t="s">
        <v>38</v>
      </c>
      <c r="M34" s="41"/>
      <c r="N34" s="41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0</v>
      </c>
      <c r="T34" s="43">
        <f t="shared" si="32"/>
        <v>0</v>
      </c>
      <c r="U34" s="43">
        <f t="shared" si="34"/>
        <v>0</v>
      </c>
      <c r="V34" s="51">
        <f t="shared" si="36"/>
        <v>7</v>
      </c>
      <c r="W34" s="83"/>
      <c r="AL34" s="10"/>
    </row>
    <row r="35" spans="2:38" ht="12.75" hidden="1" customHeight="1">
      <c r="B35" s="51">
        <f t="shared" si="35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28"/>
      <c r="I35" s="18"/>
      <c r="J35" s="5">
        <f t="shared" si="33"/>
        <v>6</v>
      </c>
      <c r="K35" s="20" t="s">
        <v>188</v>
      </c>
      <c r="L35" s="21" t="s">
        <v>38</v>
      </c>
      <c r="M35" s="41"/>
      <c r="N35" s="41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0</v>
      </c>
      <c r="T35" s="43">
        <f t="shared" si="32"/>
        <v>0</v>
      </c>
      <c r="U35" s="43">
        <f t="shared" si="34"/>
        <v>0</v>
      </c>
      <c r="V35" s="51">
        <f t="shared" si="36"/>
        <v>8</v>
      </c>
      <c r="W35" s="83"/>
      <c r="AL35" s="10"/>
    </row>
    <row r="36" spans="2:38" ht="12.75" hidden="1" customHeight="1">
      <c r="B36" s="51">
        <f t="shared" si="35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28"/>
      <c r="I36" s="18"/>
      <c r="J36" s="5">
        <f t="shared" si="33"/>
        <v>6</v>
      </c>
      <c r="K36" s="20" t="s">
        <v>188</v>
      </c>
      <c r="L36" s="21" t="s">
        <v>38</v>
      </c>
      <c r="M36" s="41"/>
      <c r="N36" s="41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0</v>
      </c>
      <c r="T36" s="43">
        <f t="shared" si="32"/>
        <v>0</v>
      </c>
      <c r="U36" s="43">
        <f t="shared" si="34"/>
        <v>0</v>
      </c>
      <c r="V36" s="51">
        <f t="shared" si="36"/>
        <v>9</v>
      </c>
      <c r="W36" s="83"/>
      <c r="AL36" s="10"/>
    </row>
    <row r="37" spans="2:38" ht="12.75" hidden="1" customHeight="1">
      <c r="B37" s="51">
        <f t="shared" si="35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28"/>
      <c r="I37" s="18"/>
      <c r="J37" s="5">
        <f t="shared" si="33"/>
        <v>6</v>
      </c>
      <c r="K37" s="20" t="s">
        <v>188</v>
      </c>
      <c r="L37" s="21" t="s">
        <v>38</v>
      </c>
      <c r="M37" s="41"/>
      <c r="N37" s="41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0</v>
      </c>
      <c r="U37" s="43">
        <f t="shared" si="34"/>
        <v>0</v>
      </c>
      <c r="V37" s="51">
        <f t="shared" si="36"/>
        <v>10</v>
      </c>
      <c r="W37" s="83"/>
      <c r="AL37" s="10"/>
    </row>
    <row r="38" spans="2:38" ht="12.75" hidden="1" customHeight="1">
      <c r="B38" s="51">
        <f t="shared" si="35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28"/>
      <c r="I38" s="18"/>
      <c r="J38" s="5">
        <f t="shared" si="33"/>
        <v>6</v>
      </c>
      <c r="K38" s="20" t="s">
        <v>188</v>
      </c>
      <c r="L38" s="21" t="s">
        <v>38</v>
      </c>
      <c r="M38" s="41"/>
      <c r="N38" s="41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0</v>
      </c>
      <c r="U38" s="43">
        <f t="shared" si="34"/>
        <v>0</v>
      </c>
      <c r="V38" s="51">
        <f t="shared" si="36"/>
        <v>11</v>
      </c>
      <c r="W38" s="83"/>
      <c r="AL38" s="10"/>
    </row>
    <row r="39" spans="2:38" ht="12.75" hidden="1" customHeight="1">
      <c r="B39" s="51">
        <f t="shared" si="35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28"/>
      <c r="I39" s="18"/>
      <c r="J39" s="5">
        <f t="shared" si="33"/>
        <v>6</v>
      </c>
      <c r="K39" s="20" t="s">
        <v>188</v>
      </c>
      <c r="L39" s="21" t="s">
        <v>38</v>
      </c>
      <c r="M39" s="41"/>
      <c r="N39" s="41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0</v>
      </c>
      <c r="U39" s="43">
        <f t="shared" si="34"/>
        <v>0</v>
      </c>
      <c r="V39" s="51">
        <f t="shared" si="36"/>
        <v>12</v>
      </c>
      <c r="W39" s="83"/>
      <c r="AL39" s="10"/>
    </row>
    <row r="40" spans="2:38" ht="12.75" hidden="1" customHeight="1">
      <c r="B40" s="51">
        <f t="shared" si="35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28"/>
      <c r="I40" s="18"/>
      <c r="J40" s="5">
        <f t="shared" si="33"/>
        <v>6</v>
      </c>
      <c r="K40" s="20" t="s">
        <v>188</v>
      </c>
      <c r="L40" s="21" t="s">
        <v>38</v>
      </c>
      <c r="M40" s="41"/>
      <c r="N40" s="41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0</v>
      </c>
      <c r="U40" s="43">
        <f t="shared" si="34"/>
        <v>0</v>
      </c>
      <c r="V40" s="51">
        <f t="shared" si="36"/>
        <v>13</v>
      </c>
      <c r="W40" s="83"/>
      <c r="AL40" s="10"/>
    </row>
    <row r="41" spans="2:38" ht="12.75" hidden="1" customHeight="1">
      <c r="B41" s="51">
        <f t="shared" si="35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28"/>
      <c r="I41" s="18"/>
      <c r="J41" s="5">
        <f t="shared" si="33"/>
        <v>6</v>
      </c>
      <c r="K41" s="20" t="s">
        <v>188</v>
      </c>
      <c r="L41" s="21" t="s">
        <v>38</v>
      </c>
      <c r="M41" s="41"/>
      <c r="N41" s="41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4"/>
        <v>0</v>
      </c>
      <c r="V41" s="51">
        <f t="shared" si="36"/>
        <v>14</v>
      </c>
      <c r="W41" s="83"/>
      <c r="AL41" s="10"/>
    </row>
    <row r="42" spans="2:38" ht="12.75" hidden="1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28"/>
      <c r="I42" s="18"/>
      <c r="J42" s="5">
        <f t="shared" si="33"/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4"/>
        <v>0</v>
      </c>
      <c r="V42" s="51">
        <f t="shared" si="36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284</v>
      </c>
      <c r="N47" s="117">
        <f>O47+T47+(IF(W47=1,U47,0))</f>
        <v>284</v>
      </c>
      <c r="O47" s="46">
        <f>SUM(O48:O62)</f>
        <v>284</v>
      </c>
      <c r="P47" s="46">
        <f>SUM(P48:P62)</f>
        <v>0</v>
      </c>
      <c r="Q47" s="46">
        <f>SUM(Q48:Q62)</f>
        <v>0</v>
      </c>
      <c r="R47" s="46">
        <f>SUM(R48:R62)</f>
        <v>224</v>
      </c>
      <c r="S47" s="46">
        <f t="shared" ref="S47:T47" si="37">SUM(S48:S62)</f>
        <v>0</v>
      </c>
      <c r="T47" s="46">
        <f t="shared" si="37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190</v>
      </c>
      <c r="D48" s="5" t="s">
        <v>181</v>
      </c>
      <c r="E48" s="14">
        <v>1</v>
      </c>
      <c r="F48" s="17" t="s">
        <v>3</v>
      </c>
      <c r="G48" s="17" t="s">
        <v>304</v>
      </c>
      <c r="H48" s="70" t="s">
        <v>349</v>
      </c>
      <c r="I48" s="18">
        <v>284</v>
      </c>
      <c r="J48" s="5">
        <f>IF(K48="耕作",0,IF(K48="休耕",1,IF(K48="転用",2,IF(K48="売却",3,IF(K48="貸出",4,IF(K48="借入",5,IF(K48="-",6,IF(K48="その他",7))))))))</f>
        <v>0</v>
      </c>
      <c r="K48" s="20" t="s">
        <v>52</v>
      </c>
      <c r="L48" s="29" t="s">
        <v>351</v>
      </c>
      <c r="M48" s="39"/>
      <c r="N48" s="39"/>
      <c r="O48" s="43">
        <f t="shared" ref="O48:O62" si="38">IF(J48=0,I48,0)</f>
        <v>284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190</v>
      </c>
      <c r="D49" s="5" t="s">
        <v>181</v>
      </c>
      <c r="E49" s="14">
        <v>2</v>
      </c>
      <c r="F49" s="17" t="s">
        <v>3</v>
      </c>
      <c r="G49" s="17" t="s">
        <v>348</v>
      </c>
      <c r="H49" s="70" t="s">
        <v>350</v>
      </c>
      <c r="I49" s="18">
        <v>224</v>
      </c>
      <c r="J49" s="5">
        <f t="shared" ref="J49:J62" si="44">IF(K49="耕作",0,IF(K49="休耕",1,IF(K49="転用",2,IF(K49="売却",3,IF(K49="貸出",4,IF(K49="借入",5,IF(K49="-",6,IF(K49="その他",7))))))))</f>
        <v>3</v>
      </c>
      <c r="K49" s="20" t="s">
        <v>55</v>
      </c>
      <c r="L49" s="29" t="s">
        <v>352</v>
      </c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224</v>
      </c>
      <c r="S49" s="43">
        <f t="shared" si="42"/>
        <v>0</v>
      </c>
      <c r="T49" s="43">
        <f t="shared" si="43"/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6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4"/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customHeight="1">
      <c r="B51" s="53">
        <f t="shared" si="46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4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customHeight="1">
      <c r="B52" s="53">
        <f t="shared" si="46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4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4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4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4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4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4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4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4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4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4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4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C639FEC2-534C-489A-954F-7A07E07F3942}">
          <x14:formula1>
            <xm:f>EB!$F$3:$F$6</xm:f>
          </x14:formula1>
          <xm:sqref>C48:C62 C8:C22 C28:C42 C148:C162 C128:C142 C108:C122 C88:C102 C168:C182 Z7:Z15 C68:C82</xm:sqref>
        </x14:dataValidation>
        <x14:dataValidation type="list" allowBlank="1" showInputMessage="1" showErrorMessage="1" xr:uid="{25E66546-E2F7-45FD-87FE-6B721E9DFBBC}">
          <x14:formula1>
            <xm:f>EB!$H$3:$H$5</xm:f>
          </x14:formula1>
          <xm:sqref>D68:D82 AA7:AA15 D48:D62 D168:D182 D88:D102 D108:D122 D128:D142 D148:D162 D28:D42 D8:D22</xm:sqref>
        </x14:dataValidation>
        <x14:dataValidation type="list" allowBlank="1" showInputMessage="1" showErrorMessage="1" xr:uid="{110852E1-C07B-4867-9E06-413B6419A5AD}">
          <x14:formula1>
            <xm:f>EB!$J$3:$J$49</xm:f>
          </x14:formula1>
          <xm:sqref>G68:G82 G8:G22 G148:G162 G128:G142 G108:G122 G88:G102 G168:G182 G48:G62 G28:G42</xm:sqref>
        </x14:dataValidation>
        <x14:dataValidation type="list" allowBlank="1" showInputMessage="1" showErrorMessage="1" xr:uid="{4D047E69-736C-4B91-AC14-36268A37CD37}">
          <x14:formula1>
            <xm:f>EB!$I$3:$I$9</xm:f>
          </x14:formula1>
          <xm:sqref>F68:F82 F28:F42 F48:F62 F168:F182 F88:F102 F108:F122 F128:F142 F148:F162 F8:F22</xm:sqref>
        </x14:dataValidation>
        <x14:dataValidation type="list" allowBlank="1" showInputMessage="1" showErrorMessage="1" xr:uid="{4C6B9873-28EC-4937-B8FE-AD6002D5768B}">
          <x14:formula1>
            <xm:f>EB!$K$3:$K$15</xm:f>
          </x14:formula1>
          <xm:sqref>K68:K82 K8:K22 K148:K162 K128:K142 K108:K122 K88:K102 K168:K182 K48:K62 K28:K42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554C6-93D9-48DD-BEF7-8665C6D11F87}">
  <sheetPr codeName="Sheet43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91" sqref="F191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52" t="s">
        <v>510</v>
      </c>
      <c r="L2" s="812"/>
      <c r="M2" s="81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317</v>
      </c>
      <c r="G3" s="22" t="s">
        <v>318</v>
      </c>
      <c r="H3" s="23">
        <v>46106</v>
      </c>
      <c r="I3" s="7">
        <f>H3</f>
        <v>46106</v>
      </c>
      <c r="J3" s="49"/>
      <c r="K3" s="814"/>
      <c r="L3" s="814"/>
      <c r="M3" s="81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4116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4116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4</v>
      </c>
      <c r="AC7" s="90">
        <f t="shared" ref="AC7:AH7" si="1">M7</f>
        <v>4116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ref="AI7:AK7" si="2">S7</f>
        <v>4116</v>
      </c>
      <c r="AJ7" s="90">
        <f t="shared" si="2"/>
        <v>0</v>
      </c>
      <c r="AK7" s="90">
        <f t="shared" si="2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319</v>
      </c>
      <c r="H8" s="68" t="s">
        <v>321</v>
      </c>
      <c r="I8" s="18">
        <v>667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69" t="s">
        <v>324</v>
      </c>
      <c r="M8" s="20"/>
      <c r="N8" s="20"/>
      <c r="O8" s="43">
        <f t="shared" ref="O8:O21" si="3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667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H8" si="4">M27</f>
        <v>0</v>
      </c>
      <c r="AD8" s="90">
        <f t="shared" si="4"/>
        <v>0</v>
      </c>
      <c r="AE8" s="90">
        <f t="shared" si="4"/>
        <v>0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0</v>
      </c>
      <c r="AJ8" s="90">
        <f t="shared" si="5"/>
        <v>0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320</v>
      </c>
      <c r="H9" s="68" t="s">
        <v>322</v>
      </c>
      <c r="I9" s="18">
        <v>1140</v>
      </c>
      <c r="J9" s="5">
        <f t="shared" ref="J9:J22" si="6">IF(K9="耕作",0,IF(K9="休耕",1,IF(K9="転用",2,IF(K9="売却",3,IF(K9="貸出",4,IF(K9="借入",5,IF(K9="-",6,IF(K9="その他",7))))))))</f>
        <v>4</v>
      </c>
      <c r="K9" s="20" t="s">
        <v>192</v>
      </c>
      <c r="L9" s="69" t="s">
        <v>324</v>
      </c>
      <c r="M9" s="39"/>
      <c r="N9" s="39"/>
      <c r="O9" s="43">
        <f t="shared" si="3"/>
        <v>0</v>
      </c>
      <c r="P9" s="43">
        <f t="shared" ref="P9:P22" si="7">IF(J9=1,I9,0)</f>
        <v>0</v>
      </c>
      <c r="Q9" s="43">
        <f t="shared" ref="Q9:Q22" si="8">IF(J9=2,I9,0)</f>
        <v>0</v>
      </c>
      <c r="R9" s="43">
        <f t="shared" ref="R9:R22" si="9">IF(J9=3,I9,0)</f>
        <v>0</v>
      </c>
      <c r="S9" s="43">
        <f t="shared" ref="S9:S22" si="10">IF(J9=4,I9,0)</f>
        <v>1140</v>
      </c>
      <c r="T9" s="43">
        <f t="shared" ref="T9:T22" si="11">IF(J9=5,I9,0)</f>
        <v>0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3">M47</f>
        <v>0</v>
      </c>
      <c r="AD9" s="90">
        <f t="shared" si="13"/>
        <v>0</v>
      </c>
      <c r="AE9" s="90">
        <f t="shared" si="13"/>
        <v>0</v>
      </c>
      <c r="AF9" s="90">
        <f t="shared" si="13"/>
        <v>0</v>
      </c>
      <c r="AG9" s="90">
        <f t="shared" si="13"/>
        <v>0</v>
      </c>
      <c r="AH9" s="90">
        <f t="shared" si="13"/>
        <v>0</v>
      </c>
      <c r="AI9" s="90">
        <f t="shared" si="13"/>
        <v>0</v>
      </c>
      <c r="AJ9" s="90">
        <f t="shared" si="13"/>
        <v>0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320</v>
      </c>
      <c r="H10" s="17">
        <v>499</v>
      </c>
      <c r="I10" s="18">
        <v>1497</v>
      </c>
      <c r="J10" s="5">
        <f t="shared" si="6"/>
        <v>4</v>
      </c>
      <c r="K10" s="20" t="s">
        <v>192</v>
      </c>
      <c r="L10" s="69" t="s">
        <v>324</v>
      </c>
      <c r="M10" s="39"/>
      <c r="N10" s="39"/>
      <c r="O10" s="43">
        <f t="shared" si="3"/>
        <v>0</v>
      </c>
      <c r="P10" s="43">
        <f t="shared" si="7"/>
        <v>0</v>
      </c>
      <c r="Q10" s="43">
        <f t="shared" si="8"/>
        <v>0</v>
      </c>
      <c r="R10" s="43">
        <f t="shared" si="9"/>
        <v>0</v>
      </c>
      <c r="S10" s="43">
        <f t="shared" si="10"/>
        <v>1497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6">M67</f>
        <v>0</v>
      </c>
      <c r="AD10" s="90">
        <f t="shared" si="16"/>
        <v>0</v>
      </c>
      <c r="AE10" s="90">
        <f t="shared" si="16"/>
        <v>0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320</v>
      </c>
      <c r="H11" s="68" t="s">
        <v>323</v>
      </c>
      <c r="I11" s="18">
        <v>812</v>
      </c>
      <c r="J11" s="5">
        <f t="shared" si="6"/>
        <v>4</v>
      </c>
      <c r="K11" s="20" t="s">
        <v>192</v>
      </c>
      <c r="L11" s="69" t="s">
        <v>324</v>
      </c>
      <c r="M11" s="40"/>
      <c r="N11" s="40"/>
      <c r="O11" s="43">
        <f t="shared" si="3"/>
        <v>0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812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17"/>
      <c r="I12" s="18"/>
      <c r="J12" s="5">
        <f t="shared" si="6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0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6"/>
        <v>6</v>
      </c>
      <c r="K13" s="20" t="s">
        <v>188</v>
      </c>
      <c r="L13" s="21" t="s">
        <v>38</v>
      </c>
      <c r="M13" s="41"/>
      <c r="N13" s="41"/>
      <c r="O13" s="43">
        <f t="shared" ref="O13" si="19">IF(J13=0,I13,0)</f>
        <v>0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0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6"/>
        <v>6</v>
      </c>
      <c r="K14" s="20" t="s">
        <v>188</v>
      </c>
      <c r="L14" s="21" t="s">
        <v>38</v>
      </c>
      <c r="M14" s="41"/>
      <c r="N14" s="41"/>
      <c r="O14" s="43">
        <f t="shared" si="3"/>
        <v>0</v>
      </c>
      <c r="P14" s="43">
        <f t="shared" si="20"/>
        <v>0</v>
      </c>
      <c r="Q14" s="43">
        <f t="shared" si="21"/>
        <v>0</v>
      </c>
      <c r="R14" s="43">
        <f t="shared" si="22"/>
        <v>0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6"/>
        <v>6</v>
      </c>
      <c r="K15" s="20" t="s">
        <v>188</v>
      </c>
      <c r="L15" s="21" t="s">
        <v>38</v>
      </c>
      <c r="M15" s="41"/>
      <c r="N15" s="41"/>
      <c r="O15" s="43">
        <f t="shared" si="3"/>
        <v>0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0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6"/>
        <v>6</v>
      </c>
      <c r="K16" s="20" t="s">
        <v>188</v>
      </c>
      <c r="L16" s="21" t="s">
        <v>38</v>
      </c>
      <c r="M16" s="41"/>
      <c r="N16" s="41"/>
      <c r="O16" s="43">
        <f t="shared" si="3"/>
        <v>0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0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6"/>
        <v>6</v>
      </c>
      <c r="K17" s="20" t="s">
        <v>188</v>
      </c>
      <c r="L17" s="21" t="s">
        <v>38</v>
      </c>
      <c r="M17" s="41"/>
      <c r="N17" s="41"/>
      <c r="O17" s="43">
        <f t="shared" si="3"/>
        <v>0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6"/>
        <v>6</v>
      </c>
      <c r="K18" s="20" t="s">
        <v>188</v>
      </c>
      <c r="L18" s="21" t="s">
        <v>38</v>
      </c>
      <c r="M18" s="41"/>
      <c r="N18" s="41"/>
      <c r="O18" s="43">
        <f t="shared" si="3"/>
        <v>0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6"/>
        <v>6</v>
      </c>
      <c r="K19" s="20" t="s">
        <v>188</v>
      </c>
      <c r="L19" s="21" t="s">
        <v>38</v>
      </c>
      <c r="M19" s="41"/>
      <c r="N19" s="41"/>
      <c r="O19" s="43">
        <f t="shared" si="3"/>
        <v>0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6"/>
        <v>6</v>
      </c>
      <c r="K20" s="20" t="s">
        <v>188</v>
      </c>
      <c r="L20" s="21" t="s">
        <v>38</v>
      </c>
      <c r="M20" s="41"/>
      <c r="N20" s="41"/>
      <c r="O20" s="43">
        <f t="shared" si="3"/>
        <v>0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0</v>
      </c>
      <c r="T27" s="45">
        <f t="shared" si="26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5" t="s">
        <v>38</v>
      </c>
      <c r="F28" s="17" t="s">
        <v>188</v>
      </c>
      <c r="G28" s="17" t="s">
        <v>188</v>
      </c>
      <c r="H28" s="68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7">IF(J28=0,I28,0)</f>
        <v>0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0</v>
      </c>
      <c r="T28" s="43">
        <f t="shared" ref="T28:T42" si="32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249</v>
      </c>
      <c r="F29" s="17" t="s">
        <v>188</v>
      </c>
      <c r="G29" s="17" t="s">
        <v>188</v>
      </c>
      <c r="H29" s="17"/>
      <c r="I29" s="18"/>
      <c r="J29" s="5">
        <f t="shared" ref="J29:J42" si="33">IF(K29="耕作",0,IF(K29="休耕",1,IF(K29="転用",2,IF(K29="売却",3,IF(K29="貸出",4,IF(K29="借入",5,IF(K29="-",6,IF(K29="その他",7))))))))</f>
        <v>6</v>
      </c>
      <c r="K29" s="20" t="s">
        <v>188</v>
      </c>
      <c r="L29" s="29" t="s">
        <v>38</v>
      </c>
      <c r="M29" s="40"/>
      <c r="N29" s="40"/>
      <c r="O29" s="43">
        <f t="shared" si="27"/>
        <v>0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0</v>
      </c>
      <c r="T29" s="43">
        <f t="shared" si="32"/>
        <v>0</v>
      </c>
      <c r="U29" s="43">
        <f t="shared" ref="U29:U42" si="34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3"/>
        <v>6</v>
      </c>
      <c r="K30" s="20" t="s">
        <v>188</v>
      </c>
      <c r="L30" s="21" t="s">
        <v>38</v>
      </c>
      <c r="M30" s="39"/>
      <c r="N30" s="39"/>
      <c r="O30" s="43">
        <f t="shared" si="27"/>
        <v>0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0</v>
      </c>
      <c r="T30" s="43">
        <f t="shared" si="32"/>
        <v>0</v>
      </c>
      <c r="U30" s="43">
        <f t="shared" si="34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3"/>
        <v>6</v>
      </c>
      <c r="K31" s="20" t="s">
        <v>188</v>
      </c>
      <c r="L31" s="21" t="s">
        <v>38</v>
      </c>
      <c r="M31" s="39"/>
      <c r="N31" s="39"/>
      <c r="O31" s="43">
        <f t="shared" si="27"/>
        <v>0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0</v>
      </c>
      <c r="T31" s="43">
        <f t="shared" si="32"/>
        <v>0</v>
      </c>
      <c r="U31" s="43">
        <f t="shared" si="34"/>
        <v>0</v>
      </c>
      <c r="V31" s="51">
        <f t="shared" si="36"/>
        <v>4</v>
      </c>
      <c r="W31" s="78"/>
      <c r="X31" s="8"/>
      <c r="Y31" s="8"/>
      <c r="AL31" s="10"/>
    </row>
    <row r="32" spans="2:38" ht="12.75" customHeight="1">
      <c r="B32" s="51">
        <f t="shared" si="35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3"/>
        <v>6</v>
      </c>
      <c r="K32" s="20" t="s">
        <v>188</v>
      </c>
      <c r="L32" s="21" t="s">
        <v>38</v>
      </c>
      <c r="M32" s="41"/>
      <c r="N32" s="41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0</v>
      </c>
      <c r="T32" s="43">
        <f t="shared" si="32"/>
        <v>0</v>
      </c>
      <c r="U32" s="43">
        <f t="shared" si="34"/>
        <v>0</v>
      </c>
      <c r="V32" s="51">
        <f t="shared" si="36"/>
        <v>5</v>
      </c>
      <c r="W32" s="78"/>
      <c r="X32" s="8"/>
      <c r="Y32" s="8"/>
      <c r="AL32" s="10"/>
    </row>
    <row r="33" spans="2:38" ht="12.75" hidden="1" customHeight="1">
      <c r="B33" s="51">
        <f t="shared" si="35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3"/>
        <v>6</v>
      </c>
      <c r="K33" s="20" t="s">
        <v>188</v>
      </c>
      <c r="L33" s="21" t="s">
        <v>38</v>
      </c>
      <c r="M33" s="41"/>
      <c r="N33" s="41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0</v>
      </c>
      <c r="T33" s="43">
        <f t="shared" si="32"/>
        <v>0</v>
      </c>
      <c r="U33" s="43">
        <f t="shared" si="34"/>
        <v>0</v>
      </c>
      <c r="V33" s="51">
        <f t="shared" si="36"/>
        <v>6</v>
      </c>
      <c r="W33" s="83"/>
      <c r="AL33" s="10"/>
    </row>
    <row r="34" spans="2:38" ht="12.75" hidden="1" customHeight="1">
      <c r="B34" s="51">
        <f t="shared" si="35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3"/>
        <v>6</v>
      </c>
      <c r="K34" s="20" t="s">
        <v>188</v>
      </c>
      <c r="L34" s="21" t="s">
        <v>38</v>
      </c>
      <c r="M34" s="41"/>
      <c r="N34" s="41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0</v>
      </c>
      <c r="T34" s="43">
        <f t="shared" si="32"/>
        <v>0</v>
      </c>
      <c r="U34" s="43">
        <f t="shared" si="34"/>
        <v>0</v>
      </c>
      <c r="V34" s="51">
        <f t="shared" si="36"/>
        <v>7</v>
      </c>
      <c r="W34" s="83"/>
      <c r="AL34" s="10"/>
    </row>
    <row r="35" spans="2:38" ht="12.75" hidden="1" customHeight="1">
      <c r="B35" s="51">
        <f t="shared" si="35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3"/>
        <v>6</v>
      </c>
      <c r="K35" s="20" t="s">
        <v>188</v>
      </c>
      <c r="L35" s="21" t="s">
        <v>38</v>
      </c>
      <c r="M35" s="41"/>
      <c r="N35" s="41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0</v>
      </c>
      <c r="T35" s="43">
        <f t="shared" si="32"/>
        <v>0</v>
      </c>
      <c r="U35" s="43">
        <f t="shared" si="34"/>
        <v>0</v>
      </c>
      <c r="V35" s="51">
        <f t="shared" si="36"/>
        <v>8</v>
      </c>
      <c r="W35" s="83"/>
      <c r="AL35" s="10"/>
    </row>
    <row r="36" spans="2:38" ht="12.75" hidden="1" customHeight="1">
      <c r="B36" s="51">
        <f t="shared" si="35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3"/>
        <v>6</v>
      </c>
      <c r="K36" s="20" t="s">
        <v>188</v>
      </c>
      <c r="L36" s="21" t="s">
        <v>38</v>
      </c>
      <c r="M36" s="41"/>
      <c r="N36" s="41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0</v>
      </c>
      <c r="T36" s="43">
        <f t="shared" si="32"/>
        <v>0</v>
      </c>
      <c r="U36" s="43">
        <f t="shared" si="34"/>
        <v>0</v>
      </c>
      <c r="V36" s="51">
        <f t="shared" si="36"/>
        <v>9</v>
      </c>
      <c r="W36" s="83"/>
      <c r="AL36" s="10"/>
    </row>
    <row r="37" spans="2:38" ht="12.75" hidden="1" customHeight="1">
      <c r="B37" s="51">
        <f t="shared" si="35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3"/>
        <v>6</v>
      </c>
      <c r="K37" s="20" t="s">
        <v>188</v>
      </c>
      <c r="L37" s="21" t="s">
        <v>38</v>
      </c>
      <c r="M37" s="41"/>
      <c r="N37" s="41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0</v>
      </c>
      <c r="U37" s="43">
        <f t="shared" si="34"/>
        <v>0</v>
      </c>
      <c r="V37" s="51">
        <f t="shared" si="36"/>
        <v>10</v>
      </c>
      <c r="W37" s="83"/>
      <c r="AL37" s="10"/>
    </row>
    <row r="38" spans="2:38" ht="12.75" hidden="1" customHeight="1">
      <c r="B38" s="51">
        <f t="shared" si="35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3"/>
        <v>6</v>
      </c>
      <c r="K38" s="20" t="s">
        <v>188</v>
      </c>
      <c r="L38" s="21" t="s">
        <v>38</v>
      </c>
      <c r="M38" s="41"/>
      <c r="N38" s="41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0</v>
      </c>
      <c r="U38" s="43">
        <f t="shared" si="34"/>
        <v>0</v>
      </c>
      <c r="V38" s="51">
        <f t="shared" si="36"/>
        <v>11</v>
      </c>
      <c r="W38" s="83"/>
      <c r="AL38" s="10"/>
    </row>
    <row r="39" spans="2:38" ht="12.75" hidden="1" customHeight="1">
      <c r="B39" s="51">
        <f t="shared" si="35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3"/>
        <v>6</v>
      </c>
      <c r="K39" s="20" t="s">
        <v>188</v>
      </c>
      <c r="L39" s="21" t="s">
        <v>38</v>
      </c>
      <c r="M39" s="41"/>
      <c r="N39" s="41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0</v>
      </c>
      <c r="U39" s="43">
        <f t="shared" si="34"/>
        <v>0</v>
      </c>
      <c r="V39" s="51">
        <f t="shared" si="36"/>
        <v>12</v>
      </c>
      <c r="W39" s="83"/>
      <c r="AL39" s="10"/>
    </row>
    <row r="40" spans="2:38" ht="12.75" hidden="1" customHeight="1">
      <c r="B40" s="51">
        <f t="shared" si="35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3"/>
        <v>6</v>
      </c>
      <c r="K40" s="20" t="s">
        <v>188</v>
      </c>
      <c r="L40" s="21" t="s">
        <v>38</v>
      </c>
      <c r="M40" s="41"/>
      <c r="N40" s="41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0</v>
      </c>
      <c r="U40" s="43">
        <f t="shared" si="34"/>
        <v>0</v>
      </c>
      <c r="V40" s="51">
        <f t="shared" si="36"/>
        <v>13</v>
      </c>
      <c r="W40" s="83"/>
      <c r="AL40" s="10"/>
    </row>
    <row r="41" spans="2:38" ht="12.75" hidden="1" customHeight="1">
      <c r="B41" s="51">
        <f t="shared" si="35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3"/>
        <v>6</v>
      </c>
      <c r="K41" s="20" t="s">
        <v>188</v>
      </c>
      <c r="L41" s="21" t="s">
        <v>38</v>
      </c>
      <c r="M41" s="41"/>
      <c r="N41" s="41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4"/>
        <v>0</v>
      </c>
      <c r="V41" s="51">
        <f t="shared" si="36"/>
        <v>14</v>
      </c>
      <c r="W41" s="83"/>
      <c r="AL41" s="10"/>
    </row>
    <row r="42" spans="2:38" ht="12.75" hidden="1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3"/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4"/>
        <v>0</v>
      </c>
      <c r="V42" s="51">
        <f t="shared" si="36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7">SUM(S48:S62)</f>
        <v>0</v>
      </c>
      <c r="T47" s="46">
        <f t="shared" si="37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8">IF(J48=0,I48,0)</f>
        <v>0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4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6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4"/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hidden="1" customHeight="1">
      <c r="B51" s="53">
        <f t="shared" si="46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4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hidden="1" customHeight="1">
      <c r="B52" s="53">
        <f t="shared" si="46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4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4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4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4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4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4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4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4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4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4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4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445B252-FFE1-40D7-82A2-E85CBFB2022A}">
          <x14:formula1>
            <xm:f>EB!$F$3:$F$6</xm:f>
          </x14:formula1>
          <xm:sqref>C48:C62 Z7:Z15 C8:C22 C148:C162 C128:C142 C108:C122 C88:C102 C168:C182 C28:C42 C68:C82</xm:sqref>
        </x14:dataValidation>
        <x14:dataValidation type="list" allowBlank="1" showInputMessage="1" showErrorMessage="1" xr:uid="{B7DA243A-79CF-498A-9E81-5FAF4898BCB4}">
          <x14:formula1>
            <xm:f>EB!$H$3:$H$5</xm:f>
          </x14:formula1>
          <xm:sqref>D68:D82 D28:D42 D48:D62 D168:D182 D88:D102 D108:D122 D128:D142 D148:D162 D8:D22 AA7:AA15</xm:sqref>
        </x14:dataValidation>
        <x14:dataValidation type="list" allowBlank="1" showInputMessage="1" showErrorMessage="1" xr:uid="{C30F6145-166E-4904-BBA8-B8A659972B6B}">
          <x14:formula1>
            <xm:f>EB!$J$3:$J$49</xm:f>
          </x14:formula1>
          <xm:sqref>G68:G82 G8:G22 G148:G162 G128:G142 G108:G122 G88:G102 G168:G182 G48:G62 G28:G42</xm:sqref>
        </x14:dataValidation>
        <x14:dataValidation type="list" allowBlank="1" showInputMessage="1" showErrorMessage="1" xr:uid="{3D418275-1DED-4009-8D19-A7D27A9B230A}">
          <x14:formula1>
            <xm:f>EB!$I$3:$I$9</xm:f>
          </x14:formula1>
          <xm:sqref>F68:F82 F28:F42 F48:F62 F168:F182 F88:F102 F108:F122 F128:F142 F148:F162 F8:F22</xm:sqref>
        </x14:dataValidation>
        <x14:dataValidation type="list" allowBlank="1" showInputMessage="1" showErrorMessage="1" xr:uid="{91FC3AB0-1D4D-42AA-97E7-3F1B5E14234E}">
          <x14:formula1>
            <xm:f>EB!$K$3:$K$15</xm:f>
          </x14:formula1>
          <xm:sqref>K68:K82 K8:K22 K148:K162 K128:K142 K108:K122 K88:K102 K168:K182 K48:K62 K28:K42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99B48-D92D-4B06-B777-3D3375012F2E}">
  <sheetPr codeName="Sheet44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85" sqref="F185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509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312</v>
      </c>
      <c r="G3" s="22" t="s">
        <v>313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6708</v>
      </c>
      <c r="N7" s="117">
        <f>O7+T7+(IF(W7=1,U7,0))</f>
        <v>6708</v>
      </c>
      <c r="O7" s="42">
        <f>SUM(O8:O22)</f>
        <v>6708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179</v>
      </c>
      <c r="AA7" s="5" t="s">
        <v>181</v>
      </c>
      <c r="AB7" s="20">
        <f>MAX(E8:E22)</f>
        <v>8</v>
      </c>
      <c r="AC7" s="90">
        <f t="shared" ref="AC7:AH7" si="1">M7</f>
        <v>6708</v>
      </c>
      <c r="AD7" s="90">
        <f t="shared" si="1"/>
        <v>6708</v>
      </c>
      <c r="AE7" s="90">
        <f t="shared" si="1"/>
        <v>6708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ref="AI7:AK7" si="2">S7</f>
        <v>0</v>
      </c>
      <c r="AJ7" s="90">
        <f t="shared" si="2"/>
        <v>0</v>
      </c>
      <c r="AK7" s="90">
        <f t="shared" si="2"/>
        <v>0</v>
      </c>
    </row>
    <row r="8" spans="2:38" ht="12.75" customHeight="1">
      <c r="B8" s="52">
        <v>1</v>
      </c>
      <c r="C8" s="5" t="s">
        <v>179</v>
      </c>
      <c r="D8" s="5" t="s">
        <v>181</v>
      </c>
      <c r="E8" s="5">
        <v>1</v>
      </c>
      <c r="F8" s="17" t="s">
        <v>3</v>
      </c>
      <c r="G8" s="17" t="s">
        <v>316</v>
      </c>
      <c r="H8" s="68">
        <v>307</v>
      </c>
      <c r="I8" s="18">
        <v>1557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3">IF(J8=0,I8,0)</f>
        <v>1557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H8" si="4">M27</f>
        <v>0</v>
      </c>
      <c r="AD8" s="90">
        <f t="shared" si="4"/>
        <v>0</v>
      </c>
      <c r="AE8" s="90">
        <f t="shared" si="4"/>
        <v>0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0</v>
      </c>
      <c r="AJ8" s="90">
        <f t="shared" si="5"/>
        <v>0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179</v>
      </c>
      <c r="D9" s="5" t="s">
        <v>181</v>
      </c>
      <c r="E9" s="20">
        <v>2</v>
      </c>
      <c r="F9" s="17" t="s">
        <v>3</v>
      </c>
      <c r="G9" s="17" t="s">
        <v>316</v>
      </c>
      <c r="H9" s="68">
        <v>308</v>
      </c>
      <c r="I9" s="18">
        <v>1305</v>
      </c>
      <c r="J9" s="5">
        <f t="shared" ref="J9:J22" si="6">IF(K9="耕作",0,IF(K9="休耕",1,IF(K9="転用",2,IF(K9="売却",3,IF(K9="貸出",4,IF(K9="借入",5,IF(K9="-",6,IF(K9="その他",7))))))))</f>
        <v>0</v>
      </c>
      <c r="K9" s="20" t="s">
        <v>52</v>
      </c>
      <c r="L9" s="71" t="s">
        <v>38</v>
      </c>
      <c r="M9" s="39"/>
      <c r="N9" s="39"/>
      <c r="O9" s="43">
        <f t="shared" si="3"/>
        <v>1305</v>
      </c>
      <c r="P9" s="43">
        <f t="shared" ref="P9:P22" si="7">IF(J9=1,I9,0)</f>
        <v>0</v>
      </c>
      <c r="Q9" s="43">
        <f t="shared" ref="Q9:Q22" si="8">IF(J9=2,I9,0)</f>
        <v>0</v>
      </c>
      <c r="R9" s="43">
        <f t="shared" ref="R9:R22" si="9">IF(J9=3,I9,0)</f>
        <v>0</v>
      </c>
      <c r="S9" s="43">
        <f t="shared" ref="S9:S22" si="10">IF(J9=4,I9,0)</f>
        <v>0</v>
      </c>
      <c r="T9" s="43">
        <f t="shared" ref="T9:T22" si="11">IF(J9=5,I9,0)</f>
        <v>0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3">M47</f>
        <v>0</v>
      </c>
      <c r="AD9" s="90">
        <f t="shared" si="13"/>
        <v>0</v>
      </c>
      <c r="AE9" s="90">
        <f t="shared" si="13"/>
        <v>0</v>
      </c>
      <c r="AF9" s="90">
        <f t="shared" si="13"/>
        <v>0</v>
      </c>
      <c r="AG9" s="90">
        <f t="shared" si="13"/>
        <v>0</v>
      </c>
      <c r="AH9" s="90">
        <f t="shared" si="13"/>
        <v>0</v>
      </c>
      <c r="AI9" s="90">
        <f t="shared" si="13"/>
        <v>0</v>
      </c>
      <c r="AJ9" s="90">
        <f t="shared" si="13"/>
        <v>0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179</v>
      </c>
      <c r="D10" s="5" t="s">
        <v>181</v>
      </c>
      <c r="E10" s="14">
        <v>3</v>
      </c>
      <c r="F10" s="17" t="s">
        <v>3</v>
      </c>
      <c r="G10" s="17" t="s">
        <v>316</v>
      </c>
      <c r="H10" s="17">
        <v>309</v>
      </c>
      <c r="I10" s="18">
        <v>1163</v>
      </c>
      <c r="J10" s="5">
        <f t="shared" si="6"/>
        <v>0</v>
      </c>
      <c r="K10" s="20" t="s">
        <v>52</v>
      </c>
      <c r="L10" s="71" t="s">
        <v>38</v>
      </c>
      <c r="M10" s="39"/>
      <c r="N10" s="39"/>
      <c r="O10" s="43">
        <f t="shared" si="3"/>
        <v>1163</v>
      </c>
      <c r="P10" s="43">
        <f t="shared" si="7"/>
        <v>0</v>
      </c>
      <c r="Q10" s="43">
        <f t="shared" si="8"/>
        <v>0</v>
      </c>
      <c r="R10" s="43">
        <f t="shared" si="9"/>
        <v>0</v>
      </c>
      <c r="S10" s="43">
        <f t="shared" si="10"/>
        <v>0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6">M67</f>
        <v>0</v>
      </c>
      <c r="AD10" s="90">
        <f t="shared" si="16"/>
        <v>0</v>
      </c>
      <c r="AE10" s="90">
        <f t="shared" si="16"/>
        <v>0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179</v>
      </c>
      <c r="D11" s="5" t="s">
        <v>181</v>
      </c>
      <c r="E11" s="14">
        <v>4</v>
      </c>
      <c r="F11" s="17" t="s">
        <v>3</v>
      </c>
      <c r="G11" s="17" t="s">
        <v>316</v>
      </c>
      <c r="H11" s="17">
        <v>310</v>
      </c>
      <c r="I11" s="18">
        <v>589</v>
      </c>
      <c r="J11" s="5">
        <f t="shared" si="6"/>
        <v>0</v>
      </c>
      <c r="K11" s="20" t="s">
        <v>52</v>
      </c>
      <c r="L11" s="29" t="s">
        <v>38</v>
      </c>
      <c r="M11" s="40"/>
      <c r="N11" s="40"/>
      <c r="O11" s="43">
        <f t="shared" si="3"/>
        <v>589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0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179</v>
      </c>
      <c r="D12" s="5" t="s">
        <v>181</v>
      </c>
      <c r="E12" s="14">
        <v>5</v>
      </c>
      <c r="F12" s="17" t="s">
        <v>3</v>
      </c>
      <c r="G12" s="17" t="s">
        <v>316</v>
      </c>
      <c r="H12" s="17">
        <v>311</v>
      </c>
      <c r="I12" s="18">
        <v>318</v>
      </c>
      <c r="J12" s="5">
        <f t="shared" si="6"/>
        <v>0</v>
      </c>
      <c r="K12" s="20" t="s">
        <v>52</v>
      </c>
      <c r="L12" s="21" t="s">
        <v>38</v>
      </c>
      <c r="M12" s="41"/>
      <c r="N12" s="41"/>
      <c r="O12" s="43">
        <f>IF(J12=0,I12,0)</f>
        <v>318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0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179</v>
      </c>
      <c r="D13" s="5" t="s">
        <v>181</v>
      </c>
      <c r="E13" s="14">
        <v>6</v>
      </c>
      <c r="F13" s="17" t="s">
        <v>3</v>
      </c>
      <c r="G13" s="17" t="s">
        <v>316</v>
      </c>
      <c r="H13" s="17">
        <v>312</v>
      </c>
      <c r="I13" s="18">
        <v>1061</v>
      </c>
      <c r="J13" s="5">
        <f t="shared" si="6"/>
        <v>0</v>
      </c>
      <c r="K13" s="20" t="s">
        <v>52</v>
      </c>
      <c r="L13" s="21" t="s">
        <v>38</v>
      </c>
      <c r="M13" s="41"/>
      <c r="N13" s="41"/>
      <c r="O13" s="43">
        <f t="shared" ref="O13" si="19">IF(J13=0,I13,0)</f>
        <v>1061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0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179</v>
      </c>
      <c r="D14" s="5" t="s">
        <v>181</v>
      </c>
      <c r="E14" s="14">
        <v>7</v>
      </c>
      <c r="F14" s="17" t="s">
        <v>3</v>
      </c>
      <c r="G14" s="17" t="s">
        <v>316</v>
      </c>
      <c r="H14" s="17">
        <v>314</v>
      </c>
      <c r="I14" s="18">
        <v>282</v>
      </c>
      <c r="J14" s="5">
        <f t="shared" si="6"/>
        <v>0</v>
      </c>
      <c r="K14" s="20" t="s">
        <v>52</v>
      </c>
      <c r="L14" s="21" t="s">
        <v>38</v>
      </c>
      <c r="M14" s="41"/>
      <c r="N14" s="41"/>
      <c r="O14" s="43">
        <f t="shared" si="3"/>
        <v>282</v>
      </c>
      <c r="P14" s="43">
        <f t="shared" si="20"/>
        <v>0</v>
      </c>
      <c r="Q14" s="43">
        <f t="shared" si="21"/>
        <v>0</v>
      </c>
      <c r="R14" s="43">
        <f t="shared" si="22"/>
        <v>0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179</v>
      </c>
      <c r="D15" s="5" t="s">
        <v>181</v>
      </c>
      <c r="E15" s="14">
        <v>8</v>
      </c>
      <c r="F15" s="17" t="s">
        <v>3</v>
      </c>
      <c r="G15" s="17" t="s">
        <v>316</v>
      </c>
      <c r="H15" s="17">
        <v>316</v>
      </c>
      <c r="I15" s="18">
        <v>433</v>
      </c>
      <c r="J15" s="5">
        <f t="shared" si="6"/>
        <v>0</v>
      </c>
      <c r="K15" s="20" t="s">
        <v>52</v>
      </c>
      <c r="L15" s="21" t="s">
        <v>38</v>
      </c>
      <c r="M15" s="41"/>
      <c r="N15" s="41"/>
      <c r="O15" s="43">
        <f t="shared" si="3"/>
        <v>433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0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6"/>
        <v>6</v>
      </c>
      <c r="K16" s="20" t="s">
        <v>188</v>
      </c>
      <c r="L16" s="21" t="s">
        <v>38</v>
      </c>
      <c r="M16" s="41"/>
      <c r="N16" s="41"/>
      <c r="O16" s="43">
        <f t="shared" si="3"/>
        <v>0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0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6"/>
        <v>6</v>
      </c>
      <c r="K17" s="20" t="s">
        <v>188</v>
      </c>
      <c r="L17" s="21" t="s">
        <v>38</v>
      </c>
      <c r="M17" s="41"/>
      <c r="N17" s="41"/>
      <c r="O17" s="43">
        <f t="shared" si="3"/>
        <v>0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6"/>
        <v>6</v>
      </c>
      <c r="K18" s="20" t="s">
        <v>188</v>
      </c>
      <c r="L18" s="21" t="s">
        <v>38</v>
      </c>
      <c r="M18" s="41"/>
      <c r="N18" s="41"/>
      <c r="O18" s="43">
        <f t="shared" si="3"/>
        <v>0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6"/>
        <v>6</v>
      </c>
      <c r="K19" s="20" t="s">
        <v>188</v>
      </c>
      <c r="L19" s="21" t="s">
        <v>38</v>
      </c>
      <c r="M19" s="41"/>
      <c r="N19" s="41"/>
      <c r="O19" s="43">
        <f t="shared" si="3"/>
        <v>0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6"/>
        <v>6</v>
      </c>
      <c r="K20" s="20" t="s">
        <v>188</v>
      </c>
      <c r="L20" s="21" t="s">
        <v>38</v>
      </c>
      <c r="M20" s="41"/>
      <c r="N20" s="41"/>
      <c r="O20" s="43">
        <f t="shared" si="3"/>
        <v>0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0</v>
      </c>
      <c r="T27" s="45">
        <f t="shared" si="26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7">IF(J28=0,I28,0)</f>
        <v>0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0</v>
      </c>
      <c r="T28" s="43">
        <f t="shared" ref="T28:T42" si="32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249</v>
      </c>
      <c r="F29" s="17" t="s">
        <v>188</v>
      </c>
      <c r="G29" s="17" t="s">
        <v>188</v>
      </c>
      <c r="H29" s="17"/>
      <c r="I29" s="18"/>
      <c r="J29" s="5">
        <f t="shared" ref="J29:J42" si="33">IF(K29="耕作",0,IF(K29="休耕",1,IF(K29="転用",2,IF(K29="売却",3,IF(K29="貸出",4,IF(K29="借入",5,IF(K29="-",6,IF(K29="その他",7))))))))</f>
        <v>6</v>
      </c>
      <c r="K29" s="20" t="s">
        <v>188</v>
      </c>
      <c r="L29" s="29" t="s">
        <v>38</v>
      </c>
      <c r="M29" s="40"/>
      <c r="N29" s="40"/>
      <c r="O29" s="43">
        <f t="shared" si="27"/>
        <v>0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0</v>
      </c>
      <c r="T29" s="43">
        <f t="shared" si="32"/>
        <v>0</v>
      </c>
      <c r="U29" s="43">
        <f t="shared" ref="U29:U42" si="34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3"/>
        <v>6</v>
      </c>
      <c r="K30" s="20" t="s">
        <v>188</v>
      </c>
      <c r="L30" s="21" t="s">
        <v>38</v>
      </c>
      <c r="M30" s="39"/>
      <c r="N30" s="39"/>
      <c r="O30" s="43">
        <f t="shared" si="27"/>
        <v>0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0</v>
      </c>
      <c r="T30" s="43">
        <f t="shared" si="32"/>
        <v>0</v>
      </c>
      <c r="U30" s="43">
        <f t="shared" si="34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3"/>
        <v>6</v>
      </c>
      <c r="K31" s="20" t="s">
        <v>188</v>
      </c>
      <c r="L31" s="21" t="s">
        <v>38</v>
      </c>
      <c r="M31" s="39"/>
      <c r="N31" s="39"/>
      <c r="O31" s="43">
        <f t="shared" si="27"/>
        <v>0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0</v>
      </c>
      <c r="T31" s="43">
        <f t="shared" si="32"/>
        <v>0</v>
      </c>
      <c r="U31" s="43">
        <f t="shared" si="34"/>
        <v>0</v>
      </c>
      <c r="V31" s="51">
        <f t="shared" si="36"/>
        <v>4</v>
      </c>
      <c r="W31" s="78"/>
      <c r="X31" s="8"/>
      <c r="Y31" s="8"/>
      <c r="AL31" s="10"/>
    </row>
    <row r="32" spans="2:38" ht="12.75" customHeight="1">
      <c r="B32" s="51">
        <f t="shared" si="35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3"/>
        <v>6</v>
      </c>
      <c r="K32" s="20" t="s">
        <v>188</v>
      </c>
      <c r="L32" s="21" t="s">
        <v>38</v>
      </c>
      <c r="M32" s="41"/>
      <c r="N32" s="41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0</v>
      </c>
      <c r="T32" s="43">
        <f t="shared" si="32"/>
        <v>0</v>
      </c>
      <c r="U32" s="43">
        <f t="shared" si="34"/>
        <v>0</v>
      </c>
      <c r="V32" s="51">
        <f t="shared" si="36"/>
        <v>5</v>
      </c>
      <c r="W32" s="78"/>
      <c r="X32" s="8"/>
      <c r="Y32" s="8"/>
      <c r="AL32" s="10"/>
    </row>
    <row r="33" spans="2:38" ht="12.75" hidden="1" customHeight="1">
      <c r="B33" s="51">
        <f t="shared" si="35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3"/>
        <v>6</v>
      </c>
      <c r="K33" s="20" t="s">
        <v>188</v>
      </c>
      <c r="L33" s="21" t="s">
        <v>38</v>
      </c>
      <c r="M33" s="41"/>
      <c r="N33" s="41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0</v>
      </c>
      <c r="T33" s="43">
        <f t="shared" si="32"/>
        <v>0</v>
      </c>
      <c r="U33" s="43">
        <f t="shared" si="34"/>
        <v>0</v>
      </c>
      <c r="V33" s="51">
        <f t="shared" si="36"/>
        <v>6</v>
      </c>
      <c r="W33" s="83"/>
      <c r="AL33" s="10"/>
    </row>
    <row r="34" spans="2:38" ht="12.75" hidden="1" customHeight="1">
      <c r="B34" s="51">
        <f t="shared" si="35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3"/>
        <v>6</v>
      </c>
      <c r="K34" s="20" t="s">
        <v>188</v>
      </c>
      <c r="L34" s="21" t="s">
        <v>38</v>
      </c>
      <c r="M34" s="41"/>
      <c r="N34" s="41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0</v>
      </c>
      <c r="T34" s="43">
        <f t="shared" si="32"/>
        <v>0</v>
      </c>
      <c r="U34" s="43">
        <f t="shared" si="34"/>
        <v>0</v>
      </c>
      <c r="V34" s="51">
        <f t="shared" si="36"/>
        <v>7</v>
      </c>
      <c r="W34" s="83"/>
      <c r="AL34" s="10"/>
    </row>
    <row r="35" spans="2:38" ht="12.75" hidden="1" customHeight="1">
      <c r="B35" s="51">
        <f t="shared" si="35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3"/>
        <v>6</v>
      </c>
      <c r="K35" s="20" t="s">
        <v>188</v>
      </c>
      <c r="L35" s="21" t="s">
        <v>38</v>
      </c>
      <c r="M35" s="41"/>
      <c r="N35" s="41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0</v>
      </c>
      <c r="T35" s="43">
        <f t="shared" si="32"/>
        <v>0</v>
      </c>
      <c r="U35" s="43">
        <f t="shared" si="34"/>
        <v>0</v>
      </c>
      <c r="V35" s="51">
        <f t="shared" si="36"/>
        <v>8</v>
      </c>
      <c r="W35" s="83"/>
      <c r="AL35" s="10"/>
    </row>
    <row r="36" spans="2:38" ht="12.75" hidden="1" customHeight="1">
      <c r="B36" s="51">
        <f t="shared" si="35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3"/>
        <v>6</v>
      </c>
      <c r="K36" s="20" t="s">
        <v>188</v>
      </c>
      <c r="L36" s="21" t="s">
        <v>38</v>
      </c>
      <c r="M36" s="41"/>
      <c r="N36" s="41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0</v>
      </c>
      <c r="T36" s="43">
        <f t="shared" si="32"/>
        <v>0</v>
      </c>
      <c r="U36" s="43">
        <f t="shared" si="34"/>
        <v>0</v>
      </c>
      <c r="V36" s="51">
        <f t="shared" si="36"/>
        <v>9</v>
      </c>
      <c r="W36" s="83"/>
      <c r="AL36" s="10"/>
    </row>
    <row r="37" spans="2:38" ht="12.75" hidden="1" customHeight="1">
      <c r="B37" s="51">
        <f t="shared" si="35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3"/>
        <v>6</v>
      </c>
      <c r="K37" s="20" t="s">
        <v>188</v>
      </c>
      <c r="L37" s="21" t="s">
        <v>38</v>
      </c>
      <c r="M37" s="41"/>
      <c r="N37" s="41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0</v>
      </c>
      <c r="U37" s="43">
        <f t="shared" si="34"/>
        <v>0</v>
      </c>
      <c r="V37" s="51">
        <f t="shared" si="36"/>
        <v>10</v>
      </c>
      <c r="W37" s="83"/>
      <c r="AL37" s="10"/>
    </row>
    <row r="38" spans="2:38" ht="12.75" hidden="1" customHeight="1">
      <c r="B38" s="51">
        <f t="shared" si="35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3"/>
        <v>6</v>
      </c>
      <c r="K38" s="20" t="s">
        <v>188</v>
      </c>
      <c r="L38" s="21" t="s">
        <v>38</v>
      </c>
      <c r="M38" s="41"/>
      <c r="N38" s="41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0</v>
      </c>
      <c r="U38" s="43">
        <f t="shared" si="34"/>
        <v>0</v>
      </c>
      <c r="V38" s="51">
        <f t="shared" si="36"/>
        <v>11</v>
      </c>
      <c r="W38" s="83"/>
      <c r="AL38" s="10"/>
    </row>
    <row r="39" spans="2:38" ht="12.75" hidden="1" customHeight="1">
      <c r="B39" s="51">
        <f t="shared" si="35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3"/>
        <v>6</v>
      </c>
      <c r="K39" s="20" t="s">
        <v>188</v>
      </c>
      <c r="L39" s="21" t="s">
        <v>38</v>
      </c>
      <c r="M39" s="41"/>
      <c r="N39" s="41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0</v>
      </c>
      <c r="U39" s="43">
        <f t="shared" si="34"/>
        <v>0</v>
      </c>
      <c r="V39" s="51">
        <f t="shared" si="36"/>
        <v>12</v>
      </c>
      <c r="W39" s="83"/>
      <c r="AL39" s="10"/>
    </row>
    <row r="40" spans="2:38" ht="12.75" hidden="1" customHeight="1">
      <c r="B40" s="51">
        <f t="shared" si="35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3"/>
        <v>6</v>
      </c>
      <c r="K40" s="20" t="s">
        <v>188</v>
      </c>
      <c r="L40" s="21" t="s">
        <v>38</v>
      </c>
      <c r="M40" s="41"/>
      <c r="N40" s="41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0</v>
      </c>
      <c r="U40" s="43">
        <f t="shared" si="34"/>
        <v>0</v>
      </c>
      <c r="V40" s="51">
        <f t="shared" si="36"/>
        <v>13</v>
      </c>
      <c r="W40" s="83"/>
      <c r="AL40" s="10"/>
    </row>
    <row r="41" spans="2:38" ht="12.75" hidden="1" customHeight="1">
      <c r="B41" s="51">
        <f t="shared" si="35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3"/>
        <v>6</v>
      </c>
      <c r="K41" s="20" t="s">
        <v>188</v>
      </c>
      <c r="L41" s="21" t="s">
        <v>38</v>
      </c>
      <c r="M41" s="41"/>
      <c r="N41" s="41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4"/>
        <v>0</v>
      </c>
      <c r="V41" s="51">
        <f t="shared" si="36"/>
        <v>14</v>
      </c>
      <c r="W41" s="83"/>
      <c r="AL41" s="10"/>
    </row>
    <row r="42" spans="2:38" ht="12.75" hidden="1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3"/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4"/>
        <v>0</v>
      </c>
      <c r="V42" s="51">
        <f t="shared" si="36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7">SUM(S48:S62)</f>
        <v>0</v>
      </c>
      <c r="T47" s="46">
        <f t="shared" si="37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8">IF(J48=0,I48,0)</f>
        <v>0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4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6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4"/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hidden="1" customHeight="1">
      <c r="B51" s="53">
        <f t="shared" si="46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4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hidden="1" customHeight="1">
      <c r="B52" s="53">
        <f t="shared" si="46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4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4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4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4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4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4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4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4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4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4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4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3D98E588-20A1-4920-B5BB-C2939244D8BF}">
          <x14:formula1>
            <xm:f>EB!$F$3:$F$6</xm:f>
          </x14:formula1>
          <xm:sqref>C48:C62 C8:C22 C28:C42 C148:C162 C128:C142 C108:C122 C88:C102 C168:C182 Z7:Z15 C68:C82</xm:sqref>
        </x14:dataValidation>
        <x14:dataValidation type="list" allowBlank="1" showInputMessage="1" showErrorMessage="1" xr:uid="{E31C1347-0F11-4772-A8DB-0930D5860976}">
          <x14:formula1>
            <xm:f>EB!$H$3:$H$5</xm:f>
          </x14:formula1>
          <xm:sqref>D68:D82 AA7:AA15 D48:D62 D168:D182 D88:D102 D108:D122 D128:D142 D148:D162 D28:D42 D8:D22</xm:sqref>
        </x14:dataValidation>
        <x14:dataValidation type="list" allowBlank="1" showInputMessage="1" showErrorMessage="1" xr:uid="{37C490F5-19C5-449D-B7E0-ADD3C76A72CB}">
          <x14:formula1>
            <xm:f>EB!$J$3:$J$49</xm:f>
          </x14:formula1>
          <xm:sqref>G68:G82 G28:G42 G148:G162 G128:G142 G108:G122 G88:G102 G168:G182 G48:G62 G8:G22</xm:sqref>
        </x14:dataValidation>
        <x14:dataValidation type="list" allowBlank="1" showInputMessage="1" showErrorMessage="1" xr:uid="{1F3F6702-6C13-4FFB-BF9C-13372189F617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4EA6ADE6-B732-4D58-A9C6-2C6697D91EA8}">
          <x14:formula1>
            <xm:f>EB!$K$3:$K$15</xm:f>
          </x14:formula1>
          <xm:sqref>K68:K82 K8:K22 K148:K162 K128:K142 K108:K122 K88:K102 K168:K182 K48:K62 K28:K42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76BE9-E333-49E9-98F9-C7F7AF54B1FF}">
  <sheetPr codeName="Sheet45">
    <outlinePr summaryBelow="0" summaryRight="0"/>
  </sheetPr>
  <dimension ref="B1:AL183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63" sqref="D6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63" t="s">
        <v>309</v>
      </c>
      <c r="L2" s="863"/>
      <c r="M2" s="863"/>
      <c r="N2" s="864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52.5" customHeight="1" thickBot="1">
      <c r="C3" s="808"/>
      <c r="D3" s="809"/>
      <c r="E3" s="810"/>
      <c r="F3" s="48" t="s">
        <v>272</v>
      </c>
      <c r="G3" s="22" t="s">
        <v>274</v>
      </c>
      <c r="H3" s="23">
        <v>46106</v>
      </c>
      <c r="I3" s="7">
        <f>H3</f>
        <v>46106</v>
      </c>
      <c r="J3" s="49"/>
      <c r="K3" s="865"/>
      <c r="L3" s="865"/>
      <c r="M3" s="865"/>
      <c r="N3" s="866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3934</v>
      </c>
      <c r="N7" s="117">
        <f>O7+T7+(IF(W7=1,U7,0))</f>
        <v>2645</v>
      </c>
      <c r="O7" s="42">
        <f>SUM(O8:O22)</f>
        <v>2645</v>
      </c>
      <c r="P7" s="42">
        <f>SUM(P8:P22)</f>
        <v>0</v>
      </c>
      <c r="Q7" s="42">
        <f>SUM(Q8:Q22)</f>
        <v>277</v>
      </c>
      <c r="R7" s="42">
        <f>SUM(R8:R22)</f>
        <v>0</v>
      </c>
      <c r="S7" s="42">
        <f t="shared" ref="S7:T7" si="0">SUM(S8:S22)</f>
        <v>1289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7</v>
      </c>
      <c r="AC7" s="90">
        <f t="shared" ref="AC7:AH7" si="1">M7</f>
        <v>3934</v>
      </c>
      <c r="AD7" s="90">
        <f t="shared" si="1"/>
        <v>2645</v>
      </c>
      <c r="AE7" s="90">
        <f t="shared" si="1"/>
        <v>2645</v>
      </c>
      <c r="AF7" s="90">
        <f t="shared" si="1"/>
        <v>0</v>
      </c>
      <c r="AG7" s="90">
        <f t="shared" si="1"/>
        <v>277</v>
      </c>
      <c r="AH7" s="90">
        <f t="shared" si="1"/>
        <v>0</v>
      </c>
      <c r="AI7" s="90">
        <f t="shared" ref="AI7:AK7" si="2">S7</f>
        <v>1289</v>
      </c>
      <c r="AJ7" s="90">
        <f t="shared" si="2"/>
        <v>0</v>
      </c>
      <c r="AK7" s="90">
        <f t="shared" si="2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275</v>
      </c>
      <c r="H8" s="68">
        <v>398</v>
      </c>
      <c r="I8" s="18">
        <v>700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3">IF(J8=0,I8,0)</f>
        <v>700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181</v>
      </c>
      <c r="AB8" s="20">
        <f>MAX(E28:E42)</f>
        <v>9</v>
      </c>
      <c r="AC8" s="90">
        <f t="shared" ref="AC8:AH8" si="4">M27</f>
        <v>3432</v>
      </c>
      <c r="AD8" s="90">
        <f t="shared" si="4"/>
        <v>0</v>
      </c>
      <c r="AE8" s="90">
        <f t="shared" si="4"/>
        <v>0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3432</v>
      </c>
      <c r="AJ8" s="90">
        <f t="shared" si="5"/>
        <v>0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275</v>
      </c>
      <c r="H9" s="68">
        <v>395</v>
      </c>
      <c r="I9" s="18">
        <v>872</v>
      </c>
      <c r="J9" s="5">
        <f t="shared" ref="J9:J22" si="6">IF(K9="耕作",0,IF(K9="休耕",1,IF(K9="転用",2,IF(K9="売却",3,IF(K9="貸出",4,IF(K9="借入",5,IF(K9="-",6,IF(K9="その他",7))))))))</f>
        <v>0</v>
      </c>
      <c r="K9" s="20" t="s">
        <v>52</v>
      </c>
      <c r="L9" s="71" t="s">
        <v>38</v>
      </c>
      <c r="M9" s="39"/>
      <c r="N9" s="39"/>
      <c r="O9" s="43">
        <f t="shared" si="3"/>
        <v>872</v>
      </c>
      <c r="P9" s="43">
        <f t="shared" ref="P9:P22" si="7">IF(J9=1,I9,0)</f>
        <v>0</v>
      </c>
      <c r="Q9" s="43">
        <f t="shared" ref="Q9:Q22" si="8">IF(J9=2,I9,0)</f>
        <v>0</v>
      </c>
      <c r="R9" s="43">
        <f t="shared" ref="R9:R22" si="9">IF(J9=3,I9,0)</f>
        <v>0</v>
      </c>
      <c r="S9" s="43">
        <f t="shared" ref="S9:S22" si="10">IF(J9=4,I9,0)</f>
        <v>0</v>
      </c>
      <c r="T9" s="43">
        <f t="shared" ref="T9:T22" si="11">IF(J9=5,I9,0)</f>
        <v>0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179</v>
      </c>
      <c r="AA9" s="5" t="s">
        <v>181</v>
      </c>
      <c r="AB9" s="20">
        <f>MAX(E48:E62)</f>
        <v>8</v>
      </c>
      <c r="AC9" s="90">
        <f t="shared" ref="AC9:AK9" si="13">M47</f>
        <v>5248</v>
      </c>
      <c r="AD9" s="90">
        <f t="shared" si="13"/>
        <v>5248</v>
      </c>
      <c r="AE9" s="90">
        <f t="shared" si="13"/>
        <v>5248</v>
      </c>
      <c r="AF9" s="90">
        <f t="shared" si="13"/>
        <v>0</v>
      </c>
      <c r="AG9" s="90">
        <f t="shared" si="13"/>
        <v>0</v>
      </c>
      <c r="AH9" s="90">
        <f t="shared" si="13"/>
        <v>0</v>
      </c>
      <c r="AI9" s="90">
        <f t="shared" si="13"/>
        <v>0</v>
      </c>
      <c r="AJ9" s="90">
        <f t="shared" si="13"/>
        <v>0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275</v>
      </c>
      <c r="H10" s="17">
        <v>394</v>
      </c>
      <c r="I10" s="18">
        <v>700</v>
      </c>
      <c r="J10" s="5">
        <f t="shared" si="6"/>
        <v>0</v>
      </c>
      <c r="K10" s="20" t="s">
        <v>52</v>
      </c>
      <c r="L10" s="71" t="s">
        <v>38</v>
      </c>
      <c r="M10" s="39"/>
      <c r="N10" s="39"/>
      <c r="O10" s="43">
        <f t="shared" si="3"/>
        <v>700</v>
      </c>
      <c r="P10" s="43">
        <f t="shared" si="7"/>
        <v>0</v>
      </c>
      <c r="Q10" s="43">
        <f t="shared" si="8"/>
        <v>0</v>
      </c>
      <c r="R10" s="43">
        <f t="shared" si="9"/>
        <v>0</v>
      </c>
      <c r="S10" s="43">
        <f t="shared" si="10"/>
        <v>0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5" t="s">
        <v>190</v>
      </c>
      <c r="AA10" s="5" t="s">
        <v>181</v>
      </c>
      <c r="AB10" s="20">
        <f>MAX(E68:E82)</f>
        <v>6</v>
      </c>
      <c r="AC10" s="90">
        <f t="shared" ref="AC10:AK10" si="16">M67</f>
        <v>1539</v>
      </c>
      <c r="AD10" s="90">
        <f t="shared" si="16"/>
        <v>1539</v>
      </c>
      <c r="AE10" s="90">
        <f t="shared" si="16"/>
        <v>1539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275</v>
      </c>
      <c r="H11" s="17">
        <v>390</v>
      </c>
      <c r="I11" s="18">
        <v>373</v>
      </c>
      <c r="J11" s="5">
        <f t="shared" si="6"/>
        <v>0</v>
      </c>
      <c r="K11" s="20" t="s">
        <v>52</v>
      </c>
      <c r="L11" s="29" t="s">
        <v>38</v>
      </c>
      <c r="M11" s="40"/>
      <c r="N11" s="40"/>
      <c r="O11" s="43">
        <f t="shared" si="3"/>
        <v>373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0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24</v>
      </c>
      <c r="H12" s="17">
        <v>324</v>
      </c>
      <c r="I12" s="18">
        <v>651</v>
      </c>
      <c r="J12" s="5">
        <f t="shared" si="6"/>
        <v>4</v>
      </c>
      <c r="K12" s="20" t="s">
        <v>192</v>
      </c>
      <c r="L12" s="21" t="s">
        <v>278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651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24</v>
      </c>
      <c r="H13" s="17">
        <v>338</v>
      </c>
      <c r="I13" s="18">
        <v>638</v>
      </c>
      <c r="J13" s="5">
        <f t="shared" si="6"/>
        <v>4</v>
      </c>
      <c r="K13" s="20" t="s">
        <v>192</v>
      </c>
      <c r="L13" s="21" t="s">
        <v>278</v>
      </c>
      <c r="M13" s="41"/>
      <c r="N13" s="41"/>
      <c r="O13" s="43">
        <f t="shared" ref="O13" si="19">IF(J13=0,I13,0)</f>
        <v>0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638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24</v>
      </c>
      <c r="H14" s="17" t="s">
        <v>1095</v>
      </c>
      <c r="I14" s="18">
        <v>277</v>
      </c>
      <c r="J14" s="5">
        <f t="shared" si="6"/>
        <v>2</v>
      </c>
      <c r="K14" s="20" t="s">
        <v>358</v>
      </c>
      <c r="L14" s="69" t="s">
        <v>299</v>
      </c>
      <c r="M14" s="41"/>
      <c r="N14" s="41"/>
      <c r="O14" s="43">
        <f t="shared" si="3"/>
        <v>0</v>
      </c>
      <c r="P14" s="43">
        <f t="shared" si="20"/>
        <v>0</v>
      </c>
      <c r="Q14" s="43">
        <f t="shared" si="21"/>
        <v>277</v>
      </c>
      <c r="R14" s="43">
        <f t="shared" si="22"/>
        <v>0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6"/>
        <v>6</v>
      </c>
      <c r="K15" s="20" t="s">
        <v>188</v>
      </c>
      <c r="L15" s="21" t="s">
        <v>38</v>
      </c>
      <c r="M15" s="41"/>
      <c r="N15" s="41"/>
      <c r="O15" s="43">
        <f t="shared" si="3"/>
        <v>0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0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6"/>
        <v>6</v>
      </c>
      <c r="K16" s="20" t="s">
        <v>188</v>
      </c>
      <c r="L16" s="21" t="s">
        <v>38</v>
      </c>
      <c r="M16" s="41"/>
      <c r="N16" s="41"/>
      <c r="O16" s="43">
        <f t="shared" si="3"/>
        <v>0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0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6"/>
        <v>6</v>
      </c>
      <c r="K17" s="20" t="s">
        <v>188</v>
      </c>
      <c r="L17" s="21" t="s">
        <v>38</v>
      </c>
      <c r="M17" s="41"/>
      <c r="N17" s="41"/>
      <c r="O17" s="43">
        <f t="shared" si="3"/>
        <v>0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6"/>
        <v>6</v>
      </c>
      <c r="K18" s="20" t="s">
        <v>188</v>
      </c>
      <c r="L18" s="21" t="s">
        <v>38</v>
      </c>
      <c r="M18" s="41"/>
      <c r="N18" s="41"/>
      <c r="O18" s="43">
        <f t="shared" si="3"/>
        <v>0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6"/>
        <v>6</v>
      </c>
      <c r="K19" s="20" t="s">
        <v>188</v>
      </c>
      <c r="L19" s="21" t="s">
        <v>38</v>
      </c>
      <c r="M19" s="41"/>
      <c r="N19" s="41"/>
      <c r="O19" s="43">
        <f t="shared" si="3"/>
        <v>0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6"/>
        <v>6</v>
      </c>
      <c r="K20" s="20" t="s">
        <v>188</v>
      </c>
      <c r="L20" s="21" t="s">
        <v>38</v>
      </c>
      <c r="M20" s="41"/>
      <c r="N20" s="41"/>
      <c r="O20" s="43">
        <f t="shared" si="3"/>
        <v>0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3432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3432</v>
      </c>
      <c r="T27" s="45">
        <f t="shared" si="26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181</v>
      </c>
      <c r="E28" s="5">
        <v>1</v>
      </c>
      <c r="F28" s="17" t="s">
        <v>3</v>
      </c>
      <c r="G28" s="17" t="s">
        <v>276</v>
      </c>
      <c r="H28" s="70" t="s">
        <v>279</v>
      </c>
      <c r="I28" s="18">
        <v>790</v>
      </c>
      <c r="J28" s="5">
        <f>IF(K28="耕作",0,IF(K28="休耕",1,IF(K28="転用",2,IF(K28="売却",3,IF(K28="貸出",4,IF(K28="借入",5,IF(K28="-",6,IF(K28="その他",7))))))))</f>
        <v>4</v>
      </c>
      <c r="K28" s="20" t="s">
        <v>192</v>
      </c>
      <c r="L28" s="21" t="s">
        <v>288</v>
      </c>
      <c r="M28" s="39"/>
      <c r="N28" s="39"/>
      <c r="O28" s="43">
        <f t="shared" ref="O28:O42" si="27">IF(J28=0,I28,0)</f>
        <v>0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790</v>
      </c>
      <c r="T28" s="43">
        <f t="shared" ref="T28:T42" si="32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181</v>
      </c>
      <c r="E29" s="5">
        <v>2</v>
      </c>
      <c r="F29" s="17" t="s">
        <v>3</v>
      </c>
      <c r="G29" s="17" t="s">
        <v>276</v>
      </c>
      <c r="H29" s="70" t="s">
        <v>280</v>
      </c>
      <c r="I29" s="18">
        <v>988</v>
      </c>
      <c r="J29" s="5">
        <f t="shared" ref="J29:J41" si="33">IF(K29="耕作",0,IF(K29="休耕",1,IF(K29="転用",2,IF(K29="売却",3,IF(K29="貸出",4,IF(K29="借入",5,IF(K29="-",6,IF(K29="その他",7))))))))</f>
        <v>4</v>
      </c>
      <c r="K29" s="20" t="s">
        <v>192</v>
      </c>
      <c r="L29" s="21" t="s">
        <v>288</v>
      </c>
      <c r="M29" s="39"/>
      <c r="N29" s="39"/>
      <c r="O29" s="43">
        <f t="shared" si="27"/>
        <v>0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988</v>
      </c>
      <c r="T29" s="43">
        <f t="shared" si="32"/>
        <v>0</v>
      </c>
      <c r="U29" s="43">
        <f t="shared" ref="U29:U42" si="34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178</v>
      </c>
      <c r="D30" s="5" t="s">
        <v>181</v>
      </c>
      <c r="E30" s="5">
        <v>3</v>
      </c>
      <c r="F30" s="17" t="s">
        <v>3</v>
      </c>
      <c r="G30" s="17" t="s">
        <v>276</v>
      </c>
      <c r="H30" s="70" t="s">
        <v>281</v>
      </c>
      <c r="I30" s="18">
        <v>234</v>
      </c>
      <c r="J30" s="5">
        <f t="shared" si="33"/>
        <v>4</v>
      </c>
      <c r="K30" s="20" t="s">
        <v>192</v>
      </c>
      <c r="L30" s="21" t="s">
        <v>288</v>
      </c>
      <c r="M30" s="39"/>
      <c r="N30" s="39"/>
      <c r="O30" s="43">
        <f t="shared" si="27"/>
        <v>0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234</v>
      </c>
      <c r="T30" s="43">
        <f t="shared" si="32"/>
        <v>0</v>
      </c>
      <c r="U30" s="43">
        <f t="shared" si="34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178</v>
      </c>
      <c r="D31" s="5" t="s">
        <v>181</v>
      </c>
      <c r="E31" s="5">
        <v>4</v>
      </c>
      <c r="F31" s="17" t="s">
        <v>3</v>
      </c>
      <c r="G31" s="17" t="s">
        <v>276</v>
      </c>
      <c r="H31" s="70" t="s">
        <v>287</v>
      </c>
      <c r="I31" s="18">
        <v>155</v>
      </c>
      <c r="J31" s="5">
        <f t="shared" si="33"/>
        <v>4</v>
      </c>
      <c r="K31" s="20" t="s">
        <v>192</v>
      </c>
      <c r="L31" s="21" t="s">
        <v>288</v>
      </c>
      <c r="M31" s="39"/>
      <c r="N31" s="39"/>
      <c r="O31" s="43">
        <f t="shared" si="27"/>
        <v>0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155</v>
      </c>
      <c r="T31" s="43">
        <f t="shared" si="32"/>
        <v>0</v>
      </c>
      <c r="U31" s="43">
        <f t="shared" si="34"/>
        <v>0</v>
      </c>
      <c r="V31" s="51">
        <f t="shared" si="36"/>
        <v>4</v>
      </c>
      <c r="W31" s="78"/>
      <c r="X31" s="8"/>
      <c r="Y31" s="8"/>
      <c r="AL31" s="10"/>
    </row>
    <row r="32" spans="2:38" ht="12.75" customHeight="1">
      <c r="B32" s="51">
        <f t="shared" si="35"/>
        <v>5</v>
      </c>
      <c r="C32" s="50" t="s">
        <v>178</v>
      </c>
      <c r="D32" s="5" t="s">
        <v>181</v>
      </c>
      <c r="E32" s="5">
        <v>5</v>
      </c>
      <c r="F32" s="17" t="s">
        <v>3</v>
      </c>
      <c r="G32" s="17" t="s">
        <v>276</v>
      </c>
      <c r="H32" s="70" t="s">
        <v>282</v>
      </c>
      <c r="I32" s="18">
        <v>634</v>
      </c>
      <c r="J32" s="5">
        <f t="shared" si="33"/>
        <v>4</v>
      </c>
      <c r="K32" s="20" t="s">
        <v>192</v>
      </c>
      <c r="L32" s="21" t="s">
        <v>288</v>
      </c>
      <c r="M32" s="39"/>
      <c r="N32" s="39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634</v>
      </c>
      <c r="T32" s="43">
        <f t="shared" si="32"/>
        <v>0</v>
      </c>
      <c r="U32" s="43">
        <f t="shared" si="34"/>
        <v>0</v>
      </c>
      <c r="V32" s="51">
        <f t="shared" si="36"/>
        <v>5</v>
      </c>
      <c r="W32" s="78"/>
      <c r="X32" s="8"/>
      <c r="Y32" s="8"/>
      <c r="AL32" s="10"/>
    </row>
    <row r="33" spans="2:38" ht="12.75" customHeight="1">
      <c r="B33" s="51">
        <f t="shared" si="35"/>
        <v>6</v>
      </c>
      <c r="C33" s="50" t="s">
        <v>178</v>
      </c>
      <c r="D33" s="5" t="s">
        <v>181</v>
      </c>
      <c r="E33" s="5">
        <v>6</v>
      </c>
      <c r="F33" s="17" t="s">
        <v>3</v>
      </c>
      <c r="G33" s="17" t="s">
        <v>276</v>
      </c>
      <c r="H33" s="70" t="s">
        <v>283</v>
      </c>
      <c r="I33" s="18">
        <v>382</v>
      </c>
      <c r="J33" s="5">
        <f t="shared" si="33"/>
        <v>4</v>
      </c>
      <c r="K33" s="20" t="s">
        <v>192</v>
      </c>
      <c r="L33" s="21" t="s">
        <v>288</v>
      </c>
      <c r="M33" s="39"/>
      <c r="N33" s="39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382</v>
      </c>
      <c r="T33" s="43">
        <f t="shared" si="32"/>
        <v>0</v>
      </c>
      <c r="U33" s="43">
        <f t="shared" si="34"/>
        <v>0</v>
      </c>
      <c r="V33" s="51">
        <f t="shared" si="36"/>
        <v>6</v>
      </c>
      <c r="W33" s="83"/>
      <c r="AL33" s="10"/>
    </row>
    <row r="34" spans="2:38" ht="12.75" customHeight="1">
      <c r="B34" s="51">
        <f t="shared" si="35"/>
        <v>7</v>
      </c>
      <c r="C34" s="50" t="s">
        <v>178</v>
      </c>
      <c r="D34" s="5" t="s">
        <v>181</v>
      </c>
      <c r="E34" s="5">
        <v>7</v>
      </c>
      <c r="F34" s="17" t="s">
        <v>3</v>
      </c>
      <c r="G34" s="17" t="s">
        <v>276</v>
      </c>
      <c r="H34" s="70" t="s">
        <v>284</v>
      </c>
      <c r="I34" s="18">
        <v>45</v>
      </c>
      <c r="J34" s="5">
        <f t="shared" si="33"/>
        <v>4</v>
      </c>
      <c r="K34" s="20" t="s">
        <v>192</v>
      </c>
      <c r="L34" s="21" t="s">
        <v>288</v>
      </c>
      <c r="M34" s="39"/>
      <c r="N34" s="39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45</v>
      </c>
      <c r="T34" s="43">
        <f t="shared" si="32"/>
        <v>0</v>
      </c>
      <c r="U34" s="43">
        <f t="shared" si="34"/>
        <v>0</v>
      </c>
      <c r="V34" s="51">
        <f t="shared" si="36"/>
        <v>7</v>
      </c>
      <c r="W34" s="83"/>
      <c r="AL34" s="10"/>
    </row>
    <row r="35" spans="2:38" ht="12.75" customHeight="1">
      <c r="B35" s="51">
        <f t="shared" si="35"/>
        <v>8</v>
      </c>
      <c r="C35" s="50" t="s">
        <v>178</v>
      </c>
      <c r="D35" s="5" t="s">
        <v>181</v>
      </c>
      <c r="E35" s="5">
        <v>8</v>
      </c>
      <c r="F35" s="17" t="s">
        <v>3</v>
      </c>
      <c r="G35" s="17" t="s">
        <v>276</v>
      </c>
      <c r="H35" s="70" t="s">
        <v>285</v>
      </c>
      <c r="I35" s="18">
        <v>96</v>
      </c>
      <c r="J35" s="5">
        <f t="shared" si="33"/>
        <v>4</v>
      </c>
      <c r="K35" s="20" t="s">
        <v>192</v>
      </c>
      <c r="L35" s="21" t="s">
        <v>288</v>
      </c>
      <c r="M35" s="39"/>
      <c r="N35" s="39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96</v>
      </c>
      <c r="T35" s="43">
        <f t="shared" si="32"/>
        <v>0</v>
      </c>
      <c r="U35" s="43">
        <f t="shared" si="34"/>
        <v>0</v>
      </c>
      <c r="V35" s="51">
        <f t="shared" si="36"/>
        <v>8</v>
      </c>
      <c r="W35" s="83"/>
      <c r="AL35" s="10"/>
    </row>
    <row r="36" spans="2:38" ht="12.75" customHeight="1">
      <c r="B36" s="51">
        <f t="shared" si="35"/>
        <v>9</v>
      </c>
      <c r="C36" s="50" t="s">
        <v>178</v>
      </c>
      <c r="D36" s="5" t="s">
        <v>181</v>
      </c>
      <c r="E36" s="14">
        <v>9</v>
      </c>
      <c r="F36" s="17" t="s">
        <v>3</v>
      </c>
      <c r="G36" s="17" t="s">
        <v>276</v>
      </c>
      <c r="H36" s="28" t="s">
        <v>286</v>
      </c>
      <c r="I36" s="18">
        <v>108</v>
      </c>
      <c r="J36" s="5">
        <f t="shared" si="33"/>
        <v>4</v>
      </c>
      <c r="K36" s="20" t="s">
        <v>192</v>
      </c>
      <c r="L36" s="21" t="s">
        <v>288</v>
      </c>
      <c r="M36" s="39"/>
      <c r="N36" s="39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108</v>
      </c>
      <c r="T36" s="43">
        <f t="shared" si="32"/>
        <v>0</v>
      </c>
      <c r="U36" s="43">
        <f t="shared" si="34"/>
        <v>0</v>
      </c>
      <c r="V36" s="51">
        <f t="shared" si="36"/>
        <v>9</v>
      </c>
      <c r="W36" s="83"/>
      <c r="AL36" s="10"/>
    </row>
    <row r="37" spans="2:38" ht="12.75" customHeight="1">
      <c r="B37" s="51">
        <f t="shared" si="35"/>
        <v>10</v>
      </c>
      <c r="C37" s="50" t="s">
        <v>188</v>
      </c>
      <c r="D37" s="5" t="s">
        <v>188</v>
      </c>
      <c r="E37" s="14" t="s">
        <v>188</v>
      </c>
      <c r="F37" s="17" t="s">
        <v>188</v>
      </c>
      <c r="G37" s="17" t="s">
        <v>188</v>
      </c>
      <c r="H37" s="28"/>
      <c r="I37" s="18"/>
      <c r="J37" s="5">
        <f t="shared" si="33"/>
        <v>6</v>
      </c>
      <c r="K37" s="20" t="s">
        <v>188</v>
      </c>
      <c r="L37" s="19"/>
      <c r="M37" s="39"/>
      <c r="N37" s="39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0</v>
      </c>
      <c r="U37" s="43">
        <f t="shared" si="34"/>
        <v>0</v>
      </c>
      <c r="V37" s="51">
        <f t="shared" si="36"/>
        <v>10</v>
      </c>
      <c r="W37" s="83"/>
      <c r="AL37" s="10"/>
    </row>
    <row r="38" spans="2:38" ht="12.75" customHeight="1">
      <c r="B38" s="51">
        <f t="shared" si="35"/>
        <v>11</v>
      </c>
      <c r="C38" s="50" t="s">
        <v>188</v>
      </c>
      <c r="D38" s="5" t="s">
        <v>188</v>
      </c>
      <c r="E38" s="14" t="s">
        <v>188</v>
      </c>
      <c r="F38" s="17" t="s">
        <v>188</v>
      </c>
      <c r="G38" s="17" t="s">
        <v>188</v>
      </c>
      <c r="H38" s="28"/>
      <c r="I38" s="18"/>
      <c r="J38" s="5">
        <f t="shared" si="33"/>
        <v>6</v>
      </c>
      <c r="K38" s="20" t="s">
        <v>188</v>
      </c>
      <c r="L38" s="19"/>
      <c r="M38" s="39"/>
      <c r="N38" s="39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0</v>
      </c>
      <c r="U38" s="43">
        <f t="shared" si="34"/>
        <v>0</v>
      </c>
      <c r="V38" s="51">
        <f t="shared" si="36"/>
        <v>11</v>
      </c>
      <c r="W38" s="83"/>
      <c r="AL38" s="10"/>
    </row>
    <row r="39" spans="2:38" ht="12.75" customHeight="1">
      <c r="B39" s="51">
        <f t="shared" si="35"/>
        <v>12</v>
      </c>
      <c r="C39" s="50" t="s">
        <v>38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3"/>
        <v>6</v>
      </c>
      <c r="K39" s="20" t="s">
        <v>188</v>
      </c>
      <c r="L39" s="19"/>
      <c r="M39" s="39"/>
      <c r="N39" s="39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0</v>
      </c>
      <c r="U39" s="43">
        <f t="shared" si="34"/>
        <v>0</v>
      </c>
      <c r="V39" s="51">
        <f t="shared" si="36"/>
        <v>12</v>
      </c>
      <c r="W39" s="83"/>
      <c r="AL39" s="10"/>
    </row>
    <row r="40" spans="2:38" ht="12.75" customHeight="1">
      <c r="B40" s="51">
        <f t="shared" si="35"/>
        <v>13</v>
      </c>
      <c r="C40" s="50" t="s">
        <v>38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3"/>
        <v>6</v>
      </c>
      <c r="K40" s="20" t="s">
        <v>188</v>
      </c>
      <c r="L40" s="19"/>
      <c r="M40" s="39"/>
      <c r="N40" s="39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0</v>
      </c>
      <c r="U40" s="43">
        <f t="shared" si="34"/>
        <v>0</v>
      </c>
      <c r="V40" s="51">
        <f t="shared" si="36"/>
        <v>13</v>
      </c>
      <c r="W40" s="83"/>
      <c r="AL40" s="10"/>
    </row>
    <row r="41" spans="2:38" ht="12.75" customHeight="1">
      <c r="B41" s="51">
        <f t="shared" si="35"/>
        <v>14</v>
      </c>
      <c r="C41" s="50" t="s">
        <v>38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3"/>
        <v>6</v>
      </c>
      <c r="K41" s="20" t="s">
        <v>188</v>
      </c>
      <c r="L41" s="19"/>
      <c r="M41" s="39"/>
      <c r="N41" s="39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4"/>
        <v>0</v>
      </c>
      <c r="V41" s="51">
        <f t="shared" si="36"/>
        <v>14</v>
      </c>
      <c r="W41" s="83"/>
      <c r="AL41" s="10"/>
    </row>
    <row r="42" spans="2:38" ht="12.75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ref="J42" si="37">IF(K42="耕作",0,IF(K42="休耕",1,IF(K42="転用",2,IF(K42="売却",3,IF(K42="貸出",4,IF(K42="借入",5,IF(K42="-",6,IF(K42="その他",7))))))))</f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4"/>
        <v>0</v>
      </c>
      <c r="V42" s="51">
        <f t="shared" si="36"/>
        <v>15</v>
      </c>
      <c r="W42" s="83"/>
      <c r="AL42" s="10"/>
    </row>
    <row r="43" spans="2:38" ht="12.75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5248</v>
      </c>
      <c r="N47" s="117">
        <f>O47+T47+(IF(W47=1,U47,0))</f>
        <v>5248</v>
      </c>
      <c r="O47" s="46">
        <f>SUM(O48:O62)</f>
        <v>5248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8">SUM(S48:S62)</f>
        <v>0</v>
      </c>
      <c r="T47" s="46">
        <f t="shared" si="38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customHeight="1">
      <c r="B48" s="53">
        <v>1</v>
      </c>
      <c r="C48" s="50" t="s">
        <v>179</v>
      </c>
      <c r="D48" s="5" t="s">
        <v>181</v>
      </c>
      <c r="E48" s="14">
        <v>1</v>
      </c>
      <c r="F48" s="17" t="s">
        <v>3</v>
      </c>
      <c r="G48" s="17" t="s">
        <v>275</v>
      </c>
      <c r="H48" s="17">
        <v>390</v>
      </c>
      <c r="I48" s="18">
        <v>103</v>
      </c>
      <c r="J48" s="5">
        <f>IF(K48="耕作",0,IF(K48="休耕",1,IF(K48="転用",2,IF(K48="売却",3,IF(K48="貸出",4,IF(K48="借入",5,IF(K48="-",6,IF(K48="その他",7))))))))</f>
        <v>0</v>
      </c>
      <c r="K48" s="20" t="s">
        <v>52</v>
      </c>
      <c r="L48" s="29" t="s">
        <v>289</v>
      </c>
      <c r="M48" s="39"/>
      <c r="N48" s="39"/>
      <c r="O48" s="43">
        <f t="shared" ref="O48:O62" si="39">IF(J48=0,I48,0)</f>
        <v>103</v>
      </c>
      <c r="P48" s="43">
        <f t="shared" ref="P48:P62" si="40">IF(J48=1,I48,0)</f>
        <v>0</v>
      </c>
      <c r="Q48" s="43">
        <f t="shared" ref="Q48:Q62" si="41">IF(J48=2,I48,0)</f>
        <v>0</v>
      </c>
      <c r="R48" s="43">
        <f t="shared" ref="R48:R62" si="42">IF(J48=3,I48,0)</f>
        <v>0</v>
      </c>
      <c r="S48" s="43">
        <f t="shared" ref="S48:S62" si="43">IF(J48=4,I48,0)</f>
        <v>0</v>
      </c>
      <c r="T48" s="43">
        <f t="shared" ref="T48:T62" si="44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customHeight="1">
      <c r="B49" s="53">
        <f>1+B48</f>
        <v>2</v>
      </c>
      <c r="C49" s="50" t="s">
        <v>179</v>
      </c>
      <c r="D49" s="5" t="s">
        <v>181</v>
      </c>
      <c r="E49" s="14">
        <v>2</v>
      </c>
      <c r="F49" s="17" t="s">
        <v>3</v>
      </c>
      <c r="G49" s="17" t="s">
        <v>275</v>
      </c>
      <c r="H49" s="68" t="s">
        <v>291</v>
      </c>
      <c r="I49" s="18">
        <v>1365</v>
      </c>
      <c r="J49" s="5">
        <f t="shared" ref="J49:J58" si="45">IF(K49="耕作",0,IF(K49="休耕",1,IF(K49="転用",2,IF(K49="売却",3,IF(K49="貸出",4,IF(K49="借入",5,IF(K49="-",6,IF(K49="その他",7))))))))</f>
        <v>0</v>
      </c>
      <c r="K49" s="20" t="s">
        <v>52</v>
      </c>
      <c r="L49" s="29" t="s">
        <v>290</v>
      </c>
      <c r="M49" s="39"/>
      <c r="N49" s="39"/>
      <c r="O49" s="43">
        <f t="shared" si="39"/>
        <v>1365</v>
      </c>
      <c r="P49" s="43">
        <f t="shared" si="40"/>
        <v>0</v>
      </c>
      <c r="Q49" s="43">
        <f t="shared" si="41"/>
        <v>0</v>
      </c>
      <c r="R49" s="43">
        <f t="shared" si="42"/>
        <v>0</v>
      </c>
      <c r="S49" s="43">
        <f t="shared" si="43"/>
        <v>0</v>
      </c>
      <c r="T49" s="43">
        <f t="shared" si="44"/>
        <v>0</v>
      </c>
      <c r="U49" s="43">
        <f t="shared" ref="U49:U62" si="46">IF(J49=7,I49,0)</f>
        <v>0</v>
      </c>
      <c r="V49" s="53">
        <f>1+V48</f>
        <v>2</v>
      </c>
      <c r="W49" s="83"/>
      <c r="X49" s="8"/>
      <c r="Y49" s="8"/>
      <c r="Z49" s="1"/>
    </row>
    <row r="50" spans="2:26" ht="12.75" customHeight="1">
      <c r="B50" s="53">
        <f t="shared" ref="B50:B62" si="47">1+B49</f>
        <v>3</v>
      </c>
      <c r="C50" s="50" t="s">
        <v>179</v>
      </c>
      <c r="D50" s="5" t="s">
        <v>181</v>
      </c>
      <c r="E50" s="14">
        <v>3</v>
      </c>
      <c r="F50" s="17" t="s">
        <v>3</v>
      </c>
      <c r="G50" s="17" t="s">
        <v>275</v>
      </c>
      <c r="H50" s="68" t="s">
        <v>292</v>
      </c>
      <c r="I50" s="18">
        <v>694</v>
      </c>
      <c r="J50" s="5">
        <f t="shared" si="45"/>
        <v>0</v>
      </c>
      <c r="K50" s="20" t="s">
        <v>52</v>
      </c>
      <c r="L50" s="29" t="s">
        <v>290</v>
      </c>
      <c r="M50" s="39"/>
      <c r="N50" s="39"/>
      <c r="O50" s="43">
        <f t="shared" si="39"/>
        <v>694</v>
      </c>
      <c r="P50" s="43">
        <f t="shared" si="40"/>
        <v>0</v>
      </c>
      <c r="Q50" s="43">
        <f t="shared" si="41"/>
        <v>0</v>
      </c>
      <c r="R50" s="43">
        <f t="shared" si="42"/>
        <v>0</v>
      </c>
      <c r="S50" s="43">
        <f t="shared" si="43"/>
        <v>0</v>
      </c>
      <c r="T50" s="43">
        <f t="shared" si="44"/>
        <v>0</v>
      </c>
      <c r="U50" s="43">
        <f t="shared" si="46"/>
        <v>0</v>
      </c>
      <c r="V50" s="53">
        <f t="shared" ref="V50:V62" si="48">1+V49</f>
        <v>3</v>
      </c>
      <c r="W50" s="83"/>
      <c r="X50" s="8"/>
      <c r="Y50" s="8"/>
      <c r="Z50" s="1"/>
    </row>
    <row r="51" spans="2:26" ht="12.75" customHeight="1">
      <c r="B51" s="53">
        <f t="shared" si="47"/>
        <v>4</v>
      </c>
      <c r="C51" s="50" t="s">
        <v>179</v>
      </c>
      <c r="D51" s="5" t="s">
        <v>181</v>
      </c>
      <c r="E51" s="14">
        <v>4</v>
      </c>
      <c r="F51" s="17" t="s">
        <v>3</v>
      </c>
      <c r="G51" s="17" t="s">
        <v>275</v>
      </c>
      <c r="H51" s="68" t="s">
        <v>295</v>
      </c>
      <c r="I51" s="18">
        <v>109</v>
      </c>
      <c r="J51" s="5">
        <f t="shared" si="45"/>
        <v>0</v>
      </c>
      <c r="K51" s="20" t="s">
        <v>52</v>
      </c>
      <c r="L51" s="29" t="s">
        <v>290</v>
      </c>
      <c r="M51" s="39"/>
      <c r="N51" s="39"/>
      <c r="O51" s="43">
        <f t="shared" si="39"/>
        <v>109</v>
      </c>
      <c r="P51" s="43">
        <f t="shared" si="40"/>
        <v>0</v>
      </c>
      <c r="Q51" s="43">
        <f t="shared" si="41"/>
        <v>0</v>
      </c>
      <c r="R51" s="43">
        <f t="shared" si="42"/>
        <v>0</v>
      </c>
      <c r="S51" s="43">
        <f t="shared" si="43"/>
        <v>0</v>
      </c>
      <c r="T51" s="43">
        <f t="shared" si="44"/>
        <v>0</v>
      </c>
      <c r="U51" s="43">
        <f t="shared" si="46"/>
        <v>0</v>
      </c>
      <c r="V51" s="53">
        <f t="shared" si="48"/>
        <v>4</v>
      </c>
      <c r="W51" s="83"/>
      <c r="X51" s="8"/>
      <c r="Y51" s="8"/>
      <c r="Z51" s="1"/>
    </row>
    <row r="52" spans="2:26" ht="12.75" customHeight="1">
      <c r="B52" s="53">
        <f t="shared" si="47"/>
        <v>5</v>
      </c>
      <c r="C52" s="50" t="s">
        <v>179</v>
      </c>
      <c r="D52" s="5" t="s">
        <v>181</v>
      </c>
      <c r="E52" s="14">
        <v>5</v>
      </c>
      <c r="F52" s="17" t="s">
        <v>3</v>
      </c>
      <c r="G52" s="17" t="s">
        <v>275</v>
      </c>
      <c r="H52" s="68" t="s">
        <v>293</v>
      </c>
      <c r="I52" s="18">
        <v>919</v>
      </c>
      <c r="J52" s="5">
        <f t="shared" si="45"/>
        <v>0</v>
      </c>
      <c r="K52" s="20" t="s">
        <v>52</v>
      </c>
      <c r="L52" s="29" t="s">
        <v>290</v>
      </c>
      <c r="M52" s="39"/>
      <c r="N52" s="39"/>
      <c r="O52" s="43">
        <f t="shared" si="39"/>
        <v>919</v>
      </c>
      <c r="P52" s="43">
        <f t="shared" si="40"/>
        <v>0</v>
      </c>
      <c r="Q52" s="43">
        <f t="shared" si="41"/>
        <v>0</v>
      </c>
      <c r="R52" s="43">
        <f t="shared" si="42"/>
        <v>0</v>
      </c>
      <c r="S52" s="43">
        <f t="shared" si="43"/>
        <v>0</v>
      </c>
      <c r="T52" s="43">
        <f t="shared" si="44"/>
        <v>0</v>
      </c>
      <c r="U52" s="43">
        <f t="shared" si="46"/>
        <v>0</v>
      </c>
      <c r="V52" s="53">
        <f t="shared" si="48"/>
        <v>5</v>
      </c>
      <c r="W52" s="83"/>
      <c r="X52" s="8"/>
      <c r="Y52" s="8"/>
      <c r="Z52" s="1"/>
    </row>
    <row r="53" spans="2:26" ht="12.75" customHeight="1">
      <c r="B53" s="53">
        <f t="shared" si="47"/>
        <v>6</v>
      </c>
      <c r="C53" s="50" t="s">
        <v>179</v>
      </c>
      <c r="D53" s="5" t="s">
        <v>181</v>
      </c>
      <c r="E53" s="14">
        <v>6</v>
      </c>
      <c r="F53" s="17" t="s">
        <v>3</v>
      </c>
      <c r="G53" s="17" t="s">
        <v>275</v>
      </c>
      <c r="H53" s="68" t="s">
        <v>294</v>
      </c>
      <c r="I53" s="18">
        <v>786</v>
      </c>
      <c r="J53" s="5">
        <f t="shared" si="45"/>
        <v>0</v>
      </c>
      <c r="K53" s="20" t="s">
        <v>52</v>
      </c>
      <c r="L53" s="29" t="s">
        <v>290</v>
      </c>
      <c r="M53" s="39"/>
      <c r="N53" s="39"/>
      <c r="O53" s="43">
        <f t="shared" si="39"/>
        <v>786</v>
      </c>
      <c r="P53" s="43">
        <f t="shared" si="40"/>
        <v>0</v>
      </c>
      <c r="Q53" s="43">
        <f t="shared" si="41"/>
        <v>0</v>
      </c>
      <c r="R53" s="43">
        <f t="shared" si="42"/>
        <v>0</v>
      </c>
      <c r="S53" s="43">
        <f t="shared" si="43"/>
        <v>0</v>
      </c>
      <c r="T53" s="43">
        <f t="shared" si="44"/>
        <v>0</v>
      </c>
      <c r="U53" s="43">
        <f t="shared" si="46"/>
        <v>0</v>
      </c>
      <c r="V53" s="53">
        <f t="shared" si="48"/>
        <v>6</v>
      </c>
      <c r="W53" s="83"/>
      <c r="Z53" s="1"/>
    </row>
    <row r="54" spans="2:26" ht="12.75" customHeight="1">
      <c r="B54" s="53">
        <f t="shared" si="47"/>
        <v>7</v>
      </c>
      <c r="C54" s="50" t="s">
        <v>179</v>
      </c>
      <c r="D54" s="5" t="s">
        <v>181</v>
      </c>
      <c r="E54" s="14">
        <v>7</v>
      </c>
      <c r="F54" s="17" t="s">
        <v>3</v>
      </c>
      <c r="G54" s="17" t="s">
        <v>275</v>
      </c>
      <c r="H54" s="68" t="s">
        <v>296</v>
      </c>
      <c r="I54" s="18">
        <v>552</v>
      </c>
      <c r="J54" s="5">
        <f t="shared" si="45"/>
        <v>0</v>
      </c>
      <c r="K54" s="20" t="s">
        <v>52</v>
      </c>
      <c r="L54" s="29" t="s">
        <v>297</v>
      </c>
      <c r="M54" s="39"/>
      <c r="N54" s="39"/>
      <c r="O54" s="43">
        <f t="shared" si="39"/>
        <v>552</v>
      </c>
      <c r="P54" s="43">
        <f t="shared" si="40"/>
        <v>0</v>
      </c>
      <c r="Q54" s="43">
        <f t="shared" si="41"/>
        <v>0</v>
      </c>
      <c r="R54" s="43">
        <f t="shared" si="42"/>
        <v>0</v>
      </c>
      <c r="S54" s="43">
        <f t="shared" si="43"/>
        <v>0</v>
      </c>
      <c r="T54" s="43">
        <f t="shared" si="44"/>
        <v>0</v>
      </c>
      <c r="U54" s="43">
        <f t="shared" si="46"/>
        <v>0</v>
      </c>
      <c r="V54" s="53">
        <f t="shared" si="48"/>
        <v>7</v>
      </c>
      <c r="W54" s="83"/>
      <c r="Z54" s="1"/>
    </row>
    <row r="55" spans="2:26" ht="12.75" customHeight="1">
      <c r="B55" s="53">
        <f t="shared" si="47"/>
        <v>8</v>
      </c>
      <c r="C55" s="50" t="s">
        <v>179</v>
      </c>
      <c r="D55" s="5" t="s">
        <v>181</v>
      </c>
      <c r="E55" s="14">
        <v>8</v>
      </c>
      <c r="F55" s="17" t="s">
        <v>3</v>
      </c>
      <c r="G55" s="17" t="s">
        <v>24</v>
      </c>
      <c r="H55" s="68" t="s">
        <v>300</v>
      </c>
      <c r="I55" s="18">
        <v>720</v>
      </c>
      <c r="J55" s="5">
        <f t="shared" si="45"/>
        <v>0</v>
      </c>
      <c r="K55" s="20" t="s">
        <v>52</v>
      </c>
      <c r="L55" s="29" t="s">
        <v>301</v>
      </c>
      <c r="M55" s="39"/>
      <c r="N55" s="39"/>
      <c r="O55" s="43">
        <f t="shared" si="39"/>
        <v>720</v>
      </c>
      <c r="P55" s="43">
        <f t="shared" si="40"/>
        <v>0</v>
      </c>
      <c r="Q55" s="43">
        <f t="shared" si="41"/>
        <v>0</v>
      </c>
      <c r="R55" s="43">
        <f t="shared" si="42"/>
        <v>0</v>
      </c>
      <c r="S55" s="43">
        <f t="shared" si="43"/>
        <v>0</v>
      </c>
      <c r="T55" s="43">
        <f t="shared" si="44"/>
        <v>0</v>
      </c>
      <c r="U55" s="43">
        <f t="shared" si="46"/>
        <v>0</v>
      </c>
      <c r="V55" s="53">
        <f t="shared" si="48"/>
        <v>8</v>
      </c>
      <c r="W55" s="83"/>
      <c r="Z55" s="1"/>
    </row>
    <row r="56" spans="2:26" ht="12.75" customHeight="1">
      <c r="B56" s="53">
        <f t="shared" si="47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17" t="s">
        <v>6</v>
      </c>
      <c r="I56" s="18" t="s">
        <v>6</v>
      </c>
      <c r="J56" s="5">
        <f t="shared" si="45"/>
        <v>6</v>
      </c>
      <c r="K56" s="20" t="s">
        <v>188</v>
      </c>
      <c r="L56" s="69"/>
      <c r="M56" s="39"/>
      <c r="N56" s="39"/>
      <c r="O56" s="43">
        <f t="shared" si="39"/>
        <v>0</v>
      </c>
      <c r="P56" s="43">
        <f t="shared" si="40"/>
        <v>0</v>
      </c>
      <c r="Q56" s="43">
        <f t="shared" si="41"/>
        <v>0</v>
      </c>
      <c r="R56" s="43">
        <f t="shared" si="42"/>
        <v>0</v>
      </c>
      <c r="S56" s="43">
        <f t="shared" si="43"/>
        <v>0</v>
      </c>
      <c r="T56" s="43">
        <f t="shared" si="44"/>
        <v>0</v>
      </c>
      <c r="U56" s="43">
        <f t="shared" si="46"/>
        <v>0</v>
      </c>
      <c r="V56" s="53">
        <f t="shared" si="48"/>
        <v>9</v>
      </c>
      <c r="W56" s="83"/>
      <c r="Z56" s="1"/>
    </row>
    <row r="57" spans="2:26" ht="12.75" customHeight="1">
      <c r="B57" s="53">
        <f t="shared" si="47"/>
        <v>10</v>
      </c>
      <c r="C57" s="50" t="s">
        <v>188</v>
      </c>
      <c r="D57" s="5" t="s">
        <v>188</v>
      </c>
      <c r="E57" s="14" t="s">
        <v>38</v>
      </c>
      <c r="F57" s="17" t="s">
        <v>188</v>
      </c>
      <c r="G57" s="17" t="s">
        <v>188</v>
      </c>
      <c r="H57" s="17" t="s">
        <v>6</v>
      </c>
      <c r="I57" s="18" t="s">
        <v>6</v>
      </c>
      <c r="J57" s="5">
        <f t="shared" si="45"/>
        <v>6</v>
      </c>
      <c r="K57" s="20" t="s">
        <v>188</v>
      </c>
      <c r="L57" s="19"/>
      <c r="M57" s="39"/>
      <c r="N57" s="39"/>
      <c r="O57" s="43">
        <f t="shared" si="39"/>
        <v>0</v>
      </c>
      <c r="P57" s="43">
        <f t="shared" si="40"/>
        <v>0</v>
      </c>
      <c r="Q57" s="43">
        <f t="shared" si="41"/>
        <v>0</v>
      </c>
      <c r="R57" s="43">
        <f t="shared" si="42"/>
        <v>0</v>
      </c>
      <c r="S57" s="43">
        <f t="shared" si="43"/>
        <v>0</v>
      </c>
      <c r="T57" s="43">
        <f t="shared" si="44"/>
        <v>0</v>
      </c>
      <c r="U57" s="43">
        <f t="shared" si="46"/>
        <v>0</v>
      </c>
      <c r="V57" s="53">
        <f t="shared" si="48"/>
        <v>10</v>
      </c>
      <c r="W57" s="83"/>
      <c r="Z57" s="1"/>
    </row>
    <row r="58" spans="2:26" ht="12.75" customHeight="1">
      <c r="B58" s="53">
        <f t="shared" si="47"/>
        <v>11</v>
      </c>
      <c r="C58" s="50" t="s">
        <v>188</v>
      </c>
      <c r="D58" s="5" t="s">
        <v>188</v>
      </c>
      <c r="E58" s="14" t="s">
        <v>38</v>
      </c>
      <c r="F58" s="17" t="s">
        <v>188</v>
      </c>
      <c r="G58" s="17" t="s">
        <v>188</v>
      </c>
      <c r="H58" s="17" t="s">
        <v>6</v>
      </c>
      <c r="I58" s="18" t="s">
        <v>6</v>
      </c>
      <c r="J58" s="5">
        <f t="shared" si="45"/>
        <v>6</v>
      </c>
      <c r="K58" s="20" t="s">
        <v>188</v>
      </c>
      <c r="L58" s="19"/>
      <c r="M58" s="39"/>
      <c r="N58" s="39"/>
      <c r="O58" s="43">
        <f t="shared" si="39"/>
        <v>0</v>
      </c>
      <c r="P58" s="43">
        <f t="shared" si="40"/>
        <v>0</v>
      </c>
      <c r="Q58" s="43">
        <f t="shared" si="41"/>
        <v>0</v>
      </c>
      <c r="R58" s="43">
        <f t="shared" si="42"/>
        <v>0</v>
      </c>
      <c r="S58" s="43">
        <f t="shared" si="43"/>
        <v>0</v>
      </c>
      <c r="T58" s="43">
        <f t="shared" si="44"/>
        <v>0</v>
      </c>
      <c r="U58" s="43">
        <f t="shared" si="46"/>
        <v>0</v>
      </c>
      <c r="V58" s="53">
        <f t="shared" si="48"/>
        <v>11</v>
      </c>
      <c r="W58" s="83"/>
      <c r="Z58" s="1"/>
    </row>
    <row r="59" spans="2:26" ht="12.75" customHeight="1">
      <c r="B59" s="53">
        <f t="shared" si="47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ref="J59:J62" si="49">IF(K59="耕作",0,IF(K59="休耕",1,IF(K59="転用",2,IF(K59="売却",3,IF(K59="貸出",4,IF(K59="借入",5,IF(K59="-",6,IF(K59="その他",7))))))))</f>
        <v>6</v>
      </c>
      <c r="K59" s="20" t="s">
        <v>188</v>
      </c>
      <c r="L59" s="19"/>
      <c r="M59" s="39"/>
      <c r="N59" s="39"/>
      <c r="O59" s="43">
        <f t="shared" si="39"/>
        <v>0</v>
      </c>
      <c r="P59" s="43">
        <f t="shared" si="40"/>
        <v>0</v>
      </c>
      <c r="Q59" s="43">
        <f t="shared" si="41"/>
        <v>0</v>
      </c>
      <c r="R59" s="43">
        <f t="shared" si="42"/>
        <v>0</v>
      </c>
      <c r="S59" s="43">
        <f t="shared" si="43"/>
        <v>0</v>
      </c>
      <c r="T59" s="43">
        <f t="shared" si="44"/>
        <v>0</v>
      </c>
      <c r="U59" s="43">
        <f t="shared" si="46"/>
        <v>0</v>
      </c>
      <c r="V59" s="53">
        <f t="shared" si="48"/>
        <v>12</v>
      </c>
      <c r="W59" s="83"/>
      <c r="Z59" s="1"/>
    </row>
    <row r="60" spans="2:26" ht="12.75" customHeight="1">
      <c r="B60" s="53">
        <f t="shared" si="47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9"/>
        <v>6</v>
      </c>
      <c r="K60" s="20" t="s">
        <v>188</v>
      </c>
      <c r="L60" s="19"/>
      <c r="M60" s="39"/>
      <c r="N60" s="39"/>
      <c r="O60" s="43">
        <f t="shared" si="39"/>
        <v>0</v>
      </c>
      <c r="P60" s="43">
        <f t="shared" si="40"/>
        <v>0</v>
      </c>
      <c r="Q60" s="43">
        <f t="shared" si="41"/>
        <v>0</v>
      </c>
      <c r="R60" s="43">
        <f t="shared" si="42"/>
        <v>0</v>
      </c>
      <c r="S60" s="43">
        <f t="shared" si="43"/>
        <v>0</v>
      </c>
      <c r="T60" s="43">
        <f t="shared" si="44"/>
        <v>0</v>
      </c>
      <c r="U60" s="43">
        <f t="shared" si="46"/>
        <v>0</v>
      </c>
      <c r="V60" s="53">
        <f t="shared" si="48"/>
        <v>13</v>
      </c>
      <c r="W60" s="83"/>
      <c r="Z60" s="1"/>
    </row>
    <row r="61" spans="2:26" ht="12.75" customHeight="1">
      <c r="B61" s="53">
        <f t="shared" si="47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9"/>
        <v>6</v>
      </c>
      <c r="K61" s="20" t="s">
        <v>188</v>
      </c>
      <c r="L61" s="19"/>
      <c r="M61" s="39"/>
      <c r="N61" s="39"/>
      <c r="O61" s="43">
        <f t="shared" si="39"/>
        <v>0</v>
      </c>
      <c r="P61" s="43">
        <f t="shared" si="40"/>
        <v>0</v>
      </c>
      <c r="Q61" s="43">
        <f t="shared" si="41"/>
        <v>0</v>
      </c>
      <c r="R61" s="43">
        <f t="shared" si="42"/>
        <v>0</v>
      </c>
      <c r="S61" s="43">
        <f t="shared" si="43"/>
        <v>0</v>
      </c>
      <c r="T61" s="43">
        <f t="shared" si="44"/>
        <v>0</v>
      </c>
      <c r="U61" s="43">
        <f t="shared" si="46"/>
        <v>0</v>
      </c>
      <c r="V61" s="53">
        <f t="shared" si="48"/>
        <v>14</v>
      </c>
      <c r="W61" s="83"/>
      <c r="Z61" s="1"/>
    </row>
    <row r="62" spans="2:26" ht="12.75" customHeight="1">
      <c r="B62" s="53">
        <f t="shared" si="47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9"/>
        <v>6</v>
      </c>
      <c r="K62" s="20" t="s">
        <v>188</v>
      </c>
      <c r="L62" s="21" t="s">
        <v>38</v>
      </c>
      <c r="M62" s="41"/>
      <c r="N62" s="41"/>
      <c r="O62" s="43">
        <f t="shared" si="39"/>
        <v>0</v>
      </c>
      <c r="P62" s="43">
        <f t="shared" si="40"/>
        <v>0</v>
      </c>
      <c r="Q62" s="43">
        <f t="shared" si="41"/>
        <v>0</v>
      </c>
      <c r="R62" s="43">
        <f t="shared" si="42"/>
        <v>0</v>
      </c>
      <c r="S62" s="43">
        <f t="shared" si="43"/>
        <v>0</v>
      </c>
      <c r="T62" s="43">
        <f t="shared" si="44"/>
        <v>0</v>
      </c>
      <c r="U62" s="43">
        <f t="shared" si="46"/>
        <v>0</v>
      </c>
      <c r="V62" s="53">
        <f t="shared" si="48"/>
        <v>15</v>
      </c>
      <c r="W62" s="83"/>
      <c r="Z62" s="1"/>
    </row>
    <row r="63" spans="2:26" ht="12.75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1539</v>
      </c>
      <c r="N67" s="117">
        <f>O67+T67+(IF(W67=1,U67,0))</f>
        <v>1539</v>
      </c>
      <c r="O67" s="47">
        <f>SUM(O68:O82)</f>
        <v>1539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50">SUM(S68:S82)</f>
        <v>0</v>
      </c>
      <c r="T67" s="47">
        <f t="shared" si="50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customHeight="1">
      <c r="B68" s="54">
        <v>1</v>
      </c>
      <c r="C68" s="50" t="s">
        <v>190</v>
      </c>
      <c r="D68" s="5" t="s">
        <v>181</v>
      </c>
      <c r="E68" s="5">
        <v>1</v>
      </c>
      <c r="F68" s="17" t="s">
        <v>3</v>
      </c>
      <c r="G68" s="17" t="s">
        <v>7</v>
      </c>
      <c r="H68" s="68" t="s">
        <v>302</v>
      </c>
      <c r="I68" s="27">
        <v>300</v>
      </c>
      <c r="J68" s="5">
        <f>IF(K68="耕作",0,IF(K68="休耕",1,IF(K68="転用",2,IF(K68="売却",3,IF(K68="貸出",4,IF(K68="借入",5,IF(K68="-",6,IF(K68="その他",7))))))))</f>
        <v>0</v>
      </c>
      <c r="K68" s="20" t="s">
        <v>52</v>
      </c>
      <c r="L68" s="19"/>
      <c r="M68" s="39"/>
      <c r="N68" s="39"/>
      <c r="O68" s="43">
        <f t="shared" ref="O68:O82" si="51">IF(J68=0,I68,0)</f>
        <v>300</v>
      </c>
      <c r="P68" s="43">
        <f>IF(J68=1,I68,0)</f>
        <v>0</v>
      </c>
      <c r="Q68" s="43">
        <f t="shared" ref="Q68:Q82" si="52">IF(J68=2,I68,0)</f>
        <v>0</v>
      </c>
      <c r="R68" s="43">
        <f t="shared" ref="R68:R82" si="53">IF(J68=3,I68,0)</f>
        <v>0</v>
      </c>
      <c r="S68" s="43">
        <f t="shared" ref="S68:S82" si="54">IF(J68=4,I68,0)</f>
        <v>0</v>
      </c>
      <c r="T68" s="43">
        <f t="shared" ref="T68:T82" si="55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customHeight="1">
      <c r="B69" s="54">
        <f>1+B68</f>
        <v>2</v>
      </c>
      <c r="C69" s="50" t="s">
        <v>190</v>
      </c>
      <c r="D69" s="5" t="s">
        <v>181</v>
      </c>
      <c r="E69" s="5">
        <v>2</v>
      </c>
      <c r="F69" s="17" t="s">
        <v>3</v>
      </c>
      <c r="G69" s="17" t="s">
        <v>7</v>
      </c>
      <c r="H69" s="68" t="s">
        <v>303</v>
      </c>
      <c r="I69" s="27">
        <v>374</v>
      </c>
      <c r="J69" s="5">
        <f t="shared" ref="J69:J81" si="56">IF(K69="耕作",0,IF(K69="休耕",1,IF(K69="転用",2,IF(K69="売却",3,IF(K69="貸出",4,IF(K69="借入",5,IF(K69="-",6,IF(K69="その他",7))))))))</f>
        <v>0</v>
      </c>
      <c r="K69" s="20" t="s">
        <v>52</v>
      </c>
      <c r="L69" s="19"/>
      <c r="M69" s="39"/>
      <c r="N69" s="39"/>
      <c r="O69" s="43">
        <f t="shared" si="51"/>
        <v>374</v>
      </c>
      <c r="P69" s="43">
        <f t="shared" ref="P69:P82" si="57">IF(J69=1,I69,0)</f>
        <v>0</v>
      </c>
      <c r="Q69" s="43">
        <f t="shared" si="52"/>
        <v>0</v>
      </c>
      <c r="R69" s="43">
        <f t="shared" si="53"/>
        <v>0</v>
      </c>
      <c r="S69" s="43">
        <f t="shared" si="54"/>
        <v>0</v>
      </c>
      <c r="T69" s="43">
        <f t="shared" si="55"/>
        <v>0</v>
      </c>
      <c r="U69" s="43">
        <f t="shared" ref="U69:U82" si="58">IF(J69=7,I69,0)</f>
        <v>0</v>
      </c>
      <c r="V69" s="54">
        <f>1+V68</f>
        <v>2</v>
      </c>
      <c r="W69" s="83"/>
      <c r="X69" s="8"/>
      <c r="Y69" s="8"/>
      <c r="Z69" s="1"/>
    </row>
    <row r="70" spans="2:26" ht="12.75" customHeight="1">
      <c r="B70" s="54">
        <f t="shared" ref="B70:B82" si="59">1+B69</f>
        <v>3</v>
      </c>
      <c r="C70" s="50" t="s">
        <v>190</v>
      </c>
      <c r="D70" s="5" t="s">
        <v>181</v>
      </c>
      <c r="E70" s="5">
        <v>3</v>
      </c>
      <c r="F70" s="17" t="s">
        <v>3</v>
      </c>
      <c r="G70" s="17" t="s">
        <v>304</v>
      </c>
      <c r="H70" s="68" t="s">
        <v>305</v>
      </c>
      <c r="I70" s="27">
        <v>403</v>
      </c>
      <c r="J70" s="5">
        <f t="shared" si="56"/>
        <v>0</v>
      </c>
      <c r="K70" s="20" t="s">
        <v>52</v>
      </c>
      <c r="L70" s="19"/>
      <c r="M70" s="39"/>
      <c r="N70" s="39"/>
      <c r="O70" s="43">
        <f t="shared" si="51"/>
        <v>403</v>
      </c>
      <c r="P70" s="43">
        <f t="shared" si="57"/>
        <v>0</v>
      </c>
      <c r="Q70" s="43">
        <f t="shared" si="52"/>
        <v>0</v>
      </c>
      <c r="R70" s="43">
        <f t="shared" si="53"/>
        <v>0</v>
      </c>
      <c r="S70" s="43">
        <f t="shared" si="54"/>
        <v>0</v>
      </c>
      <c r="T70" s="43">
        <f t="shared" si="55"/>
        <v>0</v>
      </c>
      <c r="U70" s="43">
        <f t="shared" si="58"/>
        <v>0</v>
      </c>
      <c r="V70" s="54">
        <f t="shared" ref="V70:V82" si="60">1+V69</f>
        <v>3</v>
      </c>
      <c r="W70" s="83"/>
      <c r="X70" s="8"/>
      <c r="Y70" s="8"/>
      <c r="Z70" s="1"/>
    </row>
    <row r="71" spans="2:26" ht="12.75" customHeight="1">
      <c r="B71" s="54">
        <f t="shared" si="59"/>
        <v>4</v>
      </c>
      <c r="C71" s="50" t="s">
        <v>190</v>
      </c>
      <c r="D71" s="5" t="s">
        <v>181</v>
      </c>
      <c r="E71" s="5">
        <v>4</v>
      </c>
      <c r="F71" s="17" t="s">
        <v>3</v>
      </c>
      <c r="G71" s="17" t="s">
        <v>304</v>
      </c>
      <c r="H71" s="68" t="s">
        <v>306</v>
      </c>
      <c r="I71" s="18">
        <v>427</v>
      </c>
      <c r="J71" s="5">
        <f t="shared" si="56"/>
        <v>0</v>
      </c>
      <c r="K71" s="20" t="s">
        <v>52</v>
      </c>
      <c r="L71" s="19"/>
      <c r="M71" s="39"/>
      <c r="N71" s="39"/>
      <c r="O71" s="43">
        <f t="shared" si="51"/>
        <v>427</v>
      </c>
      <c r="P71" s="43">
        <f t="shared" si="57"/>
        <v>0</v>
      </c>
      <c r="Q71" s="43">
        <f t="shared" si="52"/>
        <v>0</v>
      </c>
      <c r="R71" s="43">
        <f t="shared" si="53"/>
        <v>0</v>
      </c>
      <c r="S71" s="43">
        <f t="shared" si="54"/>
        <v>0</v>
      </c>
      <c r="T71" s="43">
        <f t="shared" si="55"/>
        <v>0</v>
      </c>
      <c r="U71" s="43">
        <f t="shared" si="58"/>
        <v>0</v>
      </c>
      <c r="V71" s="54">
        <f t="shared" si="60"/>
        <v>4</v>
      </c>
      <c r="W71" s="83"/>
      <c r="X71" s="8"/>
      <c r="Y71" s="8"/>
      <c r="Z71" s="1"/>
    </row>
    <row r="72" spans="2:26" ht="12.75" customHeight="1">
      <c r="B72" s="54">
        <f t="shared" si="59"/>
        <v>5</v>
      </c>
      <c r="C72" s="50" t="s">
        <v>190</v>
      </c>
      <c r="D72" s="5" t="s">
        <v>181</v>
      </c>
      <c r="E72" s="5">
        <v>5</v>
      </c>
      <c r="F72" s="17" t="s">
        <v>3</v>
      </c>
      <c r="G72" s="17" t="s">
        <v>7</v>
      </c>
      <c r="H72" s="68" t="s">
        <v>307</v>
      </c>
      <c r="I72" s="18">
        <v>26</v>
      </c>
      <c r="J72" s="5">
        <f t="shared" si="56"/>
        <v>0</v>
      </c>
      <c r="K72" s="20" t="s">
        <v>52</v>
      </c>
      <c r="L72" s="19"/>
      <c r="M72" s="39"/>
      <c r="N72" s="39"/>
      <c r="O72" s="43">
        <f t="shared" si="51"/>
        <v>26</v>
      </c>
      <c r="P72" s="43">
        <f t="shared" si="57"/>
        <v>0</v>
      </c>
      <c r="Q72" s="43">
        <f t="shared" si="52"/>
        <v>0</v>
      </c>
      <c r="R72" s="43">
        <f t="shared" si="53"/>
        <v>0</v>
      </c>
      <c r="S72" s="43">
        <f t="shared" si="54"/>
        <v>0</v>
      </c>
      <c r="T72" s="43">
        <f t="shared" si="55"/>
        <v>0</v>
      </c>
      <c r="U72" s="43">
        <f t="shared" si="58"/>
        <v>0</v>
      </c>
      <c r="V72" s="54">
        <f t="shared" si="60"/>
        <v>5</v>
      </c>
      <c r="W72" s="78"/>
      <c r="X72" s="8"/>
      <c r="Y72" s="8"/>
      <c r="Z72" s="1"/>
    </row>
    <row r="73" spans="2:26" ht="12.75" customHeight="1">
      <c r="B73" s="54">
        <f t="shared" si="59"/>
        <v>6</v>
      </c>
      <c r="C73" s="50" t="s">
        <v>190</v>
      </c>
      <c r="D73" s="5" t="s">
        <v>181</v>
      </c>
      <c r="E73" s="5">
        <v>6</v>
      </c>
      <c r="F73" s="17" t="s">
        <v>3</v>
      </c>
      <c r="G73" s="17" t="s">
        <v>7</v>
      </c>
      <c r="H73" s="68" t="s">
        <v>308</v>
      </c>
      <c r="I73" s="18">
        <v>9</v>
      </c>
      <c r="J73" s="5">
        <f t="shared" si="56"/>
        <v>0</v>
      </c>
      <c r="K73" s="20" t="s">
        <v>52</v>
      </c>
      <c r="L73" s="29" t="s">
        <v>1210</v>
      </c>
      <c r="M73" s="39"/>
      <c r="N73" s="39"/>
      <c r="O73" s="43">
        <f t="shared" si="51"/>
        <v>9</v>
      </c>
      <c r="P73" s="43">
        <f t="shared" si="57"/>
        <v>0</v>
      </c>
      <c r="Q73" s="43">
        <f t="shared" si="52"/>
        <v>0</v>
      </c>
      <c r="R73" s="43">
        <f t="shared" si="53"/>
        <v>0</v>
      </c>
      <c r="S73" s="43">
        <f t="shared" si="54"/>
        <v>0</v>
      </c>
      <c r="T73" s="43">
        <f t="shared" si="55"/>
        <v>0</v>
      </c>
      <c r="U73" s="43">
        <f t="shared" si="58"/>
        <v>0</v>
      </c>
      <c r="V73" s="54">
        <f t="shared" si="60"/>
        <v>6</v>
      </c>
      <c r="W73" s="83"/>
      <c r="Z73" s="1"/>
    </row>
    <row r="74" spans="2:26" ht="12.75" customHeight="1">
      <c r="B74" s="54">
        <f t="shared" si="59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6"/>
        <v>6</v>
      </c>
      <c r="K74" s="20" t="s">
        <v>188</v>
      </c>
      <c r="L74" s="19"/>
      <c r="M74" s="39"/>
      <c r="N74" s="39"/>
      <c r="O74" s="43">
        <f t="shared" si="51"/>
        <v>0</v>
      </c>
      <c r="P74" s="43">
        <f t="shared" si="57"/>
        <v>0</v>
      </c>
      <c r="Q74" s="43">
        <f t="shared" si="52"/>
        <v>0</v>
      </c>
      <c r="R74" s="43">
        <f t="shared" si="53"/>
        <v>0</v>
      </c>
      <c r="S74" s="43">
        <f t="shared" si="54"/>
        <v>0</v>
      </c>
      <c r="T74" s="43">
        <f t="shared" si="55"/>
        <v>0</v>
      </c>
      <c r="U74" s="43">
        <f t="shared" si="58"/>
        <v>0</v>
      </c>
      <c r="V74" s="54">
        <f t="shared" si="60"/>
        <v>7</v>
      </c>
      <c r="W74" s="83"/>
      <c r="Z74" s="1"/>
    </row>
    <row r="75" spans="2:26" ht="12.75" customHeight="1">
      <c r="B75" s="54">
        <f t="shared" si="59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6"/>
        <v>6</v>
      </c>
      <c r="K75" s="20" t="s">
        <v>188</v>
      </c>
      <c r="L75" s="19"/>
      <c r="M75" s="39"/>
      <c r="N75" s="39"/>
      <c r="O75" s="43">
        <f t="shared" si="51"/>
        <v>0</v>
      </c>
      <c r="P75" s="43">
        <f t="shared" si="57"/>
        <v>0</v>
      </c>
      <c r="Q75" s="43">
        <f t="shared" si="52"/>
        <v>0</v>
      </c>
      <c r="R75" s="43">
        <f t="shared" si="53"/>
        <v>0</v>
      </c>
      <c r="S75" s="43">
        <f t="shared" si="54"/>
        <v>0</v>
      </c>
      <c r="T75" s="43">
        <f t="shared" si="55"/>
        <v>0</v>
      </c>
      <c r="U75" s="43">
        <f t="shared" si="58"/>
        <v>0</v>
      </c>
      <c r="V75" s="54">
        <f t="shared" si="60"/>
        <v>8</v>
      </c>
      <c r="W75" s="83"/>
      <c r="Z75" s="1"/>
    </row>
    <row r="76" spans="2:26" ht="12.75" customHeight="1">
      <c r="B76" s="54">
        <f t="shared" si="59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6"/>
        <v>6</v>
      </c>
      <c r="K76" s="20" t="s">
        <v>188</v>
      </c>
      <c r="L76" s="19"/>
      <c r="M76" s="39"/>
      <c r="N76" s="39"/>
      <c r="O76" s="43">
        <f t="shared" si="51"/>
        <v>0</v>
      </c>
      <c r="P76" s="43">
        <f t="shared" si="57"/>
        <v>0</v>
      </c>
      <c r="Q76" s="43">
        <f t="shared" si="52"/>
        <v>0</v>
      </c>
      <c r="R76" s="43">
        <f t="shared" si="53"/>
        <v>0</v>
      </c>
      <c r="S76" s="43">
        <f t="shared" si="54"/>
        <v>0</v>
      </c>
      <c r="T76" s="43">
        <f t="shared" si="55"/>
        <v>0</v>
      </c>
      <c r="U76" s="43">
        <f t="shared" si="58"/>
        <v>0</v>
      </c>
      <c r="V76" s="54">
        <f t="shared" si="60"/>
        <v>9</v>
      </c>
      <c r="W76" s="83"/>
      <c r="Z76" s="1"/>
    </row>
    <row r="77" spans="2:26" ht="12.75" customHeight="1">
      <c r="B77" s="54">
        <f t="shared" si="59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6"/>
        <v>6</v>
      </c>
      <c r="K77" s="20" t="s">
        <v>188</v>
      </c>
      <c r="L77" s="19"/>
      <c r="M77" s="39"/>
      <c r="N77" s="39"/>
      <c r="O77" s="43">
        <f t="shared" si="51"/>
        <v>0</v>
      </c>
      <c r="P77" s="43">
        <f t="shared" si="57"/>
        <v>0</v>
      </c>
      <c r="Q77" s="43">
        <f t="shared" si="52"/>
        <v>0</v>
      </c>
      <c r="R77" s="43">
        <f t="shared" si="53"/>
        <v>0</v>
      </c>
      <c r="S77" s="43">
        <f t="shared" si="54"/>
        <v>0</v>
      </c>
      <c r="T77" s="43">
        <f t="shared" si="55"/>
        <v>0</v>
      </c>
      <c r="U77" s="43">
        <f t="shared" si="58"/>
        <v>0</v>
      </c>
      <c r="V77" s="54">
        <f t="shared" si="60"/>
        <v>10</v>
      </c>
      <c r="W77" s="83"/>
      <c r="Z77" s="1"/>
    </row>
    <row r="78" spans="2:26" ht="12.75" customHeight="1">
      <c r="B78" s="54">
        <f t="shared" si="59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6"/>
        <v>6</v>
      </c>
      <c r="K78" s="20" t="s">
        <v>188</v>
      </c>
      <c r="L78" s="19"/>
      <c r="M78" s="39"/>
      <c r="N78" s="39"/>
      <c r="O78" s="43">
        <f t="shared" si="51"/>
        <v>0</v>
      </c>
      <c r="P78" s="43">
        <f t="shared" si="57"/>
        <v>0</v>
      </c>
      <c r="Q78" s="43">
        <f t="shared" si="52"/>
        <v>0</v>
      </c>
      <c r="R78" s="43">
        <f t="shared" si="53"/>
        <v>0</v>
      </c>
      <c r="S78" s="43">
        <f t="shared" si="54"/>
        <v>0</v>
      </c>
      <c r="T78" s="43">
        <f t="shared" si="55"/>
        <v>0</v>
      </c>
      <c r="U78" s="43">
        <f t="shared" si="58"/>
        <v>0</v>
      </c>
      <c r="V78" s="54">
        <f t="shared" si="60"/>
        <v>11</v>
      </c>
      <c r="W78" s="83"/>
      <c r="Z78" s="1"/>
    </row>
    <row r="79" spans="2:26" ht="12.75" customHeight="1">
      <c r="B79" s="54">
        <f t="shared" si="59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6"/>
        <v>6</v>
      </c>
      <c r="K79" s="20" t="s">
        <v>188</v>
      </c>
      <c r="L79" s="19"/>
      <c r="M79" s="39"/>
      <c r="N79" s="39"/>
      <c r="O79" s="43">
        <f t="shared" si="51"/>
        <v>0</v>
      </c>
      <c r="P79" s="43">
        <f t="shared" si="57"/>
        <v>0</v>
      </c>
      <c r="Q79" s="43">
        <f t="shared" si="52"/>
        <v>0</v>
      </c>
      <c r="R79" s="43">
        <f t="shared" si="53"/>
        <v>0</v>
      </c>
      <c r="S79" s="43">
        <f t="shared" si="54"/>
        <v>0</v>
      </c>
      <c r="T79" s="43">
        <f t="shared" si="55"/>
        <v>0</v>
      </c>
      <c r="U79" s="43">
        <f t="shared" si="58"/>
        <v>0</v>
      </c>
      <c r="V79" s="54">
        <f t="shared" si="60"/>
        <v>12</v>
      </c>
      <c r="W79" s="83"/>
      <c r="Z79" s="1"/>
    </row>
    <row r="80" spans="2:26" ht="12.75" customHeight="1">
      <c r="B80" s="54">
        <f t="shared" si="59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6"/>
        <v>6</v>
      </c>
      <c r="K80" s="20" t="s">
        <v>188</v>
      </c>
      <c r="L80" s="19"/>
      <c r="M80" s="39"/>
      <c r="N80" s="39"/>
      <c r="O80" s="43">
        <f t="shared" si="51"/>
        <v>0</v>
      </c>
      <c r="P80" s="43">
        <f t="shared" si="57"/>
        <v>0</v>
      </c>
      <c r="Q80" s="43">
        <f t="shared" si="52"/>
        <v>0</v>
      </c>
      <c r="R80" s="43">
        <f t="shared" si="53"/>
        <v>0</v>
      </c>
      <c r="S80" s="43">
        <f t="shared" si="54"/>
        <v>0</v>
      </c>
      <c r="T80" s="43">
        <f t="shared" si="55"/>
        <v>0</v>
      </c>
      <c r="U80" s="43">
        <f t="shared" si="58"/>
        <v>0</v>
      </c>
      <c r="V80" s="54">
        <f t="shared" si="60"/>
        <v>13</v>
      </c>
      <c r="W80" s="83"/>
      <c r="Z80" s="1"/>
    </row>
    <row r="81" spans="2:26" ht="12.75" customHeight="1">
      <c r="B81" s="54">
        <f t="shared" si="59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6"/>
        <v>6</v>
      </c>
      <c r="K81" s="20" t="s">
        <v>188</v>
      </c>
      <c r="L81" s="19"/>
      <c r="M81" s="39"/>
      <c r="N81" s="39"/>
      <c r="O81" s="43">
        <f t="shared" si="51"/>
        <v>0</v>
      </c>
      <c r="P81" s="43">
        <f t="shared" si="57"/>
        <v>0</v>
      </c>
      <c r="Q81" s="43">
        <f t="shared" si="52"/>
        <v>0</v>
      </c>
      <c r="R81" s="43">
        <f t="shared" si="53"/>
        <v>0</v>
      </c>
      <c r="S81" s="43">
        <f t="shared" si="54"/>
        <v>0</v>
      </c>
      <c r="T81" s="43">
        <f t="shared" si="55"/>
        <v>0</v>
      </c>
      <c r="U81" s="43">
        <f t="shared" si="58"/>
        <v>0</v>
      </c>
      <c r="V81" s="54">
        <f t="shared" si="60"/>
        <v>14</v>
      </c>
      <c r="W81" s="83"/>
      <c r="Z81" s="1"/>
    </row>
    <row r="82" spans="2:26" ht="12.75" customHeight="1">
      <c r="B82" s="54">
        <f t="shared" si="59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ref="J82" si="61">IF(K82="耕作",0,IF(K82="休耕",1,IF(K82="転用",2,IF(K82="売却",3,IF(K82="貸出",4,IF(K82="借入",5,IF(K82="-",6,IF(K82="その他",7))))))))</f>
        <v>6</v>
      </c>
      <c r="K82" s="20" t="s">
        <v>188</v>
      </c>
      <c r="L82" s="19"/>
      <c r="M82" s="39"/>
      <c r="N82" s="39"/>
      <c r="O82" s="43">
        <f t="shared" si="51"/>
        <v>0</v>
      </c>
      <c r="P82" s="43">
        <f t="shared" si="57"/>
        <v>0</v>
      </c>
      <c r="Q82" s="43">
        <f t="shared" si="52"/>
        <v>0</v>
      </c>
      <c r="R82" s="43">
        <f t="shared" si="53"/>
        <v>0</v>
      </c>
      <c r="S82" s="43">
        <f t="shared" si="54"/>
        <v>0</v>
      </c>
      <c r="T82" s="43">
        <f t="shared" si="55"/>
        <v>0</v>
      </c>
      <c r="U82" s="43">
        <f t="shared" si="58"/>
        <v>0</v>
      </c>
      <c r="V82" s="54">
        <f t="shared" si="60"/>
        <v>15</v>
      </c>
      <c r="W82" s="83"/>
      <c r="Z82" s="1"/>
    </row>
    <row r="83" spans="2:26" ht="12.75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62">SUM(S88:S102)</f>
        <v>0</v>
      </c>
      <c r="T87" s="62">
        <f t="shared" si="62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3">IF(J88=0,I88,0)</f>
        <v>0</v>
      </c>
      <c r="P88" s="43">
        <f>IF(J88=1,I88,0)</f>
        <v>0</v>
      </c>
      <c r="Q88" s="43">
        <f t="shared" ref="Q88:Q102" si="64">IF(J88=2,I88,0)</f>
        <v>0</v>
      </c>
      <c r="R88" s="43">
        <f t="shared" ref="R88:R102" si="65">IF(J88=3,I88,0)</f>
        <v>0</v>
      </c>
      <c r="S88" s="43">
        <f t="shared" ref="S88:S102" si="66">IF(J88=4,I88,0)</f>
        <v>0</v>
      </c>
      <c r="T88" s="43">
        <f t="shared" ref="T88:T102" si="67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99" si="68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3"/>
        <v>0</v>
      </c>
      <c r="P89" s="43">
        <f t="shared" ref="P89:P102" si="69">IF(J89=1,I89,0)</f>
        <v>0</v>
      </c>
      <c r="Q89" s="43">
        <f t="shared" si="64"/>
        <v>0</v>
      </c>
      <c r="R89" s="43">
        <f t="shared" si="65"/>
        <v>0</v>
      </c>
      <c r="S89" s="43">
        <f t="shared" si="66"/>
        <v>0</v>
      </c>
      <c r="T89" s="43">
        <f t="shared" si="67"/>
        <v>0</v>
      </c>
      <c r="U89" s="43">
        <f t="shared" ref="U89:U102" si="70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71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8"/>
        <v>6</v>
      </c>
      <c r="K90" s="20" t="s">
        <v>188</v>
      </c>
      <c r="L90" s="19"/>
      <c r="M90" s="39"/>
      <c r="N90" s="39"/>
      <c r="O90" s="43">
        <f t="shared" si="63"/>
        <v>0</v>
      </c>
      <c r="P90" s="43">
        <f t="shared" si="69"/>
        <v>0</v>
      </c>
      <c r="Q90" s="43">
        <f t="shared" si="64"/>
        <v>0</v>
      </c>
      <c r="R90" s="43">
        <f t="shared" si="65"/>
        <v>0</v>
      </c>
      <c r="S90" s="43">
        <f t="shared" si="66"/>
        <v>0</v>
      </c>
      <c r="T90" s="43">
        <f t="shared" si="67"/>
        <v>0</v>
      </c>
      <c r="U90" s="43">
        <f t="shared" si="70"/>
        <v>0</v>
      </c>
      <c r="V90" s="63">
        <f t="shared" ref="V90:V102" si="72">1+V89</f>
        <v>3</v>
      </c>
      <c r="W90" s="83"/>
      <c r="Z90" s="1"/>
    </row>
    <row r="91" spans="2:26" ht="12.75" hidden="1" customHeight="1">
      <c r="B91" s="63">
        <f t="shared" si="71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8"/>
        <v>6</v>
      </c>
      <c r="K91" s="20" t="s">
        <v>188</v>
      </c>
      <c r="L91" s="19"/>
      <c r="M91" s="39"/>
      <c r="N91" s="39"/>
      <c r="O91" s="43">
        <f t="shared" si="63"/>
        <v>0</v>
      </c>
      <c r="P91" s="43">
        <f t="shared" si="69"/>
        <v>0</v>
      </c>
      <c r="Q91" s="43">
        <f t="shared" si="64"/>
        <v>0</v>
      </c>
      <c r="R91" s="43">
        <f t="shared" si="65"/>
        <v>0</v>
      </c>
      <c r="S91" s="43">
        <f t="shared" si="66"/>
        <v>0</v>
      </c>
      <c r="T91" s="43">
        <f t="shared" si="67"/>
        <v>0</v>
      </c>
      <c r="U91" s="43">
        <f t="shared" si="70"/>
        <v>0</v>
      </c>
      <c r="V91" s="63">
        <f t="shared" si="72"/>
        <v>4</v>
      </c>
      <c r="W91" s="83"/>
      <c r="Z91" s="1"/>
    </row>
    <row r="92" spans="2:26" hidden="1">
      <c r="B92" s="63">
        <f t="shared" si="71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8"/>
        <v>6</v>
      </c>
      <c r="K92" s="20" t="s">
        <v>188</v>
      </c>
      <c r="L92" s="19"/>
      <c r="M92" s="39"/>
      <c r="N92" s="39"/>
      <c r="O92" s="43">
        <f t="shared" si="63"/>
        <v>0</v>
      </c>
      <c r="P92" s="43">
        <f t="shared" si="69"/>
        <v>0</v>
      </c>
      <c r="Q92" s="43">
        <f t="shared" si="64"/>
        <v>0</v>
      </c>
      <c r="R92" s="43">
        <f t="shared" si="65"/>
        <v>0</v>
      </c>
      <c r="S92" s="43">
        <f t="shared" si="66"/>
        <v>0</v>
      </c>
      <c r="T92" s="43">
        <f t="shared" si="67"/>
        <v>0</v>
      </c>
      <c r="U92" s="43">
        <f t="shared" si="70"/>
        <v>0</v>
      </c>
      <c r="V92" s="63">
        <f t="shared" si="72"/>
        <v>5</v>
      </c>
      <c r="W92" s="83"/>
      <c r="Z92" s="1"/>
    </row>
    <row r="93" spans="2:26" hidden="1">
      <c r="B93" s="63">
        <f t="shared" si="71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8"/>
        <v>6</v>
      </c>
      <c r="K93" s="20" t="s">
        <v>188</v>
      </c>
      <c r="L93" s="19"/>
      <c r="M93" s="39"/>
      <c r="N93" s="39"/>
      <c r="O93" s="43">
        <f t="shared" si="63"/>
        <v>0</v>
      </c>
      <c r="P93" s="43">
        <f t="shared" si="69"/>
        <v>0</v>
      </c>
      <c r="Q93" s="43">
        <f t="shared" si="64"/>
        <v>0</v>
      </c>
      <c r="R93" s="43">
        <f t="shared" si="65"/>
        <v>0</v>
      </c>
      <c r="S93" s="43">
        <f t="shared" si="66"/>
        <v>0</v>
      </c>
      <c r="T93" s="43">
        <f t="shared" si="67"/>
        <v>0</v>
      </c>
      <c r="U93" s="43">
        <f t="shared" si="70"/>
        <v>0</v>
      </c>
      <c r="V93" s="63">
        <f t="shared" si="72"/>
        <v>6</v>
      </c>
      <c r="W93" s="83"/>
      <c r="Z93" s="1"/>
    </row>
    <row r="94" spans="2:26" hidden="1">
      <c r="B94" s="63">
        <f t="shared" si="71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8"/>
        <v>6</v>
      </c>
      <c r="K94" s="20" t="s">
        <v>188</v>
      </c>
      <c r="L94" s="19"/>
      <c r="M94" s="39"/>
      <c r="N94" s="39"/>
      <c r="O94" s="43">
        <f t="shared" si="63"/>
        <v>0</v>
      </c>
      <c r="P94" s="43">
        <f t="shared" si="69"/>
        <v>0</v>
      </c>
      <c r="Q94" s="43">
        <f t="shared" si="64"/>
        <v>0</v>
      </c>
      <c r="R94" s="43">
        <f t="shared" si="65"/>
        <v>0</v>
      </c>
      <c r="S94" s="43">
        <f t="shared" si="66"/>
        <v>0</v>
      </c>
      <c r="T94" s="43">
        <f t="shared" si="67"/>
        <v>0</v>
      </c>
      <c r="U94" s="43">
        <f t="shared" si="70"/>
        <v>0</v>
      </c>
      <c r="V94" s="63">
        <f t="shared" si="72"/>
        <v>7</v>
      </c>
      <c r="W94" s="83"/>
      <c r="Z94" s="1"/>
    </row>
    <row r="95" spans="2:26" hidden="1">
      <c r="B95" s="63">
        <f t="shared" si="71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8"/>
        <v>6</v>
      </c>
      <c r="K95" s="20" t="s">
        <v>188</v>
      </c>
      <c r="L95" s="19"/>
      <c r="M95" s="39"/>
      <c r="N95" s="39"/>
      <c r="O95" s="43">
        <f t="shared" si="63"/>
        <v>0</v>
      </c>
      <c r="P95" s="43">
        <f t="shared" si="69"/>
        <v>0</v>
      </c>
      <c r="Q95" s="43">
        <f t="shared" si="64"/>
        <v>0</v>
      </c>
      <c r="R95" s="43">
        <f t="shared" si="65"/>
        <v>0</v>
      </c>
      <c r="S95" s="43">
        <f t="shared" si="66"/>
        <v>0</v>
      </c>
      <c r="T95" s="43">
        <f t="shared" si="67"/>
        <v>0</v>
      </c>
      <c r="U95" s="43">
        <f t="shared" si="70"/>
        <v>0</v>
      </c>
      <c r="V95" s="63">
        <f t="shared" si="72"/>
        <v>8</v>
      </c>
      <c r="W95" s="83"/>
      <c r="Z95" s="1"/>
    </row>
    <row r="96" spans="2:26" hidden="1">
      <c r="B96" s="63">
        <f t="shared" si="71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8"/>
        <v>6</v>
      </c>
      <c r="K96" s="20" t="s">
        <v>188</v>
      </c>
      <c r="L96" s="19"/>
      <c r="M96" s="39"/>
      <c r="N96" s="39"/>
      <c r="O96" s="43">
        <f t="shared" si="63"/>
        <v>0</v>
      </c>
      <c r="P96" s="43">
        <f t="shared" si="69"/>
        <v>0</v>
      </c>
      <c r="Q96" s="43">
        <f t="shared" si="64"/>
        <v>0</v>
      </c>
      <c r="R96" s="43">
        <f t="shared" si="65"/>
        <v>0</v>
      </c>
      <c r="S96" s="43">
        <f t="shared" si="66"/>
        <v>0</v>
      </c>
      <c r="T96" s="43">
        <f t="shared" si="67"/>
        <v>0</v>
      </c>
      <c r="U96" s="43">
        <f t="shared" si="70"/>
        <v>0</v>
      </c>
      <c r="V96" s="63">
        <f t="shared" si="72"/>
        <v>9</v>
      </c>
      <c r="W96" s="83"/>
      <c r="Z96" s="1"/>
    </row>
    <row r="97" spans="2:38" hidden="1">
      <c r="B97" s="63">
        <f t="shared" si="71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8"/>
        <v>6</v>
      </c>
      <c r="K97" s="20" t="s">
        <v>188</v>
      </c>
      <c r="L97" s="19"/>
      <c r="M97" s="39"/>
      <c r="N97" s="39"/>
      <c r="O97" s="43">
        <f t="shared" si="63"/>
        <v>0</v>
      </c>
      <c r="P97" s="43">
        <f t="shared" si="69"/>
        <v>0</v>
      </c>
      <c r="Q97" s="43">
        <f t="shared" si="64"/>
        <v>0</v>
      </c>
      <c r="R97" s="43">
        <f t="shared" si="65"/>
        <v>0</v>
      </c>
      <c r="S97" s="43">
        <f t="shared" si="66"/>
        <v>0</v>
      </c>
      <c r="T97" s="43">
        <f t="shared" si="67"/>
        <v>0</v>
      </c>
      <c r="U97" s="43">
        <f t="shared" si="70"/>
        <v>0</v>
      </c>
      <c r="V97" s="63">
        <f t="shared" si="72"/>
        <v>10</v>
      </c>
      <c r="W97" s="83"/>
      <c r="Z97" s="1"/>
    </row>
    <row r="98" spans="2:38" hidden="1">
      <c r="B98" s="63">
        <f t="shared" si="71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8"/>
        <v>6</v>
      </c>
      <c r="K98" s="20" t="s">
        <v>188</v>
      </c>
      <c r="L98" s="19"/>
      <c r="M98" s="39"/>
      <c r="N98" s="39"/>
      <c r="O98" s="43">
        <f t="shared" si="63"/>
        <v>0</v>
      </c>
      <c r="P98" s="43">
        <f t="shared" si="69"/>
        <v>0</v>
      </c>
      <c r="Q98" s="43">
        <f t="shared" si="64"/>
        <v>0</v>
      </c>
      <c r="R98" s="43">
        <f t="shared" si="65"/>
        <v>0</v>
      </c>
      <c r="S98" s="43">
        <f t="shared" si="66"/>
        <v>0</v>
      </c>
      <c r="T98" s="43">
        <f t="shared" si="67"/>
        <v>0</v>
      </c>
      <c r="U98" s="43">
        <f t="shared" si="70"/>
        <v>0</v>
      </c>
      <c r="V98" s="63">
        <f t="shared" si="72"/>
        <v>11</v>
      </c>
      <c r="W98" s="83"/>
      <c r="Z98" s="12"/>
      <c r="AA98" s="10"/>
    </row>
    <row r="99" spans="2:38" hidden="1">
      <c r="B99" s="63">
        <f t="shared" si="71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8"/>
        <v>6</v>
      </c>
      <c r="K99" s="20" t="s">
        <v>188</v>
      </c>
      <c r="L99" s="19"/>
      <c r="M99" s="39"/>
      <c r="N99" s="39"/>
      <c r="O99" s="43">
        <f t="shared" si="63"/>
        <v>0</v>
      </c>
      <c r="P99" s="43">
        <f t="shared" si="69"/>
        <v>0</v>
      </c>
      <c r="Q99" s="43">
        <f t="shared" si="64"/>
        <v>0</v>
      </c>
      <c r="R99" s="43">
        <f t="shared" si="65"/>
        <v>0</v>
      </c>
      <c r="S99" s="43">
        <f t="shared" si="66"/>
        <v>0</v>
      </c>
      <c r="T99" s="43">
        <f t="shared" si="67"/>
        <v>0</v>
      </c>
      <c r="U99" s="43">
        <f t="shared" si="70"/>
        <v>0</v>
      </c>
      <c r="V99" s="63">
        <f t="shared" si="72"/>
        <v>12</v>
      </c>
      <c r="W99" s="83"/>
      <c r="Z99" s="12"/>
      <c r="AA99" s="10"/>
    </row>
    <row r="100" spans="2:38" hidden="1">
      <c r="B100" s="63">
        <f t="shared" si="71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ref="J100:J102" si="73">IF(K100="耕作",0,IF(K100="休耕",1,IF(K100="転用",2,IF(K100="売却",3,IF(K100="貸出",4,IF(K100="借入",5,IF(K100="-",6,IF(K100="その他",7))))))))</f>
        <v>6</v>
      </c>
      <c r="K100" s="20" t="s">
        <v>188</v>
      </c>
      <c r="L100" s="19"/>
      <c r="M100" s="39"/>
      <c r="N100" s="39"/>
      <c r="O100" s="43">
        <f t="shared" si="63"/>
        <v>0</v>
      </c>
      <c r="P100" s="43">
        <f t="shared" si="69"/>
        <v>0</v>
      </c>
      <c r="Q100" s="43">
        <f t="shared" si="64"/>
        <v>0</v>
      </c>
      <c r="R100" s="43">
        <f t="shared" si="65"/>
        <v>0</v>
      </c>
      <c r="S100" s="43">
        <f t="shared" si="66"/>
        <v>0</v>
      </c>
      <c r="T100" s="43">
        <f t="shared" si="67"/>
        <v>0</v>
      </c>
      <c r="U100" s="43">
        <f t="shared" si="70"/>
        <v>0</v>
      </c>
      <c r="V100" s="63">
        <f t="shared" si="72"/>
        <v>13</v>
      </c>
      <c r="W100" s="83"/>
      <c r="Z100" s="12"/>
      <c r="AA100" s="10"/>
    </row>
    <row r="101" spans="2:38" hidden="1">
      <c r="B101" s="63">
        <f t="shared" si="71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73"/>
        <v>6</v>
      </c>
      <c r="K101" s="20" t="s">
        <v>188</v>
      </c>
      <c r="L101" s="19"/>
      <c r="M101" s="39"/>
      <c r="N101" s="39"/>
      <c r="O101" s="43">
        <f t="shared" si="63"/>
        <v>0</v>
      </c>
      <c r="P101" s="43">
        <f t="shared" si="69"/>
        <v>0</v>
      </c>
      <c r="Q101" s="43">
        <f t="shared" si="64"/>
        <v>0</v>
      </c>
      <c r="R101" s="43">
        <f t="shared" si="65"/>
        <v>0</v>
      </c>
      <c r="S101" s="43">
        <f t="shared" si="66"/>
        <v>0</v>
      </c>
      <c r="T101" s="43">
        <f t="shared" si="67"/>
        <v>0</v>
      </c>
      <c r="U101" s="43">
        <f t="shared" si="70"/>
        <v>0</v>
      </c>
      <c r="V101" s="63">
        <f t="shared" si="72"/>
        <v>14</v>
      </c>
      <c r="W101" s="83"/>
      <c r="Z101" s="12"/>
      <c r="AA101" s="10"/>
    </row>
    <row r="102" spans="2:38" hidden="1">
      <c r="B102" s="63">
        <f t="shared" si="71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73"/>
        <v>6</v>
      </c>
      <c r="K102" s="20" t="s">
        <v>188</v>
      </c>
      <c r="L102" s="19"/>
      <c r="M102" s="39"/>
      <c r="N102" s="39"/>
      <c r="O102" s="43">
        <f t="shared" si="63"/>
        <v>0</v>
      </c>
      <c r="P102" s="43">
        <f t="shared" si="69"/>
        <v>0</v>
      </c>
      <c r="Q102" s="43">
        <f t="shared" si="64"/>
        <v>0</v>
      </c>
      <c r="R102" s="43">
        <f t="shared" si="65"/>
        <v>0</v>
      </c>
      <c r="S102" s="43">
        <f t="shared" si="66"/>
        <v>0</v>
      </c>
      <c r="T102" s="43">
        <f t="shared" si="67"/>
        <v>0</v>
      </c>
      <c r="U102" s="43">
        <f t="shared" si="70"/>
        <v>0</v>
      </c>
      <c r="V102" s="63">
        <f t="shared" si="72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4">SUM(S108:S122)</f>
        <v>0</v>
      </c>
      <c r="T107" s="66">
        <f t="shared" si="74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5">IF(J108=0,I108,0)</f>
        <v>0</v>
      </c>
      <c r="P108" s="43">
        <f>IF(J108=1,I108,0)</f>
        <v>0</v>
      </c>
      <c r="Q108" s="43">
        <f t="shared" ref="Q108:Q122" si="76">IF(J108=2,I108,0)</f>
        <v>0</v>
      </c>
      <c r="R108" s="43">
        <f t="shared" ref="R108:R122" si="77">IF(J108=3,I108,0)</f>
        <v>0</v>
      </c>
      <c r="S108" s="43">
        <f t="shared" ref="S108:S122" si="78">IF(J108=4,I108,0)</f>
        <v>0</v>
      </c>
      <c r="T108" s="43">
        <f t="shared" ref="T108:T122" si="79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80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5"/>
        <v>0</v>
      </c>
      <c r="P109" s="43">
        <f t="shared" ref="P109:P122" si="81">IF(J109=1,I109,0)</f>
        <v>0</v>
      </c>
      <c r="Q109" s="43">
        <f t="shared" si="76"/>
        <v>0</v>
      </c>
      <c r="R109" s="43">
        <f t="shared" si="77"/>
        <v>0</v>
      </c>
      <c r="S109" s="43">
        <f t="shared" si="78"/>
        <v>0</v>
      </c>
      <c r="T109" s="43">
        <f t="shared" si="79"/>
        <v>0</v>
      </c>
      <c r="U109" s="43">
        <f t="shared" ref="U109:U122" si="82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83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80"/>
        <v>6</v>
      </c>
      <c r="K110" s="20" t="s">
        <v>188</v>
      </c>
      <c r="L110" s="19"/>
      <c r="M110" s="39"/>
      <c r="N110" s="39"/>
      <c r="O110" s="43">
        <f t="shared" si="75"/>
        <v>0</v>
      </c>
      <c r="P110" s="43">
        <f t="shared" si="81"/>
        <v>0</v>
      </c>
      <c r="Q110" s="43">
        <f t="shared" si="76"/>
        <v>0</v>
      </c>
      <c r="R110" s="43">
        <f t="shared" si="77"/>
        <v>0</v>
      </c>
      <c r="S110" s="43">
        <f t="shared" si="78"/>
        <v>0</v>
      </c>
      <c r="T110" s="43">
        <f t="shared" si="79"/>
        <v>0</v>
      </c>
      <c r="U110" s="43">
        <f t="shared" si="82"/>
        <v>0</v>
      </c>
      <c r="V110" s="67">
        <f t="shared" ref="V110:V122" si="84">1+V109</f>
        <v>3</v>
      </c>
      <c r="W110" s="83"/>
      <c r="AA110" s="10"/>
      <c r="AL110" s="10"/>
    </row>
    <row r="111" spans="2:38" hidden="1">
      <c r="B111" s="67">
        <f t="shared" si="83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80"/>
        <v>6</v>
      </c>
      <c r="K111" s="20" t="s">
        <v>188</v>
      </c>
      <c r="L111" s="19"/>
      <c r="M111" s="39"/>
      <c r="N111" s="39"/>
      <c r="O111" s="43">
        <f t="shared" si="75"/>
        <v>0</v>
      </c>
      <c r="P111" s="43">
        <f t="shared" si="81"/>
        <v>0</v>
      </c>
      <c r="Q111" s="43">
        <f t="shared" si="76"/>
        <v>0</v>
      </c>
      <c r="R111" s="43">
        <f t="shared" si="77"/>
        <v>0</v>
      </c>
      <c r="S111" s="43">
        <f t="shared" si="78"/>
        <v>0</v>
      </c>
      <c r="T111" s="43">
        <f t="shared" si="79"/>
        <v>0</v>
      </c>
      <c r="U111" s="43">
        <f t="shared" si="82"/>
        <v>0</v>
      </c>
      <c r="V111" s="67">
        <f t="shared" si="84"/>
        <v>4</v>
      </c>
      <c r="W111" s="83"/>
      <c r="AA111" s="10"/>
      <c r="AL111" s="10"/>
    </row>
    <row r="112" spans="2:38" hidden="1">
      <c r="B112" s="67">
        <f t="shared" si="83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80"/>
        <v>6</v>
      </c>
      <c r="K112" s="20" t="s">
        <v>188</v>
      </c>
      <c r="L112" s="19"/>
      <c r="M112" s="39"/>
      <c r="N112" s="39"/>
      <c r="O112" s="43">
        <f t="shared" si="75"/>
        <v>0</v>
      </c>
      <c r="P112" s="43">
        <f t="shared" si="81"/>
        <v>0</v>
      </c>
      <c r="Q112" s="43">
        <f t="shared" si="76"/>
        <v>0</v>
      </c>
      <c r="R112" s="43">
        <f t="shared" si="77"/>
        <v>0</v>
      </c>
      <c r="S112" s="43">
        <f t="shared" si="78"/>
        <v>0</v>
      </c>
      <c r="T112" s="43">
        <f t="shared" si="79"/>
        <v>0</v>
      </c>
      <c r="U112" s="43">
        <f t="shared" si="82"/>
        <v>0</v>
      </c>
      <c r="V112" s="67">
        <f t="shared" si="84"/>
        <v>5</v>
      </c>
      <c r="W112" s="83"/>
      <c r="AL112" s="10"/>
    </row>
    <row r="113" spans="2:23" hidden="1">
      <c r="B113" s="67">
        <f t="shared" si="83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80"/>
        <v>6</v>
      </c>
      <c r="K113" s="20" t="s">
        <v>188</v>
      </c>
      <c r="L113" s="19"/>
      <c r="M113" s="39"/>
      <c r="N113" s="39"/>
      <c r="O113" s="43">
        <f t="shared" si="75"/>
        <v>0</v>
      </c>
      <c r="P113" s="43">
        <f t="shared" si="81"/>
        <v>0</v>
      </c>
      <c r="Q113" s="43">
        <f t="shared" si="76"/>
        <v>0</v>
      </c>
      <c r="R113" s="43">
        <f t="shared" si="77"/>
        <v>0</v>
      </c>
      <c r="S113" s="43">
        <f t="shared" si="78"/>
        <v>0</v>
      </c>
      <c r="T113" s="43">
        <f t="shared" si="79"/>
        <v>0</v>
      </c>
      <c r="U113" s="43">
        <f t="shared" si="82"/>
        <v>0</v>
      </c>
      <c r="V113" s="67">
        <f t="shared" si="84"/>
        <v>6</v>
      </c>
      <c r="W113" s="83"/>
    </row>
    <row r="114" spans="2:23" hidden="1">
      <c r="B114" s="67">
        <f t="shared" si="83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80"/>
        <v>6</v>
      </c>
      <c r="K114" s="20" t="s">
        <v>188</v>
      </c>
      <c r="L114" s="19"/>
      <c r="M114" s="39"/>
      <c r="N114" s="39"/>
      <c r="O114" s="43">
        <f t="shared" si="75"/>
        <v>0</v>
      </c>
      <c r="P114" s="43">
        <f t="shared" si="81"/>
        <v>0</v>
      </c>
      <c r="Q114" s="43">
        <f t="shared" si="76"/>
        <v>0</v>
      </c>
      <c r="R114" s="43">
        <f t="shared" si="77"/>
        <v>0</v>
      </c>
      <c r="S114" s="43">
        <f t="shared" si="78"/>
        <v>0</v>
      </c>
      <c r="T114" s="43">
        <f t="shared" si="79"/>
        <v>0</v>
      </c>
      <c r="U114" s="43">
        <f t="shared" si="82"/>
        <v>0</v>
      </c>
      <c r="V114" s="67">
        <f t="shared" si="84"/>
        <v>7</v>
      </c>
      <c r="W114" s="83"/>
    </row>
    <row r="115" spans="2:23" hidden="1">
      <c r="B115" s="67">
        <f t="shared" si="83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80"/>
        <v>6</v>
      </c>
      <c r="K115" s="20" t="s">
        <v>188</v>
      </c>
      <c r="L115" s="19"/>
      <c r="M115" s="39"/>
      <c r="N115" s="39"/>
      <c r="O115" s="43">
        <f t="shared" si="75"/>
        <v>0</v>
      </c>
      <c r="P115" s="43">
        <f t="shared" si="81"/>
        <v>0</v>
      </c>
      <c r="Q115" s="43">
        <f t="shared" si="76"/>
        <v>0</v>
      </c>
      <c r="R115" s="43">
        <f t="shared" si="77"/>
        <v>0</v>
      </c>
      <c r="S115" s="43">
        <f t="shared" si="78"/>
        <v>0</v>
      </c>
      <c r="T115" s="43">
        <f t="shared" si="79"/>
        <v>0</v>
      </c>
      <c r="U115" s="43">
        <f t="shared" si="82"/>
        <v>0</v>
      </c>
      <c r="V115" s="67">
        <f t="shared" si="84"/>
        <v>8</v>
      </c>
      <c r="W115" s="83"/>
    </row>
    <row r="116" spans="2:23" hidden="1">
      <c r="B116" s="67">
        <f t="shared" si="83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80"/>
        <v>6</v>
      </c>
      <c r="K116" s="20" t="s">
        <v>188</v>
      </c>
      <c r="L116" s="19"/>
      <c r="M116" s="39"/>
      <c r="N116" s="39"/>
      <c r="O116" s="43">
        <f t="shared" si="75"/>
        <v>0</v>
      </c>
      <c r="P116" s="43">
        <f t="shared" si="81"/>
        <v>0</v>
      </c>
      <c r="Q116" s="43">
        <f t="shared" si="76"/>
        <v>0</v>
      </c>
      <c r="R116" s="43">
        <f t="shared" si="77"/>
        <v>0</v>
      </c>
      <c r="S116" s="43">
        <f t="shared" si="78"/>
        <v>0</v>
      </c>
      <c r="T116" s="43">
        <f t="shared" si="79"/>
        <v>0</v>
      </c>
      <c r="U116" s="43">
        <f t="shared" si="82"/>
        <v>0</v>
      </c>
      <c r="V116" s="67">
        <f t="shared" si="84"/>
        <v>9</v>
      </c>
      <c r="W116" s="83"/>
    </row>
    <row r="117" spans="2:23" hidden="1">
      <c r="B117" s="67">
        <f t="shared" si="83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80"/>
        <v>6</v>
      </c>
      <c r="K117" s="20" t="s">
        <v>188</v>
      </c>
      <c r="L117" s="19"/>
      <c r="M117" s="39"/>
      <c r="N117" s="39"/>
      <c r="O117" s="43">
        <f t="shared" si="75"/>
        <v>0</v>
      </c>
      <c r="P117" s="43">
        <f t="shared" si="81"/>
        <v>0</v>
      </c>
      <c r="Q117" s="43">
        <f t="shared" si="76"/>
        <v>0</v>
      </c>
      <c r="R117" s="43">
        <f t="shared" si="77"/>
        <v>0</v>
      </c>
      <c r="S117" s="43">
        <f t="shared" si="78"/>
        <v>0</v>
      </c>
      <c r="T117" s="43">
        <f t="shared" si="79"/>
        <v>0</v>
      </c>
      <c r="U117" s="43">
        <f t="shared" si="82"/>
        <v>0</v>
      </c>
      <c r="V117" s="67">
        <f t="shared" si="84"/>
        <v>10</v>
      </c>
      <c r="W117" s="83"/>
    </row>
    <row r="118" spans="2:23" hidden="1">
      <c r="B118" s="67">
        <f t="shared" si="83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80"/>
        <v>6</v>
      </c>
      <c r="K118" s="20" t="s">
        <v>188</v>
      </c>
      <c r="L118" s="19"/>
      <c r="M118" s="39"/>
      <c r="N118" s="39"/>
      <c r="O118" s="43">
        <f t="shared" si="75"/>
        <v>0</v>
      </c>
      <c r="P118" s="43">
        <f t="shared" si="81"/>
        <v>0</v>
      </c>
      <c r="Q118" s="43">
        <f t="shared" si="76"/>
        <v>0</v>
      </c>
      <c r="R118" s="43">
        <f t="shared" si="77"/>
        <v>0</v>
      </c>
      <c r="S118" s="43">
        <f t="shared" si="78"/>
        <v>0</v>
      </c>
      <c r="T118" s="43">
        <f t="shared" si="79"/>
        <v>0</v>
      </c>
      <c r="U118" s="43">
        <f t="shared" si="82"/>
        <v>0</v>
      </c>
      <c r="V118" s="67">
        <f t="shared" si="84"/>
        <v>11</v>
      </c>
      <c r="W118" s="83"/>
    </row>
    <row r="119" spans="2:23" hidden="1">
      <c r="B119" s="67">
        <f t="shared" si="83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80"/>
        <v>6</v>
      </c>
      <c r="K119" s="20" t="s">
        <v>188</v>
      </c>
      <c r="L119" s="19"/>
      <c r="M119" s="39"/>
      <c r="N119" s="39"/>
      <c r="O119" s="43">
        <f t="shared" si="75"/>
        <v>0</v>
      </c>
      <c r="P119" s="43">
        <f t="shared" si="81"/>
        <v>0</v>
      </c>
      <c r="Q119" s="43">
        <f t="shared" si="76"/>
        <v>0</v>
      </c>
      <c r="R119" s="43">
        <f t="shared" si="77"/>
        <v>0</v>
      </c>
      <c r="S119" s="43">
        <f t="shared" si="78"/>
        <v>0</v>
      </c>
      <c r="T119" s="43">
        <f t="shared" si="79"/>
        <v>0</v>
      </c>
      <c r="U119" s="43">
        <f t="shared" si="82"/>
        <v>0</v>
      </c>
      <c r="V119" s="67">
        <f t="shared" si="84"/>
        <v>12</v>
      </c>
      <c r="W119" s="83"/>
    </row>
    <row r="120" spans="2:23" hidden="1">
      <c r="B120" s="67">
        <f t="shared" si="83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80"/>
        <v>6</v>
      </c>
      <c r="K120" s="20" t="s">
        <v>188</v>
      </c>
      <c r="L120" s="19"/>
      <c r="M120" s="39"/>
      <c r="N120" s="39"/>
      <c r="O120" s="43">
        <f t="shared" si="75"/>
        <v>0</v>
      </c>
      <c r="P120" s="43">
        <f t="shared" si="81"/>
        <v>0</v>
      </c>
      <c r="Q120" s="43">
        <f t="shared" si="76"/>
        <v>0</v>
      </c>
      <c r="R120" s="43">
        <f t="shared" si="77"/>
        <v>0</v>
      </c>
      <c r="S120" s="43">
        <f t="shared" si="78"/>
        <v>0</v>
      </c>
      <c r="T120" s="43">
        <f t="shared" si="79"/>
        <v>0</v>
      </c>
      <c r="U120" s="43">
        <f t="shared" si="82"/>
        <v>0</v>
      </c>
      <c r="V120" s="67">
        <f t="shared" si="84"/>
        <v>13</v>
      </c>
      <c r="W120" s="83"/>
    </row>
    <row r="121" spans="2:23" hidden="1">
      <c r="B121" s="67">
        <f t="shared" si="83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80"/>
        <v>6</v>
      </c>
      <c r="K121" s="20" t="s">
        <v>188</v>
      </c>
      <c r="L121" s="19"/>
      <c r="M121" s="39"/>
      <c r="N121" s="39"/>
      <c r="O121" s="43">
        <f t="shared" si="75"/>
        <v>0</v>
      </c>
      <c r="P121" s="43">
        <f t="shared" si="81"/>
        <v>0</v>
      </c>
      <c r="Q121" s="43">
        <f t="shared" si="76"/>
        <v>0</v>
      </c>
      <c r="R121" s="43">
        <f t="shared" si="77"/>
        <v>0</v>
      </c>
      <c r="S121" s="43">
        <f t="shared" si="78"/>
        <v>0</v>
      </c>
      <c r="T121" s="43">
        <f t="shared" si="79"/>
        <v>0</v>
      </c>
      <c r="U121" s="43">
        <f t="shared" si="82"/>
        <v>0</v>
      </c>
      <c r="V121" s="67">
        <f t="shared" si="84"/>
        <v>14</v>
      </c>
      <c r="W121" s="83"/>
    </row>
    <row r="122" spans="2:23" hidden="1">
      <c r="B122" s="67">
        <f t="shared" si="83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80"/>
        <v>6</v>
      </c>
      <c r="K122" s="20" t="s">
        <v>188</v>
      </c>
      <c r="L122" s="19"/>
      <c r="M122" s="39"/>
      <c r="N122" s="39"/>
      <c r="O122" s="43">
        <f t="shared" si="75"/>
        <v>0</v>
      </c>
      <c r="P122" s="43">
        <f t="shared" si="81"/>
        <v>0</v>
      </c>
      <c r="Q122" s="43">
        <f t="shared" si="76"/>
        <v>0</v>
      </c>
      <c r="R122" s="43">
        <f t="shared" si="77"/>
        <v>0</v>
      </c>
      <c r="S122" s="43">
        <f t="shared" si="78"/>
        <v>0</v>
      </c>
      <c r="T122" s="43">
        <f t="shared" si="79"/>
        <v>0</v>
      </c>
      <c r="U122" s="43">
        <f t="shared" si="82"/>
        <v>0</v>
      </c>
      <c r="V122" s="67">
        <f t="shared" si="84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5">SUM(S128:S142)</f>
        <v>0</v>
      </c>
      <c r="T127" s="62">
        <f t="shared" si="85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6">IF(J128=0,I128,0)</f>
        <v>0</v>
      </c>
      <c r="P128" s="43">
        <f>IF(J128=1,I128,0)</f>
        <v>0</v>
      </c>
      <c r="Q128" s="43">
        <f t="shared" ref="Q128:Q142" si="87">IF(J128=2,I128,0)</f>
        <v>0</v>
      </c>
      <c r="R128" s="43">
        <f t="shared" ref="R128:R142" si="88">IF(J128=3,I128,0)</f>
        <v>0</v>
      </c>
      <c r="S128" s="43">
        <f t="shared" ref="S128:S142" si="89">IF(J128=4,I128,0)</f>
        <v>0</v>
      </c>
      <c r="T128" s="43">
        <f t="shared" ref="T128:T142" si="90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91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6"/>
        <v>0</v>
      </c>
      <c r="P129" s="43">
        <f t="shared" ref="P129:P142" si="92">IF(J129=1,I129,0)</f>
        <v>0</v>
      </c>
      <c r="Q129" s="43">
        <f t="shared" si="87"/>
        <v>0</v>
      </c>
      <c r="R129" s="43">
        <f t="shared" si="88"/>
        <v>0</v>
      </c>
      <c r="S129" s="43">
        <f t="shared" si="89"/>
        <v>0</v>
      </c>
      <c r="T129" s="43">
        <f t="shared" si="90"/>
        <v>0</v>
      </c>
      <c r="U129" s="43">
        <f t="shared" ref="U129:U142" si="93">IF(J129=7,I129,0)</f>
        <v>0</v>
      </c>
      <c r="V129" s="63">
        <f>1+V128</f>
        <v>2</v>
      </c>
      <c r="W129" s="83"/>
    </row>
    <row r="130" spans="2:23" hidden="1">
      <c r="B130" s="63">
        <f t="shared" ref="B130:B142" si="94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91"/>
        <v>6</v>
      </c>
      <c r="K130" s="20" t="s">
        <v>188</v>
      </c>
      <c r="L130" s="19"/>
      <c r="M130" s="39"/>
      <c r="N130" s="39"/>
      <c r="O130" s="43">
        <f t="shared" si="86"/>
        <v>0</v>
      </c>
      <c r="P130" s="43">
        <f t="shared" si="92"/>
        <v>0</v>
      </c>
      <c r="Q130" s="43">
        <f t="shared" si="87"/>
        <v>0</v>
      </c>
      <c r="R130" s="43">
        <f t="shared" si="88"/>
        <v>0</v>
      </c>
      <c r="S130" s="43">
        <f t="shared" si="89"/>
        <v>0</v>
      </c>
      <c r="T130" s="43">
        <f t="shared" si="90"/>
        <v>0</v>
      </c>
      <c r="U130" s="43">
        <f t="shared" si="93"/>
        <v>0</v>
      </c>
      <c r="V130" s="63">
        <f t="shared" ref="V130:V142" si="95">1+V129</f>
        <v>3</v>
      </c>
      <c r="W130" s="83"/>
    </row>
    <row r="131" spans="2:23" hidden="1">
      <c r="B131" s="63">
        <f t="shared" si="94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91"/>
        <v>6</v>
      </c>
      <c r="K131" s="20" t="s">
        <v>188</v>
      </c>
      <c r="L131" s="19"/>
      <c r="M131" s="39"/>
      <c r="N131" s="39"/>
      <c r="O131" s="43">
        <f t="shared" si="86"/>
        <v>0</v>
      </c>
      <c r="P131" s="43">
        <f t="shared" si="92"/>
        <v>0</v>
      </c>
      <c r="Q131" s="43">
        <f t="shared" si="87"/>
        <v>0</v>
      </c>
      <c r="R131" s="43">
        <f t="shared" si="88"/>
        <v>0</v>
      </c>
      <c r="S131" s="43">
        <f t="shared" si="89"/>
        <v>0</v>
      </c>
      <c r="T131" s="43">
        <f t="shared" si="90"/>
        <v>0</v>
      </c>
      <c r="U131" s="43">
        <f t="shared" si="93"/>
        <v>0</v>
      </c>
      <c r="V131" s="63">
        <f t="shared" si="95"/>
        <v>4</v>
      </c>
      <c r="W131" s="83"/>
    </row>
    <row r="132" spans="2:23" hidden="1">
      <c r="B132" s="63">
        <f t="shared" si="94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91"/>
        <v>6</v>
      </c>
      <c r="K132" s="20" t="s">
        <v>188</v>
      </c>
      <c r="L132" s="19"/>
      <c r="M132" s="39"/>
      <c r="N132" s="39"/>
      <c r="O132" s="43">
        <f t="shared" si="86"/>
        <v>0</v>
      </c>
      <c r="P132" s="43">
        <f t="shared" si="92"/>
        <v>0</v>
      </c>
      <c r="Q132" s="43">
        <f t="shared" si="87"/>
        <v>0</v>
      </c>
      <c r="R132" s="43">
        <f t="shared" si="88"/>
        <v>0</v>
      </c>
      <c r="S132" s="43">
        <f t="shared" si="89"/>
        <v>0</v>
      </c>
      <c r="T132" s="43">
        <f t="shared" si="90"/>
        <v>0</v>
      </c>
      <c r="U132" s="43">
        <f t="shared" si="93"/>
        <v>0</v>
      </c>
      <c r="V132" s="63">
        <f t="shared" si="95"/>
        <v>5</v>
      </c>
      <c r="W132" s="83"/>
    </row>
    <row r="133" spans="2:23" hidden="1">
      <c r="B133" s="63">
        <f t="shared" si="94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91"/>
        <v>6</v>
      </c>
      <c r="K133" s="20" t="s">
        <v>188</v>
      </c>
      <c r="L133" s="19"/>
      <c r="M133" s="39"/>
      <c r="N133" s="39"/>
      <c r="O133" s="43">
        <f t="shared" si="86"/>
        <v>0</v>
      </c>
      <c r="P133" s="43">
        <f t="shared" si="92"/>
        <v>0</v>
      </c>
      <c r="Q133" s="43">
        <f t="shared" si="87"/>
        <v>0</v>
      </c>
      <c r="R133" s="43">
        <f t="shared" si="88"/>
        <v>0</v>
      </c>
      <c r="S133" s="43">
        <f t="shared" si="89"/>
        <v>0</v>
      </c>
      <c r="T133" s="43">
        <f t="shared" si="90"/>
        <v>0</v>
      </c>
      <c r="U133" s="43">
        <f t="shared" si="93"/>
        <v>0</v>
      </c>
      <c r="V133" s="63">
        <f t="shared" si="95"/>
        <v>6</v>
      </c>
      <c r="W133" s="83"/>
    </row>
    <row r="134" spans="2:23" hidden="1">
      <c r="B134" s="63">
        <f t="shared" si="94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91"/>
        <v>6</v>
      </c>
      <c r="K134" s="20" t="s">
        <v>188</v>
      </c>
      <c r="L134" s="19"/>
      <c r="M134" s="39"/>
      <c r="N134" s="39"/>
      <c r="O134" s="43">
        <f t="shared" si="86"/>
        <v>0</v>
      </c>
      <c r="P134" s="43">
        <f t="shared" si="92"/>
        <v>0</v>
      </c>
      <c r="Q134" s="43">
        <f t="shared" si="87"/>
        <v>0</v>
      </c>
      <c r="R134" s="43">
        <f t="shared" si="88"/>
        <v>0</v>
      </c>
      <c r="S134" s="43">
        <f t="shared" si="89"/>
        <v>0</v>
      </c>
      <c r="T134" s="43">
        <f t="shared" si="90"/>
        <v>0</v>
      </c>
      <c r="U134" s="43">
        <f t="shared" si="93"/>
        <v>0</v>
      </c>
      <c r="V134" s="63">
        <f t="shared" si="95"/>
        <v>7</v>
      </c>
      <c r="W134" s="83"/>
    </row>
    <row r="135" spans="2:23" hidden="1">
      <c r="B135" s="63">
        <f t="shared" si="94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91"/>
        <v>6</v>
      </c>
      <c r="K135" s="20" t="s">
        <v>188</v>
      </c>
      <c r="L135" s="19"/>
      <c r="M135" s="39"/>
      <c r="N135" s="39"/>
      <c r="O135" s="43">
        <f t="shared" si="86"/>
        <v>0</v>
      </c>
      <c r="P135" s="43">
        <f t="shared" si="92"/>
        <v>0</v>
      </c>
      <c r="Q135" s="43">
        <f t="shared" si="87"/>
        <v>0</v>
      </c>
      <c r="R135" s="43">
        <f t="shared" si="88"/>
        <v>0</v>
      </c>
      <c r="S135" s="43">
        <f t="shared" si="89"/>
        <v>0</v>
      </c>
      <c r="T135" s="43">
        <f t="shared" si="90"/>
        <v>0</v>
      </c>
      <c r="U135" s="43">
        <f t="shared" si="93"/>
        <v>0</v>
      </c>
      <c r="V135" s="63">
        <f t="shared" si="95"/>
        <v>8</v>
      </c>
      <c r="W135" s="83"/>
    </row>
    <row r="136" spans="2:23" hidden="1">
      <c r="B136" s="63">
        <f t="shared" si="94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91"/>
        <v>6</v>
      </c>
      <c r="K136" s="20" t="s">
        <v>188</v>
      </c>
      <c r="L136" s="19"/>
      <c r="M136" s="39"/>
      <c r="N136" s="39"/>
      <c r="O136" s="43">
        <f t="shared" si="86"/>
        <v>0</v>
      </c>
      <c r="P136" s="43">
        <f t="shared" si="92"/>
        <v>0</v>
      </c>
      <c r="Q136" s="43">
        <f t="shared" si="87"/>
        <v>0</v>
      </c>
      <c r="R136" s="43">
        <f t="shared" si="88"/>
        <v>0</v>
      </c>
      <c r="S136" s="43">
        <f t="shared" si="89"/>
        <v>0</v>
      </c>
      <c r="T136" s="43">
        <f t="shared" si="90"/>
        <v>0</v>
      </c>
      <c r="U136" s="43">
        <f t="shared" si="93"/>
        <v>0</v>
      </c>
      <c r="V136" s="63">
        <f t="shared" si="95"/>
        <v>9</v>
      </c>
      <c r="W136" s="83"/>
    </row>
    <row r="137" spans="2:23" hidden="1">
      <c r="B137" s="63">
        <f t="shared" si="94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91"/>
        <v>6</v>
      </c>
      <c r="K137" s="20" t="s">
        <v>188</v>
      </c>
      <c r="L137" s="19"/>
      <c r="M137" s="39"/>
      <c r="N137" s="39"/>
      <c r="O137" s="43">
        <f t="shared" si="86"/>
        <v>0</v>
      </c>
      <c r="P137" s="43">
        <f t="shared" si="92"/>
        <v>0</v>
      </c>
      <c r="Q137" s="43">
        <f t="shared" si="87"/>
        <v>0</v>
      </c>
      <c r="R137" s="43">
        <f t="shared" si="88"/>
        <v>0</v>
      </c>
      <c r="S137" s="43">
        <f t="shared" si="89"/>
        <v>0</v>
      </c>
      <c r="T137" s="43">
        <f t="shared" si="90"/>
        <v>0</v>
      </c>
      <c r="U137" s="43">
        <f t="shared" si="93"/>
        <v>0</v>
      </c>
      <c r="V137" s="63">
        <f t="shared" si="95"/>
        <v>10</v>
      </c>
      <c r="W137" s="83"/>
    </row>
    <row r="138" spans="2:23" hidden="1">
      <c r="B138" s="63">
        <f t="shared" si="94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91"/>
        <v>6</v>
      </c>
      <c r="K138" s="20" t="s">
        <v>188</v>
      </c>
      <c r="L138" s="19"/>
      <c r="M138" s="39"/>
      <c r="N138" s="39"/>
      <c r="O138" s="43">
        <f t="shared" si="86"/>
        <v>0</v>
      </c>
      <c r="P138" s="43">
        <f t="shared" si="92"/>
        <v>0</v>
      </c>
      <c r="Q138" s="43">
        <f t="shared" si="87"/>
        <v>0</v>
      </c>
      <c r="R138" s="43">
        <f t="shared" si="88"/>
        <v>0</v>
      </c>
      <c r="S138" s="43">
        <f t="shared" si="89"/>
        <v>0</v>
      </c>
      <c r="T138" s="43">
        <f t="shared" si="90"/>
        <v>0</v>
      </c>
      <c r="U138" s="43">
        <f t="shared" si="93"/>
        <v>0</v>
      </c>
      <c r="V138" s="63">
        <f t="shared" si="95"/>
        <v>11</v>
      </c>
      <c r="W138" s="83"/>
    </row>
    <row r="139" spans="2:23" hidden="1">
      <c r="B139" s="63">
        <f t="shared" si="94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91"/>
        <v>6</v>
      </c>
      <c r="K139" s="20" t="s">
        <v>188</v>
      </c>
      <c r="L139" s="19"/>
      <c r="M139" s="39"/>
      <c r="N139" s="39"/>
      <c r="O139" s="43">
        <f t="shared" si="86"/>
        <v>0</v>
      </c>
      <c r="P139" s="43">
        <f t="shared" si="92"/>
        <v>0</v>
      </c>
      <c r="Q139" s="43">
        <f t="shared" si="87"/>
        <v>0</v>
      </c>
      <c r="R139" s="43">
        <f t="shared" si="88"/>
        <v>0</v>
      </c>
      <c r="S139" s="43">
        <f t="shared" si="89"/>
        <v>0</v>
      </c>
      <c r="T139" s="43">
        <f t="shared" si="90"/>
        <v>0</v>
      </c>
      <c r="U139" s="43">
        <f t="shared" si="93"/>
        <v>0</v>
      </c>
      <c r="V139" s="63">
        <f t="shared" si="95"/>
        <v>12</v>
      </c>
      <c r="W139" s="83"/>
    </row>
    <row r="140" spans="2:23" hidden="1">
      <c r="B140" s="63">
        <f t="shared" si="94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91"/>
        <v>6</v>
      </c>
      <c r="K140" s="20" t="s">
        <v>188</v>
      </c>
      <c r="L140" s="19"/>
      <c r="M140" s="39"/>
      <c r="N140" s="39"/>
      <c r="O140" s="43">
        <f t="shared" si="86"/>
        <v>0</v>
      </c>
      <c r="P140" s="43">
        <f t="shared" si="92"/>
        <v>0</v>
      </c>
      <c r="Q140" s="43">
        <f t="shared" si="87"/>
        <v>0</v>
      </c>
      <c r="R140" s="43">
        <f t="shared" si="88"/>
        <v>0</v>
      </c>
      <c r="S140" s="43">
        <f t="shared" si="89"/>
        <v>0</v>
      </c>
      <c r="T140" s="43">
        <f t="shared" si="90"/>
        <v>0</v>
      </c>
      <c r="U140" s="43">
        <f t="shared" si="93"/>
        <v>0</v>
      </c>
      <c r="V140" s="63">
        <f t="shared" si="95"/>
        <v>13</v>
      </c>
      <c r="W140" s="83"/>
    </row>
    <row r="141" spans="2:23" hidden="1">
      <c r="B141" s="63">
        <f t="shared" si="94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91"/>
        <v>6</v>
      </c>
      <c r="K141" s="20" t="s">
        <v>188</v>
      </c>
      <c r="L141" s="19"/>
      <c r="M141" s="39"/>
      <c r="N141" s="39"/>
      <c r="O141" s="43">
        <f t="shared" si="86"/>
        <v>0</v>
      </c>
      <c r="P141" s="43">
        <f t="shared" si="92"/>
        <v>0</v>
      </c>
      <c r="Q141" s="43">
        <f t="shared" si="87"/>
        <v>0</v>
      </c>
      <c r="R141" s="43">
        <f t="shared" si="88"/>
        <v>0</v>
      </c>
      <c r="S141" s="43">
        <f t="shared" si="89"/>
        <v>0</v>
      </c>
      <c r="T141" s="43">
        <f t="shared" si="90"/>
        <v>0</v>
      </c>
      <c r="U141" s="43">
        <f t="shared" si="93"/>
        <v>0</v>
      </c>
      <c r="V141" s="63">
        <f t="shared" si="95"/>
        <v>14</v>
      </c>
      <c r="W141" s="83"/>
    </row>
    <row r="142" spans="2:23" hidden="1">
      <c r="B142" s="63">
        <f t="shared" si="94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91"/>
        <v>6</v>
      </c>
      <c r="K142" s="20" t="s">
        <v>188</v>
      </c>
      <c r="L142" s="19"/>
      <c r="M142" s="39"/>
      <c r="N142" s="39"/>
      <c r="O142" s="43">
        <f t="shared" si="86"/>
        <v>0</v>
      </c>
      <c r="P142" s="43">
        <f t="shared" si="92"/>
        <v>0</v>
      </c>
      <c r="Q142" s="43">
        <f t="shared" si="87"/>
        <v>0</v>
      </c>
      <c r="R142" s="43">
        <f t="shared" si="88"/>
        <v>0</v>
      </c>
      <c r="S142" s="43">
        <f t="shared" si="89"/>
        <v>0</v>
      </c>
      <c r="T142" s="43">
        <f t="shared" si="90"/>
        <v>0</v>
      </c>
      <c r="U142" s="43">
        <f t="shared" si="93"/>
        <v>0</v>
      </c>
      <c r="V142" s="63">
        <f t="shared" si="95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6">SUM(S148:S162)</f>
        <v>0</v>
      </c>
      <c r="T147" s="66">
        <f t="shared" si="96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7">IF(J148=0,I148,0)</f>
        <v>0</v>
      </c>
      <c r="P148" s="43">
        <f>IF(J148=1,I148,0)</f>
        <v>0</v>
      </c>
      <c r="Q148" s="43">
        <f t="shared" ref="Q148:Q162" si="98">IF(J148=2,I148,0)</f>
        <v>0</v>
      </c>
      <c r="R148" s="43">
        <f t="shared" ref="R148:R162" si="99">IF(J148=3,I148,0)</f>
        <v>0</v>
      </c>
      <c r="S148" s="43">
        <f t="shared" ref="S148:S162" si="100">IF(J148=4,I148,0)</f>
        <v>0</v>
      </c>
      <c r="T148" s="43">
        <f t="shared" ref="T148:T162" si="101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102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7"/>
        <v>0</v>
      </c>
      <c r="P149" s="43">
        <f t="shared" ref="P149:P162" si="103">IF(J149=1,I149,0)</f>
        <v>0</v>
      </c>
      <c r="Q149" s="43">
        <f t="shared" si="98"/>
        <v>0</v>
      </c>
      <c r="R149" s="43">
        <f t="shared" si="99"/>
        <v>0</v>
      </c>
      <c r="S149" s="43">
        <f t="shared" si="100"/>
        <v>0</v>
      </c>
      <c r="T149" s="43">
        <f t="shared" si="101"/>
        <v>0</v>
      </c>
      <c r="U149" s="43">
        <f t="shared" ref="U149:U162" si="104">IF(J149=7,I149,0)</f>
        <v>0</v>
      </c>
      <c r="V149" s="67">
        <f>1+V148</f>
        <v>2</v>
      </c>
      <c r="W149" s="83"/>
    </row>
    <row r="150" spans="2:23" hidden="1">
      <c r="B150" s="67">
        <f t="shared" ref="B150:B162" si="105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102"/>
        <v>6</v>
      </c>
      <c r="K150" s="20" t="s">
        <v>188</v>
      </c>
      <c r="L150" s="19"/>
      <c r="M150" s="39"/>
      <c r="N150" s="39"/>
      <c r="O150" s="43">
        <f t="shared" si="97"/>
        <v>0</v>
      </c>
      <c r="P150" s="43">
        <f t="shared" si="103"/>
        <v>0</v>
      </c>
      <c r="Q150" s="43">
        <f t="shared" si="98"/>
        <v>0</v>
      </c>
      <c r="R150" s="43">
        <f t="shared" si="99"/>
        <v>0</v>
      </c>
      <c r="S150" s="43">
        <f t="shared" si="100"/>
        <v>0</v>
      </c>
      <c r="T150" s="43">
        <f t="shared" si="101"/>
        <v>0</v>
      </c>
      <c r="U150" s="43">
        <f t="shared" si="104"/>
        <v>0</v>
      </c>
      <c r="V150" s="67">
        <f t="shared" ref="V150:V162" si="106">1+V149</f>
        <v>3</v>
      </c>
      <c r="W150" s="83"/>
    </row>
    <row r="151" spans="2:23" hidden="1">
      <c r="B151" s="67">
        <f t="shared" si="105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102"/>
        <v>6</v>
      </c>
      <c r="K151" s="20" t="s">
        <v>188</v>
      </c>
      <c r="L151" s="19"/>
      <c r="M151" s="39"/>
      <c r="N151" s="39"/>
      <c r="O151" s="43">
        <f t="shared" si="97"/>
        <v>0</v>
      </c>
      <c r="P151" s="43">
        <f t="shared" si="103"/>
        <v>0</v>
      </c>
      <c r="Q151" s="43">
        <f t="shared" si="98"/>
        <v>0</v>
      </c>
      <c r="R151" s="43">
        <f t="shared" si="99"/>
        <v>0</v>
      </c>
      <c r="S151" s="43">
        <f t="shared" si="100"/>
        <v>0</v>
      </c>
      <c r="T151" s="43">
        <f t="shared" si="101"/>
        <v>0</v>
      </c>
      <c r="U151" s="43">
        <f t="shared" si="104"/>
        <v>0</v>
      </c>
      <c r="V151" s="67">
        <f t="shared" si="106"/>
        <v>4</v>
      </c>
      <c r="W151" s="83"/>
    </row>
    <row r="152" spans="2:23" hidden="1">
      <c r="B152" s="67">
        <f t="shared" si="105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102"/>
        <v>6</v>
      </c>
      <c r="K152" s="20" t="s">
        <v>188</v>
      </c>
      <c r="L152" s="19"/>
      <c r="M152" s="39"/>
      <c r="N152" s="39"/>
      <c r="O152" s="43">
        <f t="shared" si="97"/>
        <v>0</v>
      </c>
      <c r="P152" s="43">
        <f t="shared" si="103"/>
        <v>0</v>
      </c>
      <c r="Q152" s="43">
        <f t="shared" si="98"/>
        <v>0</v>
      </c>
      <c r="R152" s="43">
        <f t="shared" si="99"/>
        <v>0</v>
      </c>
      <c r="S152" s="43">
        <f t="shared" si="100"/>
        <v>0</v>
      </c>
      <c r="T152" s="43">
        <f t="shared" si="101"/>
        <v>0</v>
      </c>
      <c r="U152" s="43">
        <f t="shared" si="104"/>
        <v>0</v>
      </c>
      <c r="V152" s="67">
        <f t="shared" si="106"/>
        <v>5</v>
      </c>
      <c r="W152" s="83"/>
    </row>
    <row r="153" spans="2:23" hidden="1">
      <c r="B153" s="67">
        <f t="shared" si="105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102"/>
        <v>6</v>
      </c>
      <c r="K153" s="20" t="s">
        <v>188</v>
      </c>
      <c r="L153" s="19"/>
      <c r="M153" s="39"/>
      <c r="N153" s="39"/>
      <c r="O153" s="43">
        <f t="shared" si="97"/>
        <v>0</v>
      </c>
      <c r="P153" s="43">
        <f t="shared" si="103"/>
        <v>0</v>
      </c>
      <c r="Q153" s="43">
        <f t="shared" si="98"/>
        <v>0</v>
      </c>
      <c r="R153" s="43">
        <f t="shared" si="99"/>
        <v>0</v>
      </c>
      <c r="S153" s="43">
        <f t="shared" si="100"/>
        <v>0</v>
      </c>
      <c r="T153" s="43">
        <f t="shared" si="101"/>
        <v>0</v>
      </c>
      <c r="U153" s="43">
        <f t="shared" si="104"/>
        <v>0</v>
      </c>
      <c r="V153" s="67">
        <f t="shared" si="106"/>
        <v>6</v>
      </c>
      <c r="W153" s="83"/>
    </row>
    <row r="154" spans="2:23" hidden="1">
      <c r="B154" s="67">
        <f t="shared" si="105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102"/>
        <v>6</v>
      </c>
      <c r="K154" s="20" t="s">
        <v>188</v>
      </c>
      <c r="L154" s="19"/>
      <c r="M154" s="39"/>
      <c r="N154" s="39"/>
      <c r="O154" s="43">
        <f t="shared" si="97"/>
        <v>0</v>
      </c>
      <c r="P154" s="43">
        <f t="shared" si="103"/>
        <v>0</v>
      </c>
      <c r="Q154" s="43">
        <f t="shared" si="98"/>
        <v>0</v>
      </c>
      <c r="R154" s="43">
        <f t="shared" si="99"/>
        <v>0</v>
      </c>
      <c r="S154" s="43">
        <f t="shared" si="100"/>
        <v>0</v>
      </c>
      <c r="T154" s="43">
        <f t="shared" si="101"/>
        <v>0</v>
      </c>
      <c r="U154" s="43">
        <f t="shared" si="104"/>
        <v>0</v>
      </c>
      <c r="V154" s="67">
        <f t="shared" si="106"/>
        <v>7</v>
      </c>
      <c r="W154" s="83"/>
    </row>
    <row r="155" spans="2:23" hidden="1">
      <c r="B155" s="67">
        <f t="shared" si="105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102"/>
        <v>6</v>
      </c>
      <c r="K155" s="20" t="s">
        <v>188</v>
      </c>
      <c r="L155" s="19"/>
      <c r="M155" s="39"/>
      <c r="N155" s="39"/>
      <c r="O155" s="43">
        <f t="shared" si="97"/>
        <v>0</v>
      </c>
      <c r="P155" s="43">
        <f t="shared" si="103"/>
        <v>0</v>
      </c>
      <c r="Q155" s="43">
        <f t="shared" si="98"/>
        <v>0</v>
      </c>
      <c r="R155" s="43">
        <f t="shared" si="99"/>
        <v>0</v>
      </c>
      <c r="S155" s="43">
        <f t="shared" si="100"/>
        <v>0</v>
      </c>
      <c r="T155" s="43">
        <f t="shared" si="101"/>
        <v>0</v>
      </c>
      <c r="U155" s="43">
        <f t="shared" si="104"/>
        <v>0</v>
      </c>
      <c r="V155" s="67">
        <f t="shared" si="106"/>
        <v>8</v>
      </c>
      <c r="W155" s="83"/>
    </row>
    <row r="156" spans="2:23" hidden="1">
      <c r="B156" s="67">
        <f t="shared" si="105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102"/>
        <v>6</v>
      </c>
      <c r="K156" s="20" t="s">
        <v>188</v>
      </c>
      <c r="L156" s="19"/>
      <c r="M156" s="39"/>
      <c r="N156" s="39"/>
      <c r="O156" s="43">
        <f t="shared" si="97"/>
        <v>0</v>
      </c>
      <c r="P156" s="43">
        <f t="shared" si="103"/>
        <v>0</v>
      </c>
      <c r="Q156" s="43">
        <f t="shared" si="98"/>
        <v>0</v>
      </c>
      <c r="R156" s="43">
        <f t="shared" si="99"/>
        <v>0</v>
      </c>
      <c r="S156" s="43">
        <f t="shared" si="100"/>
        <v>0</v>
      </c>
      <c r="T156" s="43">
        <f t="shared" si="101"/>
        <v>0</v>
      </c>
      <c r="U156" s="43">
        <f t="shared" si="104"/>
        <v>0</v>
      </c>
      <c r="V156" s="67">
        <f t="shared" si="106"/>
        <v>9</v>
      </c>
      <c r="W156" s="83"/>
    </row>
    <row r="157" spans="2:23" hidden="1">
      <c r="B157" s="67">
        <f t="shared" si="105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102"/>
        <v>6</v>
      </c>
      <c r="K157" s="20" t="s">
        <v>188</v>
      </c>
      <c r="L157" s="19"/>
      <c r="M157" s="39"/>
      <c r="N157" s="39"/>
      <c r="O157" s="43">
        <f t="shared" si="97"/>
        <v>0</v>
      </c>
      <c r="P157" s="43">
        <f t="shared" si="103"/>
        <v>0</v>
      </c>
      <c r="Q157" s="43">
        <f t="shared" si="98"/>
        <v>0</v>
      </c>
      <c r="R157" s="43">
        <f t="shared" si="99"/>
        <v>0</v>
      </c>
      <c r="S157" s="43">
        <f t="shared" si="100"/>
        <v>0</v>
      </c>
      <c r="T157" s="43">
        <f t="shared" si="101"/>
        <v>0</v>
      </c>
      <c r="U157" s="43">
        <f t="shared" si="104"/>
        <v>0</v>
      </c>
      <c r="V157" s="67">
        <f t="shared" si="106"/>
        <v>10</v>
      </c>
      <c r="W157" s="83"/>
    </row>
    <row r="158" spans="2:23" hidden="1">
      <c r="B158" s="67">
        <f t="shared" si="105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102"/>
        <v>6</v>
      </c>
      <c r="K158" s="20" t="s">
        <v>188</v>
      </c>
      <c r="L158" s="19"/>
      <c r="M158" s="39"/>
      <c r="N158" s="39"/>
      <c r="O158" s="43">
        <f t="shared" si="97"/>
        <v>0</v>
      </c>
      <c r="P158" s="43">
        <f t="shared" si="103"/>
        <v>0</v>
      </c>
      <c r="Q158" s="43">
        <f t="shared" si="98"/>
        <v>0</v>
      </c>
      <c r="R158" s="43">
        <f t="shared" si="99"/>
        <v>0</v>
      </c>
      <c r="S158" s="43">
        <f t="shared" si="100"/>
        <v>0</v>
      </c>
      <c r="T158" s="43">
        <f t="shared" si="101"/>
        <v>0</v>
      </c>
      <c r="U158" s="43">
        <f t="shared" si="104"/>
        <v>0</v>
      </c>
      <c r="V158" s="67">
        <f t="shared" si="106"/>
        <v>11</v>
      </c>
      <c r="W158" s="83"/>
    </row>
    <row r="159" spans="2:23" hidden="1">
      <c r="B159" s="67">
        <f t="shared" si="105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102"/>
        <v>6</v>
      </c>
      <c r="K159" s="20" t="s">
        <v>188</v>
      </c>
      <c r="L159" s="19"/>
      <c r="M159" s="39"/>
      <c r="N159" s="39"/>
      <c r="O159" s="43">
        <f t="shared" si="97"/>
        <v>0</v>
      </c>
      <c r="P159" s="43">
        <f t="shared" si="103"/>
        <v>0</v>
      </c>
      <c r="Q159" s="43">
        <f t="shared" si="98"/>
        <v>0</v>
      </c>
      <c r="R159" s="43">
        <f t="shared" si="99"/>
        <v>0</v>
      </c>
      <c r="S159" s="43">
        <f t="shared" si="100"/>
        <v>0</v>
      </c>
      <c r="T159" s="43">
        <f t="shared" si="101"/>
        <v>0</v>
      </c>
      <c r="U159" s="43">
        <f t="shared" si="104"/>
        <v>0</v>
      </c>
      <c r="V159" s="67">
        <f t="shared" si="106"/>
        <v>12</v>
      </c>
      <c r="W159" s="83"/>
    </row>
    <row r="160" spans="2:23" hidden="1">
      <c r="B160" s="67">
        <f t="shared" si="105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102"/>
        <v>6</v>
      </c>
      <c r="K160" s="20" t="s">
        <v>188</v>
      </c>
      <c r="L160" s="19"/>
      <c r="M160" s="39"/>
      <c r="N160" s="39"/>
      <c r="O160" s="43">
        <f t="shared" si="97"/>
        <v>0</v>
      </c>
      <c r="P160" s="43">
        <f t="shared" si="103"/>
        <v>0</v>
      </c>
      <c r="Q160" s="43">
        <f t="shared" si="98"/>
        <v>0</v>
      </c>
      <c r="R160" s="43">
        <f t="shared" si="99"/>
        <v>0</v>
      </c>
      <c r="S160" s="43">
        <f t="shared" si="100"/>
        <v>0</v>
      </c>
      <c r="T160" s="43">
        <f t="shared" si="101"/>
        <v>0</v>
      </c>
      <c r="U160" s="43">
        <f t="shared" si="104"/>
        <v>0</v>
      </c>
      <c r="V160" s="67">
        <f t="shared" si="106"/>
        <v>13</v>
      </c>
      <c r="W160" s="83"/>
    </row>
    <row r="161" spans="2:23" hidden="1">
      <c r="B161" s="67">
        <f t="shared" si="105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102"/>
        <v>6</v>
      </c>
      <c r="K161" s="20" t="s">
        <v>188</v>
      </c>
      <c r="L161" s="19"/>
      <c r="M161" s="39"/>
      <c r="N161" s="39"/>
      <c r="O161" s="43">
        <f t="shared" si="97"/>
        <v>0</v>
      </c>
      <c r="P161" s="43">
        <f t="shared" si="103"/>
        <v>0</v>
      </c>
      <c r="Q161" s="43">
        <f t="shared" si="98"/>
        <v>0</v>
      </c>
      <c r="R161" s="43">
        <f t="shared" si="99"/>
        <v>0</v>
      </c>
      <c r="S161" s="43">
        <f t="shared" si="100"/>
        <v>0</v>
      </c>
      <c r="T161" s="43">
        <f t="shared" si="101"/>
        <v>0</v>
      </c>
      <c r="U161" s="43">
        <f t="shared" si="104"/>
        <v>0</v>
      </c>
      <c r="V161" s="67">
        <f t="shared" si="106"/>
        <v>14</v>
      </c>
      <c r="W161" s="83"/>
    </row>
    <row r="162" spans="2:23" hidden="1">
      <c r="B162" s="67">
        <f t="shared" si="105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102"/>
        <v>6</v>
      </c>
      <c r="K162" s="20" t="s">
        <v>188</v>
      </c>
      <c r="L162" s="19"/>
      <c r="M162" s="39"/>
      <c r="N162" s="39"/>
      <c r="O162" s="43">
        <f t="shared" si="97"/>
        <v>0</v>
      </c>
      <c r="P162" s="43">
        <f t="shared" si="103"/>
        <v>0</v>
      </c>
      <c r="Q162" s="43">
        <f t="shared" si="98"/>
        <v>0</v>
      </c>
      <c r="R162" s="43">
        <f t="shared" si="99"/>
        <v>0</v>
      </c>
      <c r="S162" s="43">
        <f t="shared" si="100"/>
        <v>0</v>
      </c>
      <c r="T162" s="43">
        <f t="shared" si="101"/>
        <v>0</v>
      </c>
      <c r="U162" s="43">
        <f t="shared" si="104"/>
        <v>0</v>
      </c>
      <c r="V162" s="67">
        <f t="shared" si="106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7">SUM(S168:S182)</f>
        <v>0</v>
      </c>
      <c r="T167" s="62">
        <f t="shared" si="107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8">IF(J168=0,I168,0)</f>
        <v>0</v>
      </c>
      <c r="P168" s="43">
        <f>IF(J168=1,I168,0)</f>
        <v>0</v>
      </c>
      <c r="Q168" s="43">
        <f t="shared" ref="Q168:Q182" si="109">IF(J168=2,I168,0)</f>
        <v>0</v>
      </c>
      <c r="R168" s="43">
        <f t="shared" ref="R168:R182" si="110">IF(J168=3,I168,0)</f>
        <v>0</v>
      </c>
      <c r="S168" s="43">
        <f t="shared" ref="S168:S182" si="111">IF(J168=4,I168,0)</f>
        <v>0</v>
      </c>
      <c r="T168" s="43">
        <f t="shared" ref="T168:T182" si="112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13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8"/>
        <v>0</v>
      </c>
      <c r="P169" s="43">
        <f t="shared" ref="P169:P182" si="114">IF(J169=1,I169,0)</f>
        <v>0</v>
      </c>
      <c r="Q169" s="43">
        <f t="shared" si="109"/>
        <v>0</v>
      </c>
      <c r="R169" s="43">
        <f t="shared" si="110"/>
        <v>0</v>
      </c>
      <c r="S169" s="43">
        <f t="shared" si="111"/>
        <v>0</v>
      </c>
      <c r="T169" s="43">
        <f t="shared" si="112"/>
        <v>0</v>
      </c>
      <c r="U169" s="43">
        <f t="shared" ref="U169:U182" si="115">IF(J169=7,I169,0)</f>
        <v>0</v>
      </c>
      <c r="V169" s="63">
        <f>1+V168</f>
        <v>2</v>
      </c>
      <c r="W169" s="83"/>
    </row>
    <row r="170" spans="2:23" hidden="1">
      <c r="B170" s="63">
        <f t="shared" ref="B170:B182" si="116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13"/>
        <v>6</v>
      </c>
      <c r="K170" s="20" t="s">
        <v>188</v>
      </c>
      <c r="L170" s="19"/>
      <c r="M170" s="39"/>
      <c r="N170" s="39"/>
      <c r="O170" s="43">
        <f t="shared" si="108"/>
        <v>0</v>
      </c>
      <c r="P170" s="43">
        <f t="shared" si="114"/>
        <v>0</v>
      </c>
      <c r="Q170" s="43">
        <f t="shared" si="109"/>
        <v>0</v>
      </c>
      <c r="R170" s="43">
        <f t="shared" si="110"/>
        <v>0</v>
      </c>
      <c r="S170" s="43">
        <f t="shared" si="111"/>
        <v>0</v>
      </c>
      <c r="T170" s="43">
        <f t="shared" si="112"/>
        <v>0</v>
      </c>
      <c r="U170" s="43">
        <f t="shared" si="115"/>
        <v>0</v>
      </c>
      <c r="V170" s="63">
        <f t="shared" ref="V170:V182" si="117">1+V169</f>
        <v>3</v>
      </c>
      <c r="W170" s="83"/>
    </row>
    <row r="171" spans="2:23" hidden="1">
      <c r="B171" s="63">
        <f t="shared" si="116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13"/>
        <v>6</v>
      </c>
      <c r="K171" s="20" t="s">
        <v>188</v>
      </c>
      <c r="L171" s="19"/>
      <c r="M171" s="39"/>
      <c r="N171" s="39"/>
      <c r="O171" s="43">
        <f t="shared" si="108"/>
        <v>0</v>
      </c>
      <c r="P171" s="43">
        <f t="shared" si="114"/>
        <v>0</v>
      </c>
      <c r="Q171" s="43">
        <f t="shared" si="109"/>
        <v>0</v>
      </c>
      <c r="R171" s="43">
        <f t="shared" si="110"/>
        <v>0</v>
      </c>
      <c r="S171" s="43">
        <f t="shared" si="111"/>
        <v>0</v>
      </c>
      <c r="T171" s="43">
        <f t="shared" si="112"/>
        <v>0</v>
      </c>
      <c r="U171" s="43">
        <f t="shared" si="115"/>
        <v>0</v>
      </c>
      <c r="V171" s="63">
        <f t="shared" si="117"/>
        <v>4</v>
      </c>
      <c r="W171" s="83"/>
    </row>
    <row r="172" spans="2:23" hidden="1">
      <c r="B172" s="63">
        <f t="shared" si="116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13"/>
        <v>6</v>
      </c>
      <c r="K172" s="20" t="s">
        <v>188</v>
      </c>
      <c r="L172" s="19"/>
      <c r="M172" s="39"/>
      <c r="N172" s="39"/>
      <c r="O172" s="43">
        <f t="shared" si="108"/>
        <v>0</v>
      </c>
      <c r="P172" s="43">
        <f t="shared" si="114"/>
        <v>0</v>
      </c>
      <c r="Q172" s="43">
        <f t="shared" si="109"/>
        <v>0</v>
      </c>
      <c r="R172" s="43">
        <f t="shared" si="110"/>
        <v>0</v>
      </c>
      <c r="S172" s="43">
        <f t="shared" si="111"/>
        <v>0</v>
      </c>
      <c r="T172" s="43">
        <f t="shared" si="112"/>
        <v>0</v>
      </c>
      <c r="U172" s="43">
        <f t="shared" si="115"/>
        <v>0</v>
      </c>
      <c r="V172" s="63">
        <f t="shared" si="117"/>
        <v>5</v>
      </c>
      <c r="W172" s="83"/>
    </row>
    <row r="173" spans="2:23" hidden="1">
      <c r="B173" s="63">
        <f t="shared" si="116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13"/>
        <v>6</v>
      </c>
      <c r="K173" s="20" t="s">
        <v>188</v>
      </c>
      <c r="L173" s="19"/>
      <c r="M173" s="39"/>
      <c r="N173" s="39"/>
      <c r="O173" s="43">
        <f t="shared" si="108"/>
        <v>0</v>
      </c>
      <c r="P173" s="43">
        <f t="shared" si="114"/>
        <v>0</v>
      </c>
      <c r="Q173" s="43">
        <f t="shared" si="109"/>
        <v>0</v>
      </c>
      <c r="R173" s="43">
        <f t="shared" si="110"/>
        <v>0</v>
      </c>
      <c r="S173" s="43">
        <f t="shared" si="111"/>
        <v>0</v>
      </c>
      <c r="T173" s="43">
        <f t="shared" si="112"/>
        <v>0</v>
      </c>
      <c r="U173" s="43">
        <f t="shared" si="115"/>
        <v>0</v>
      </c>
      <c r="V173" s="63">
        <f t="shared" si="117"/>
        <v>6</v>
      </c>
      <c r="W173" s="83"/>
    </row>
    <row r="174" spans="2:23" hidden="1">
      <c r="B174" s="63">
        <f t="shared" si="116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13"/>
        <v>6</v>
      </c>
      <c r="K174" s="20" t="s">
        <v>188</v>
      </c>
      <c r="L174" s="19"/>
      <c r="M174" s="39"/>
      <c r="N174" s="39"/>
      <c r="O174" s="43">
        <f t="shared" si="108"/>
        <v>0</v>
      </c>
      <c r="P174" s="43">
        <f t="shared" si="114"/>
        <v>0</v>
      </c>
      <c r="Q174" s="43">
        <f t="shared" si="109"/>
        <v>0</v>
      </c>
      <c r="R174" s="43">
        <f t="shared" si="110"/>
        <v>0</v>
      </c>
      <c r="S174" s="43">
        <f t="shared" si="111"/>
        <v>0</v>
      </c>
      <c r="T174" s="43">
        <f t="shared" si="112"/>
        <v>0</v>
      </c>
      <c r="U174" s="43">
        <f t="shared" si="115"/>
        <v>0</v>
      </c>
      <c r="V174" s="63">
        <f t="shared" si="117"/>
        <v>7</v>
      </c>
      <c r="W174" s="83"/>
    </row>
    <row r="175" spans="2:23" hidden="1">
      <c r="B175" s="63">
        <f t="shared" si="116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13"/>
        <v>6</v>
      </c>
      <c r="K175" s="20" t="s">
        <v>188</v>
      </c>
      <c r="L175" s="19"/>
      <c r="M175" s="39"/>
      <c r="N175" s="39"/>
      <c r="O175" s="43">
        <f t="shared" si="108"/>
        <v>0</v>
      </c>
      <c r="P175" s="43">
        <f t="shared" si="114"/>
        <v>0</v>
      </c>
      <c r="Q175" s="43">
        <f t="shared" si="109"/>
        <v>0</v>
      </c>
      <c r="R175" s="43">
        <f t="shared" si="110"/>
        <v>0</v>
      </c>
      <c r="S175" s="43">
        <f t="shared" si="111"/>
        <v>0</v>
      </c>
      <c r="T175" s="43">
        <f t="shared" si="112"/>
        <v>0</v>
      </c>
      <c r="U175" s="43">
        <f t="shared" si="115"/>
        <v>0</v>
      </c>
      <c r="V175" s="63">
        <f t="shared" si="117"/>
        <v>8</v>
      </c>
      <c r="W175" s="83"/>
    </row>
    <row r="176" spans="2:23" hidden="1">
      <c r="B176" s="63">
        <f t="shared" si="116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13"/>
        <v>6</v>
      </c>
      <c r="K176" s="20" t="s">
        <v>188</v>
      </c>
      <c r="L176" s="19"/>
      <c r="M176" s="39"/>
      <c r="N176" s="39"/>
      <c r="O176" s="43">
        <f t="shared" si="108"/>
        <v>0</v>
      </c>
      <c r="P176" s="43">
        <f t="shared" si="114"/>
        <v>0</v>
      </c>
      <c r="Q176" s="43">
        <f t="shared" si="109"/>
        <v>0</v>
      </c>
      <c r="R176" s="43">
        <f t="shared" si="110"/>
        <v>0</v>
      </c>
      <c r="S176" s="43">
        <f t="shared" si="111"/>
        <v>0</v>
      </c>
      <c r="T176" s="43">
        <f t="shared" si="112"/>
        <v>0</v>
      </c>
      <c r="U176" s="43">
        <f t="shared" si="115"/>
        <v>0</v>
      </c>
      <c r="V176" s="63">
        <f t="shared" si="117"/>
        <v>9</v>
      </c>
      <c r="W176" s="83"/>
    </row>
    <row r="177" spans="2:23" hidden="1">
      <c r="B177" s="63">
        <f t="shared" si="116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13"/>
        <v>6</v>
      </c>
      <c r="K177" s="20" t="s">
        <v>188</v>
      </c>
      <c r="L177" s="19"/>
      <c r="M177" s="39"/>
      <c r="N177" s="39"/>
      <c r="O177" s="43">
        <f t="shared" si="108"/>
        <v>0</v>
      </c>
      <c r="P177" s="43">
        <f t="shared" si="114"/>
        <v>0</v>
      </c>
      <c r="Q177" s="43">
        <f t="shared" si="109"/>
        <v>0</v>
      </c>
      <c r="R177" s="43">
        <f t="shared" si="110"/>
        <v>0</v>
      </c>
      <c r="S177" s="43">
        <f t="shared" si="111"/>
        <v>0</v>
      </c>
      <c r="T177" s="43">
        <f t="shared" si="112"/>
        <v>0</v>
      </c>
      <c r="U177" s="43">
        <f t="shared" si="115"/>
        <v>0</v>
      </c>
      <c r="V177" s="63">
        <f t="shared" si="117"/>
        <v>10</v>
      </c>
      <c r="W177" s="83"/>
    </row>
    <row r="178" spans="2:23" hidden="1">
      <c r="B178" s="63">
        <f t="shared" si="116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13"/>
        <v>6</v>
      </c>
      <c r="K178" s="20" t="s">
        <v>188</v>
      </c>
      <c r="L178" s="19"/>
      <c r="M178" s="39"/>
      <c r="N178" s="39"/>
      <c r="O178" s="43">
        <f t="shared" si="108"/>
        <v>0</v>
      </c>
      <c r="P178" s="43">
        <f t="shared" si="114"/>
        <v>0</v>
      </c>
      <c r="Q178" s="43">
        <f t="shared" si="109"/>
        <v>0</v>
      </c>
      <c r="R178" s="43">
        <f t="shared" si="110"/>
        <v>0</v>
      </c>
      <c r="S178" s="43">
        <f t="shared" si="111"/>
        <v>0</v>
      </c>
      <c r="T178" s="43">
        <f t="shared" si="112"/>
        <v>0</v>
      </c>
      <c r="U178" s="43">
        <f t="shared" si="115"/>
        <v>0</v>
      </c>
      <c r="V178" s="63">
        <f t="shared" si="117"/>
        <v>11</v>
      </c>
      <c r="W178" s="83"/>
    </row>
    <row r="179" spans="2:23" hidden="1">
      <c r="B179" s="63">
        <f t="shared" si="116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13"/>
        <v>6</v>
      </c>
      <c r="K179" s="20" t="s">
        <v>188</v>
      </c>
      <c r="L179" s="19"/>
      <c r="M179" s="39"/>
      <c r="N179" s="39"/>
      <c r="O179" s="43">
        <f t="shared" si="108"/>
        <v>0</v>
      </c>
      <c r="P179" s="43">
        <f t="shared" si="114"/>
        <v>0</v>
      </c>
      <c r="Q179" s="43">
        <f t="shared" si="109"/>
        <v>0</v>
      </c>
      <c r="R179" s="43">
        <f t="shared" si="110"/>
        <v>0</v>
      </c>
      <c r="S179" s="43">
        <f t="shared" si="111"/>
        <v>0</v>
      </c>
      <c r="T179" s="43">
        <f t="shared" si="112"/>
        <v>0</v>
      </c>
      <c r="U179" s="43">
        <f t="shared" si="115"/>
        <v>0</v>
      </c>
      <c r="V179" s="63">
        <f t="shared" si="117"/>
        <v>12</v>
      </c>
      <c r="W179" s="83"/>
    </row>
    <row r="180" spans="2:23" hidden="1">
      <c r="B180" s="63">
        <f t="shared" si="116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13"/>
        <v>6</v>
      </c>
      <c r="K180" s="20" t="s">
        <v>188</v>
      </c>
      <c r="L180" s="19"/>
      <c r="M180" s="39"/>
      <c r="N180" s="39"/>
      <c r="O180" s="43">
        <f t="shared" si="108"/>
        <v>0</v>
      </c>
      <c r="P180" s="43">
        <f t="shared" si="114"/>
        <v>0</v>
      </c>
      <c r="Q180" s="43">
        <f t="shared" si="109"/>
        <v>0</v>
      </c>
      <c r="R180" s="43">
        <f t="shared" si="110"/>
        <v>0</v>
      </c>
      <c r="S180" s="43">
        <f t="shared" si="111"/>
        <v>0</v>
      </c>
      <c r="T180" s="43">
        <f t="shared" si="112"/>
        <v>0</v>
      </c>
      <c r="U180" s="43">
        <f t="shared" si="115"/>
        <v>0</v>
      </c>
      <c r="V180" s="63">
        <f t="shared" si="117"/>
        <v>13</v>
      </c>
      <c r="W180" s="83"/>
    </row>
    <row r="181" spans="2:23" hidden="1">
      <c r="B181" s="63">
        <f t="shared" si="116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13"/>
        <v>6</v>
      </c>
      <c r="K181" s="20" t="s">
        <v>188</v>
      </c>
      <c r="L181" s="19"/>
      <c r="M181" s="39"/>
      <c r="N181" s="39"/>
      <c r="O181" s="43">
        <f t="shared" si="108"/>
        <v>0</v>
      </c>
      <c r="P181" s="43">
        <f t="shared" si="114"/>
        <v>0</v>
      </c>
      <c r="Q181" s="43">
        <f t="shared" si="109"/>
        <v>0</v>
      </c>
      <c r="R181" s="43">
        <f t="shared" si="110"/>
        <v>0</v>
      </c>
      <c r="S181" s="43">
        <f t="shared" si="111"/>
        <v>0</v>
      </c>
      <c r="T181" s="43">
        <f t="shared" si="112"/>
        <v>0</v>
      </c>
      <c r="U181" s="43">
        <f t="shared" si="115"/>
        <v>0</v>
      </c>
      <c r="V181" s="63">
        <f t="shared" si="117"/>
        <v>14</v>
      </c>
      <c r="W181" s="83"/>
    </row>
    <row r="182" spans="2:23" hidden="1">
      <c r="B182" s="63">
        <f t="shared" si="116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13"/>
        <v>6</v>
      </c>
      <c r="K182" s="20" t="s">
        <v>188</v>
      </c>
      <c r="L182" s="19"/>
      <c r="M182" s="39"/>
      <c r="N182" s="39"/>
      <c r="O182" s="43">
        <f t="shared" si="108"/>
        <v>0</v>
      </c>
      <c r="P182" s="43">
        <f t="shared" si="114"/>
        <v>0</v>
      </c>
      <c r="Q182" s="43">
        <f t="shared" si="109"/>
        <v>0</v>
      </c>
      <c r="R182" s="43">
        <f t="shared" si="110"/>
        <v>0</v>
      </c>
      <c r="S182" s="43">
        <f t="shared" si="111"/>
        <v>0</v>
      </c>
      <c r="T182" s="43">
        <f t="shared" si="112"/>
        <v>0</v>
      </c>
      <c r="U182" s="43">
        <f t="shared" si="115"/>
        <v>0</v>
      </c>
      <c r="V182" s="63">
        <f t="shared" si="117"/>
        <v>15</v>
      </c>
      <c r="W182" s="83"/>
    </row>
    <row r="183" spans="2:23" hidden="1"/>
  </sheetData>
  <mergeCells count="114">
    <mergeCell ref="C2:E3"/>
    <mergeCell ref="B5:B7"/>
    <mergeCell ref="C5:C7"/>
    <mergeCell ref="D5:D7"/>
    <mergeCell ref="E5:E7"/>
    <mergeCell ref="F5:H5"/>
    <mergeCell ref="J5:K7"/>
    <mergeCell ref="L5:L7"/>
    <mergeCell ref="K2:N3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CBD21552-14C1-4807-909B-6862AA020C0D}">
          <x14:formula1>
            <xm:f>EB!$F$3:$F$6</xm:f>
          </x14:formula1>
          <xm:sqref>C28:C42 Z7:Z15 C8:C22 C148:C162 C128:C142 C108:C122 C48:C62 C168:C182 C88:C102 C68:C82</xm:sqref>
        </x14:dataValidation>
        <x14:dataValidation type="list" allowBlank="1" showInputMessage="1" showErrorMessage="1" xr:uid="{6EA52D09-E06D-467C-8937-6F56CFA4FB07}">
          <x14:formula1>
            <xm:f>EB!$H$3:$H$5</xm:f>
          </x14:formula1>
          <xm:sqref>D28:D42 D68:D82 D88:D102 D168:D182 D48:D62 D108:D122 D128:D142 D148:D162 D8:D22 AA7:AA15</xm:sqref>
        </x14:dataValidation>
        <x14:dataValidation type="list" allowBlank="1" showInputMessage="1" showErrorMessage="1" xr:uid="{D5677C58-EEFC-44FD-97C6-CF7212B319A3}">
          <x14:formula1>
            <xm:f>EB!$J$3:$J$49</xm:f>
          </x14:formula1>
          <xm:sqref>G28:G42 G48:G62 G148:G162 G128:G142 G108:G122 G68:G82 G168:G182 G8:G22 G88:G102</xm:sqref>
        </x14:dataValidation>
        <x14:dataValidation type="list" allowBlank="1" showInputMessage="1" showErrorMessage="1" xr:uid="{08810DCB-E464-4DA4-A979-F9964CEB359A}">
          <x14:formula1>
            <xm:f>EB!$I$3:$I$9</xm:f>
          </x14:formula1>
          <xm:sqref>F28:F42 F68:F82 F8:F22 F168:F182 F48:F62 F108:F122 F128:F142 F148:F162 F88:F102</xm:sqref>
        </x14:dataValidation>
        <x14:dataValidation type="list" allowBlank="1" showInputMessage="1" showErrorMessage="1" xr:uid="{2ABBA3C4-A263-49D0-BAB9-C12E43EFC4D1}">
          <x14:formula1>
            <xm:f>EB!$K$3:$K$15</xm:f>
          </x14:formula1>
          <xm:sqref>K48:K62 K28:K42 K148:K162 K128:K142 K108:K122 K68:K82 K168:K182 K8:K22 K88:K102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02C3F-1931-4351-9253-1001DC761A0B}">
  <sheetPr codeName="Sheet46">
    <outlinePr summaryBelow="0" summaryRight="0"/>
  </sheetPr>
  <dimension ref="B1:AL182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J188" sqref="J188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508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267</v>
      </c>
      <c r="G3" s="22" t="s">
        <v>268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2264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2264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2</v>
      </c>
      <c r="AC7" s="90">
        <f t="shared" ref="AC7:AH7" si="1">M7</f>
        <v>2264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ref="AI7:AK7" si="2">S7</f>
        <v>2264</v>
      </c>
      <c r="AJ7" s="90">
        <f t="shared" si="2"/>
        <v>0</v>
      </c>
      <c r="AK7" s="90">
        <f t="shared" si="2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271</v>
      </c>
      <c r="H8" s="68">
        <v>522</v>
      </c>
      <c r="I8" s="18">
        <v>803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69" t="s">
        <v>270</v>
      </c>
      <c r="M8" s="20"/>
      <c r="N8" s="20"/>
      <c r="O8" s="43">
        <f t="shared" ref="O8:O21" si="3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803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188</v>
      </c>
      <c r="AA8" s="5" t="s">
        <v>188</v>
      </c>
      <c r="AB8" s="20">
        <f>MAX(E28:E42)</f>
        <v>0</v>
      </c>
      <c r="AC8" s="90">
        <f t="shared" ref="AC8:AH8" si="4">M27</f>
        <v>0</v>
      </c>
      <c r="AD8" s="90">
        <f t="shared" si="4"/>
        <v>0</v>
      </c>
      <c r="AE8" s="90">
        <f t="shared" si="4"/>
        <v>0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0</v>
      </c>
      <c r="AJ8" s="90">
        <f t="shared" si="5"/>
        <v>0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271</v>
      </c>
      <c r="H9" s="68">
        <v>525</v>
      </c>
      <c r="I9" s="18">
        <v>1461</v>
      </c>
      <c r="J9" s="5">
        <f t="shared" ref="J9:J22" si="6">IF(K9="耕作",0,IF(K9="休耕",1,IF(K9="転用",2,IF(K9="売却",3,IF(K9="貸出",4,IF(K9="借入",5,IF(K9="-",6,IF(K9="その他",7))))))))</f>
        <v>4</v>
      </c>
      <c r="K9" s="20" t="s">
        <v>192</v>
      </c>
      <c r="L9" s="69" t="s">
        <v>270</v>
      </c>
      <c r="M9" s="39"/>
      <c r="N9" s="39"/>
      <c r="O9" s="43">
        <f t="shared" si="3"/>
        <v>0</v>
      </c>
      <c r="P9" s="43">
        <f t="shared" ref="P9:P22" si="7">IF(J9=1,I9,0)</f>
        <v>0</v>
      </c>
      <c r="Q9" s="43">
        <f t="shared" ref="Q9:Q22" si="8">IF(J9=2,I9,0)</f>
        <v>0</v>
      </c>
      <c r="R9" s="43">
        <f t="shared" ref="R9:R22" si="9">IF(J9=3,I9,0)</f>
        <v>0</v>
      </c>
      <c r="S9" s="43">
        <f t="shared" ref="S9:S22" si="10">IF(J9=4,I9,0)</f>
        <v>1461</v>
      </c>
      <c r="T9" s="43">
        <f t="shared" ref="T9:T22" si="11">IF(J9=5,I9,0)</f>
        <v>0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3">M47</f>
        <v>0</v>
      </c>
      <c r="AD9" s="90">
        <f t="shared" si="13"/>
        <v>0</v>
      </c>
      <c r="AE9" s="90">
        <f t="shared" si="13"/>
        <v>0</v>
      </c>
      <c r="AF9" s="90">
        <f t="shared" si="13"/>
        <v>0</v>
      </c>
      <c r="AG9" s="90">
        <f t="shared" si="13"/>
        <v>0</v>
      </c>
      <c r="AH9" s="90">
        <f t="shared" si="13"/>
        <v>0</v>
      </c>
      <c r="AI9" s="90">
        <f t="shared" si="13"/>
        <v>0</v>
      </c>
      <c r="AJ9" s="90">
        <f t="shared" si="13"/>
        <v>0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188</v>
      </c>
      <c r="D10" s="5" t="s">
        <v>188</v>
      </c>
      <c r="E10" s="14" t="s">
        <v>38</v>
      </c>
      <c r="F10" s="17" t="s">
        <v>188</v>
      </c>
      <c r="G10" s="17" t="s">
        <v>188</v>
      </c>
      <c r="H10" s="17"/>
      <c r="I10" s="18"/>
      <c r="J10" s="5">
        <f t="shared" si="6"/>
        <v>6</v>
      </c>
      <c r="K10" s="20" t="s">
        <v>188</v>
      </c>
      <c r="L10" s="71" t="s">
        <v>38</v>
      </c>
      <c r="M10" s="39"/>
      <c r="N10" s="39"/>
      <c r="O10" s="43">
        <f t="shared" si="3"/>
        <v>0</v>
      </c>
      <c r="P10" s="43">
        <f t="shared" si="7"/>
        <v>0</v>
      </c>
      <c r="Q10" s="43">
        <f t="shared" si="8"/>
        <v>0</v>
      </c>
      <c r="R10" s="43">
        <f t="shared" si="9"/>
        <v>0</v>
      </c>
      <c r="S10" s="43">
        <f t="shared" si="10"/>
        <v>0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6">M67</f>
        <v>0</v>
      </c>
      <c r="AD10" s="90">
        <f t="shared" si="16"/>
        <v>0</v>
      </c>
      <c r="AE10" s="90">
        <f t="shared" si="16"/>
        <v>0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17"/>
      <c r="I11" s="18"/>
      <c r="J11" s="5">
        <f t="shared" si="6"/>
        <v>6</v>
      </c>
      <c r="K11" s="20" t="s">
        <v>188</v>
      </c>
      <c r="L11" s="29" t="s">
        <v>38</v>
      </c>
      <c r="M11" s="40"/>
      <c r="N11" s="40"/>
      <c r="O11" s="43">
        <f t="shared" si="3"/>
        <v>0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0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17"/>
      <c r="I12" s="18"/>
      <c r="J12" s="5">
        <f t="shared" si="6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0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6"/>
        <v>6</v>
      </c>
      <c r="K13" s="20" t="s">
        <v>188</v>
      </c>
      <c r="L13" s="21" t="s">
        <v>38</v>
      </c>
      <c r="M13" s="41"/>
      <c r="N13" s="41"/>
      <c r="O13" s="43">
        <f t="shared" ref="O13" si="19">IF(J13=0,I13,0)</f>
        <v>0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0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6"/>
        <v>6</v>
      </c>
      <c r="K14" s="20" t="s">
        <v>188</v>
      </c>
      <c r="L14" s="21" t="s">
        <v>38</v>
      </c>
      <c r="M14" s="41"/>
      <c r="N14" s="41"/>
      <c r="O14" s="43">
        <f t="shared" si="3"/>
        <v>0</v>
      </c>
      <c r="P14" s="43">
        <f t="shared" si="20"/>
        <v>0</v>
      </c>
      <c r="Q14" s="43">
        <f t="shared" si="21"/>
        <v>0</v>
      </c>
      <c r="R14" s="43">
        <f t="shared" si="22"/>
        <v>0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6"/>
        <v>6</v>
      </c>
      <c r="K15" s="20" t="s">
        <v>188</v>
      </c>
      <c r="L15" s="21" t="s">
        <v>38</v>
      </c>
      <c r="M15" s="41"/>
      <c r="N15" s="41"/>
      <c r="O15" s="43">
        <f t="shared" si="3"/>
        <v>0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0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6"/>
        <v>6</v>
      </c>
      <c r="K16" s="20" t="s">
        <v>188</v>
      </c>
      <c r="L16" s="21" t="s">
        <v>38</v>
      </c>
      <c r="M16" s="41"/>
      <c r="N16" s="41"/>
      <c r="O16" s="43">
        <f t="shared" si="3"/>
        <v>0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0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6"/>
        <v>6</v>
      </c>
      <c r="K17" s="20" t="s">
        <v>188</v>
      </c>
      <c r="L17" s="21" t="s">
        <v>38</v>
      </c>
      <c r="M17" s="41"/>
      <c r="N17" s="41"/>
      <c r="O17" s="43">
        <f t="shared" si="3"/>
        <v>0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6"/>
        <v>6</v>
      </c>
      <c r="K18" s="20" t="s">
        <v>188</v>
      </c>
      <c r="L18" s="21" t="s">
        <v>38</v>
      </c>
      <c r="M18" s="41"/>
      <c r="N18" s="41"/>
      <c r="O18" s="43">
        <f t="shared" si="3"/>
        <v>0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6"/>
        <v>6</v>
      </c>
      <c r="K19" s="20" t="s">
        <v>188</v>
      </c>
      <c r="L19" s="21" t="s">
        <v>38</v>
      </c>
      <c r="M19" s="41"/>
      <c r="N19" s="41"/>
      <c r="O19" s="43">
        <f t="shared" si="3"/>
        <v>0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6"/>
        <v>6</v>
      </c>
      <c r="K20" s="20" t="s">
        <v>188</v>
      </c>
      <c r="L20" s="21" t="s">
        <v>38</v>
      </c>
      <c r="M20" s="41"/>
      <c r="N20" s="41"/>
      <c r="O20" s="43">
        <f t="shared" si="3"/>
        <v>0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0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0</v>
      </c>
      <c r="T27" s="45">
        <f t="shared" si="26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188</v>
      </c>
      <c r="D28" s="5" t="s">
        <v>188</v>
      </c>
      <c r="E28" s="14" t="s">
        <v>38</v>
      </c>
      <c r="F28" s="17" t="s">
        <v>188</v>
      </c>
      <c r="G28" s="17" t="s">
        <v>188</v>
      </c>
      <c r="H28" s="17"/>
      <c r="I28" s="18"/>
      <c r="J28" s="5">
        <f>IF(K28="耕作",0,IF(K28="休耕",1,IF(K28="転用",2,IF(K28="売却",3,IF(K28="貸出",4,IF(K28="借入",5,IF(K28="-",6,IF(K28="その他",7))))))))</f>
        <v>6</v>
      </c>
      <c r="K28" s="20" t="s">
        <v>188</v>
      </c>
      <c r="L28" s="21" t="s">
        <v>38</v>
      </c>
      <c r="M28" s="39"/>
      <c r="N28" s="39"/>
      <c r="O28" s="43">
        <f t="shared" ref="O28:O42" si="27">IF(J28=0,I28,0)</f>
        <v>0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0</v>
      </c>
      <c r="T28" s="43">
        <f t="shared" ref="T28:T42" si="32">IF(J28=5,I28,0)</f>
        <v>0</v>
      </c>
      <c r="U28" s="43">
        <f t="shared" ref="U28:U42" si="33"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249</v>
      </c>
      <c r="F29" s="17" t="s">
        <v>188</v>
      </c>
      <c r="G29" s="17" t="s">
        <v>188</v>
      </c>
      <c r="H29" s="17"/>
      <c r="I29" s="18"/>
      <c r="J29" s="5">
        <f t="shared" ref="J29:J42" si="34">IF(K29="耕作",0,IF(K29="休耕",1,IF(K29="転用",2,IF(K29="売却",3,IF(K29="貸出",4,IF(K29="借入",5,IF(K29="-",6,IF(K29="その他",7))))))))</f>
        <v>6</v>
      </c>
      <c r="K29" s="20" t="s">
        <v>188</v>
      </c>
      <c r="L29" s="29" t="s">
        <v>38</v>
      </c>
      <c r="M29" s="40"/>
      <c r="N29" s="40"/>
      <c r="O29" s="43">
        <f t="shared" si="27"/>
        <v>0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0</v>
      </c>
      <c r="T29" s="43">
        <f t="shared" si="32"/>
        <v>0</v>
      </c>
      <c r="U29" s="43">
        <f t="shared" si="33"/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4"/>
        <v>6</v>
      </c>
      <c r="K30" s="20" t="s">
        <v>188</v>
      </c>
      <c r="L30" s="21" t="s">
        <v>38</v>
      </c>
      <c r="M30" s="39"/>
      <c r="N30" s="39"/>
      <c r="O30" s="43">
        <f t="shared" si="27"/>
        <v>0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0</v>
      </c>
      <c r="T30" s="43">
        <f t="shared" si="32"/>
        <v>0</v>
      </c>
      <c r="U30" s="43">
        <f t="shared" si="33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4"/>
        <v>6</v>
      </c>
      <c r="K31" s="20" t="s">
        <v>188</v>
      </c>
      <c r="L31" s="21" t="s">
        <v>38</v>
      </c>
      <c r="M31" s="39"/>
      <c r="N31" s="39"/>
      <c r="O31" s="43">
        <f t="shared" si="27"/>
        <v>0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0</v>
      </c>
      <c r="T31" s="43">
        <f t="shared" si="32"/>
        <v>0</v>
      </c>
      <c r="U31" s="43">
        <f t="shared" si="33"/>
        <v>0</v>
      </c>
      <c r="V31" s="51">
        <f t="shared" si="36"/>
        <v>4</v>
      </c>
      <c r="W31" s="78"/>
      <c r="X31" s="8"/>
      <c r="Y31" s="8"/>
      <c r="AL31" s="10"/>
    </row>
    <row r="32" spans="2:38" ht="12.75" customHeight="1">
      <c r="B32" s="51">
        <f t="shared" si="35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4"/>
        <v>6</v>
      </c>
      <c r="K32" s="20" t="s">
        <v>188</v>
      </c>
      <c r="L32" s="21" t="s">
        <v>38</v>
      </c>
      <c r="M32" s="41"/>
      <c r="N32" s="41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0</v>
      </c>
      <c r="T32" s="43">
        <f t="shared" si="32"/>
        <v>0</v>
      </c>
      <c r="U32" s="43">
        <f t="shared" si="33"/>
        <v>0</v>
      </c>
      <c r="V32" s="51">
        <f t="shared" si="36"/>
        <v>5</v>
      </c>
      <c r="W32" s="78"/>
      <c r="X32" s="8"/>
      <c r="Y32" s="8"/>
      <c r="AL32" s="10"/>
    </row>
    <row r="33" spans="2:38" ht="12.75" hidden="1" customHeight="1">
      <c r="B33" s="51">
        <f t="shared" si="35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4"/>
        <v>6</v>
      </c>
      <c r="K33" s="20" t="s">
        <v>188</v>
      </c>
      <c r="L33" s="21" t="s">
        <v>38</v>
      </c>
      <c r="M33" s="41"/>
      <c r="N33" s="41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0</v>
      </c>
      <c r="T33" s="43">
        <f t="shared" si="32"/>
        <v>0</v>
      </c>
      <c r="U33" s="43">
        <f t="shared" si="33"/>
        <v>0</v>
      </c>
      <c r="V33" s="51">
        <f t="shared" si="36"/>
        <v>6</v>
      </c>
      <c r="W33" s="83"/>
      <c r="AL33" s="10"/>
    </row>
    <row r="34" spans="2:38" ht="12.75" hidden="1" customHeight="1">
      <c r="B34" s="51">
        <f t="shared" si="35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4"/>
        <v>6</v>
      </c>
      <c r="K34" s="20" t="s">
        <v>188</v>
      </c>
      <c r="L34" s="21" t="s">
        <v>38</v>
      </c>
      <c r="M34" s="41"/>
      <c r="N34" s="41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0</v>
      </c>
      <c r="T34" s="43">
        <f t="shared" si="32"/>
        <v>0</v>
      </c>
      <c r="U34" s="43">
        <f t="shared" si="33"/>
        <v>0</v>
      </c>
      <c r="V34" s="51">
        <f t="shared" si="36"/>
        <v>7</v>
      </c>
      <c r="W34" s="83"/>
      <c r="AL34" s="10"/>
    </row>
    <row r="35" spans="2:38" ht="12.75" hidden="1" customHeight="1">
      <c r="B35" s="51">
        <f t="shared" si="35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4"/>
        <v>6</v>
      </c>
      <c r="K35" s="20" t="s">
        <v>188</v>
      </c>
      <c r="L35" s="21" t="s">
        <v>38</v>
      </c>
      <c r="M35" s="41"/>
      <c r="N35" s="41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0</v>
      </c>
      <c r="T35" s="43">
        <f t="shared" si="32"/>
        <v>0</v>
      </c>
      <c r="U35" s="43">
        <f t="shared" si="33"/>
        <v>0</v>
      </c>
      <c r="V35" s="51">
        <f t="shared" si="36"/>
        <v>8</v>
      </c>
      <c r="W35" s="83"/>
      <c r="AL35" s="10"/>
    </row>
    <row r="36" spans="2:38" ht="12.75" hidden="1" customHeight="1">
      <c r="B36" s="51">
        <f t="shared" si="35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4"/>
        <v>6</v>
      </c>
      <c r="K36" s="20" t="s">
        <v>188</v>
      </c>
      <c r="L36" s="21" t="s">
        <v>38</v>
      </c>
      <c r="M36" s="41"/>
      <c r="N36" s="41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0</v>
      </c>
      <c r="T36" s="43">
        <f t="shared" si="32"/>
        <v>0</v>
      </c>
      <c r="U36" s="43">
        <f t="shared" si="33"/>
        <v>0</v>
      </c>
      <c r="V36" s="51">
        <f t="shared" si="36"/>
        <v>9</v>
      </c>
      <c r="W36" s="83"/>
      <c r="AL36" s="10"/>
    </row>
    <row r="37" spans="2:38" ht="12.75" hidden="1" customHeight="1">
      <c r="B37" s="51">
        <f t="shared" si="35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4"/>
        <v>6</v>
      </c>
      <c r="K37" s="20" t="s">
        <v>188</v>
      </c>
      <c r="L37" s="21" t="s">
        <v>38</v>
      </c>
      <c r="M37" s="41"/>
      <c r="N37" s="41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0</v>
      </c>
      <c r="U37" s="43">
        <f t="shared" si="33"/>
        <v>0</v>
      </c>
      <c r="V37" s="51">
        <f t="shared" si="36"/>
        <v>10</v>
      </c>
      <c r="W37" s="83"/>
      <c r="AL37" s="10"/>
    </row>
    <row r="38" spans="2:38" ht="12.75" hidden="1" customHeight="1">
      <c r="B38" s="51">
        <f t="shared" si="35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4"/>
        <v>6</v>
      </c>
      <c r="K38" s="20" t="s">
        <v>188</v>
      </c>
      <c r="L38" s="21" t="s">
        <v>38</v>
      </c>
      <c r="M38" s="41"/>
      <c r="N38" s="41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0</v>
      </c>
      <c r="U38" s="43">
        <f t="shared" si="33"/>
        <v>0</v>
      </c>
      <c r="V38" s="51">
        <f t="shared" si="36"/>
        <v>11</v>
      </c>
      <c r="W38" s="83"/>
      <c r="AL38" s="10"/>
    </row>
    <row r="39" spans="2:38" ht="12.75" hidden="1" customHeight="1">
      <c r="B39" s="51">
        <f t="shared" si="35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4"/>
        <v>6</v>
      </c>
      <c r="K39" s="20" t="s">
        <v>188</v>
      </c>
      <c r="L39" s="21" t="s">
        <v>38</v>
      </c>
      <c r="M39" s="41"/>
      <c r="N39" s="41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0</v>
      </c>
      <c r="U39" s="43">
        <f t="shared" si="33"/>
        <v>0</v>
      </c>
      <c r="V39" s="51">
        <f t="shared" si="36"/>
        <v>12</v>
      </c>
      <c r="W39" s="83"/>
      <c r="AL39" s="10"/>
    </row>
    <row r="40" spans="2:38" ht="12.75" hidden="1" customHeight="1">
      <c r="B40" s="51">
        <f t="shared" si="35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4"/>
        <v>6</v>
      </c>
      <c r="K40" s="20" t="s">
        <v>188</v>
      </c>
      <c r="L40" s="21" t="s">
        <v>38</v>
      </c>
      <c r="M40" s="41"/>
      <c r="N40" s="41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0</v>
      </c>
      <c r="U40" s="43">
        <f t="shared" si="33"/>
        <v>0</v>
      </c>
      <c r="V40" s="51">
        <f t="shared" si="36"/>
        <v>13</v>
      </c>
      <c r="W40" s="83"/>
      <c r="AL40" s="10"/>
    </row>
    <row r="41" spans="2:38" ht="12.75" hidden="1" customHeight="1">
      <c r="B41" s="51">
        <f t="shared" si="35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4"/>
        <v>6</v>
      </c>
      <c r="K41" s="20" t="s">
        <v>188</v>
      </c>
      <c r="L41" s="21" t="s">
        <v>38</v>
      </c>
      <c r="M41" s="41"/>
      <c r="N41" s="41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3"/>
        <v>0</v>
      </c>
      <c r="V41" s="51">
        <f t="shared" si="36"/>
        <v>14</v>
      </c>
      <c r="W41" s="83"/>
      <c r="AL41" s="10"/>
    </row>
    <row r="42" spans="2:38" ht="12.75" hidden="1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4"/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3"/>
        <v>0</v>
      </c>
      <c r="V42" s="51">
        <f t="shared" si="36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7">SUM(S48:S62)</f>
        <v>0</v>
      </c>
      <c r="T47" s="46">
        <f t="shared" si="37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8">IF(J48=0,I48,0)</f>
        <v>0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 t="shared" ref="U48:U62" si="44"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5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si="44"/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6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5"/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4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hidden="1" customHeight="1">
      <c r="B51" s="53">
        <f t="shared" si="46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5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4"/>
        <v>0</v>
      </c>
      <c r="V51" s="53">
        <f t="shared" si="47"/>
        <v>4</v>
      </c>
      <c r="W51" s="83"/>
      <c r="X51" s="8"/>
      <c r="Y51" s="8"/>
      <c r="Z51" s="1"/>
    </row>
    <row r="52" spans="2:26" ht="12.75" hidden="1" customHeight="1">
      <c r="B52" s="53">
        <f t="shared" si="46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5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4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5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4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5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4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5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4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5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4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5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4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5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4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5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4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5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4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5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4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5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4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 t="shared" ref="U68:U82" si="54"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5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6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si="54"/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5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6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4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5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6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4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5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6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4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5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6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4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5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6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4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5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6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4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5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6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4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5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6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4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5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6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4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5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6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4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5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6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4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5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6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4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5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6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4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 t="shared" ref="U88:U102" si="65"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6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7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si="65"/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6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7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5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6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7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5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6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7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5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6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7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5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6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7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5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6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7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5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6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7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5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6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7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5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6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7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5"/>
        <v>0</v>
      </c>
      <c r="V98" s="63">
        <f t="shared" si="69"/>
        <v>11</v>
      </c>
      <c r="W98" s="83"/>
      <c r="Z98" s="12"/>
      <c r="AA98" s="10"/>
      <c r="AB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6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7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5"/>
        <v>0</v>
      </c>
      <c r="V99" s="63">
        <f t="shared" si="69"/>
        <v>12</v>
      </c>
      <c r="W99" s="83"/>
      <c r="Z99" s="12"/>
      <c r="AA99" s="10"/>
      <c r="AB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6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7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5"/>
        <v>0</v>
      </c>
      <c r="V100" s="63">
        <f t="shared" si="69"/>
        <v>13</v>
      </c>
      <c r="W100" s="83"/>
      <c r="Z100" s="12"/>
      <c r="AA100" s="10"/>
      <c r="AB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6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7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5"/>
        <v>0</v>
      </c>
      <c r="V101" s="63">
        <f t="shared" si="69"/>
        <v>14</v>
      </c>
      <c r="W101" s="83"/>
      <c r="Z101" s="12"/>
      <c r="AA101" s="10"/>
      <c r="AB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6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7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5"/>
        <v>0</v>
      </c>
      <c r="V102" s="63">
        <f t="shared" si="69"/>
        <v>15</v>
      </c>
      <c r="W102" s="83"/>
      <c r="Z102" s="12"/>
      <c r="AA102" s="10"/>
      <c r="AB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  <c r="AB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  <c r="AB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  <c r="AB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  <c r="AB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  <c r="AB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 t="shared" ref="U108:U122" si="76">IF(J108=7,I108,0)</f>
        <v>0</v>
      </c>
      <c r="V108" s="67">
        <v>1</v>
      </c>
      <c r="W108" s="83"/>
      <c r="Z108" s="10"/>
      <c r="AA108" s="10"/>
      <c r="AB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7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8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si="76"/>
        <v>0</v>
      </c>
      <c r="V109" s="67">
        <f>1+V108</f>
        <v>2</v>
      </c>
      <c r="W109" s="83"/>
      <c r="AA109" s="10"/>
      <c r="AB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7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8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6"/>
        <v>0</v>
      </c>
      <c r="V110" s="67">
        <f t="shared" ref="V110:V122" si="80">1+V109</f>
        <v>3</v>
      </c>
      <c r="W110" s="83"/>
      <c r="AA110" s="10"/>
      <c r="AB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7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8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6"/>
        <v>0</v>
      </c>
      <c r="V111" s="67">
        <f t="shared" si="80"/>
        <v>4</v>
      </c>
      <c r="W111" s="83"/>
      <c r="AA111" s="10"/>
      <c r="AB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7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8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6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7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8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6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7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8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6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7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8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6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7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8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6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7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8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6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7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8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6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7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8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6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7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8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6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7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8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6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7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8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6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 t="shared" ref="U128:U142" si="87"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8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9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si="87"/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8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9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7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8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9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7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8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9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7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8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9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7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8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9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7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8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9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7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8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9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7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8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9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7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8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9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7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8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9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7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8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9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7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8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9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7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8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9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7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 t="shared" ref="U148:U162" si="98"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9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100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si="98"/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9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100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98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9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100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98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9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100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98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9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100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98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9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100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98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9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100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98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9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100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98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9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100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98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9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100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98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9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100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98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9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100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98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9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100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98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9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100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98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 t="shared" ref="U168:U182" si="109"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10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1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si="109"/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10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1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09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10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1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09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10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1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09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10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1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09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10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1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09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10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1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09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10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1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09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10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1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09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10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1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09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10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1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09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10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1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09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10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1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09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10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1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09"/>
        <v>0</v>
      </c>
      <c r="V182" s="63">
        <f t="shared" si="113"/>
        <v>15</v>
      </c>
      <c r="W182" s="83"/>
    </row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 xr:uid="{AEF3A1F5-B6D4-46B7-91A4-B544624E0419}">
          <x14:formula1>
            <xm:f>EB!$F$3:$F$6</xm:f>
          </x14:formula1>
          <xm:sqref>C48:C62 Z7:Z15 C8:C22 C148:C162 C128:C142 C108:C122 C88:C102 C168:C182 C28:C42 C68:C82</xm:sqref>
        </x14:dataValidation>
        <x14:dataValidation type="list" allowBlank="1" showInputMessage="1" showErrorMessage="1" xr:uid="{ADE015FD-C168-41A1-99B5-D4EF91CC1CB9}">
          <x14:formula1>
            <xm:f>EB!$H$3:$H$5</xm:f>
          </x14:formula1>
          <xm:sqref>D68:D82 D28:D42 D48:D62 D168:D182 D88:D102 D108:D122 D128:D142 D148:D162 D8:D22 AA7:AA15</xm:sqref>
        </x14:dataValidation>
        <x14:dataValidation type="list" allowBlank="1" showInputMessage="1" showErrorMessage="1" xr:uid="{8DF58C10-280A-493D-BB58-ED7F019F1764}">
          <x14:formula1>
            <xm:f>EB!$J$3:$J$49</xm:f>
          </x14:formula1>
          <xm:sqref>G68:G82 G8:G22 G148:G162 G128:G142 G108:G122 G88:G102 G168:G182 G48:G62 G28:G42</xm:sqref>
        </x14:dataValidation>
        <x14:dataValidation type="list" allowBlank="1" showInputMessage="1" showErrorMessage="1" xr:uid="{EFC478AA-480D-40F7-BC82-273E36010FD4}">
          <x14:formula1>
            <xm:f>EB!$I$3:$I$9</xm:f>
          </x14:formula1>
          <xm:sqref>F68:F82 F28:F42 F48:F62 F168:F182 F88:F102 F108:F122 F128:F142 F148:F162 F8:F22</xm:sqref>
        </x14:dataValidation>
        <x14:dataValidation type="list" allowBlank="1" showInputMessage="1" showErrorMessage="1" xr:uid="{64A89520-5370-4AD6-A5C8-1C9F1A2FA4E9}">
          <x14:formula1>
            <xm:f>EB!$K$3:$K$15</xm:f>
          </x14:formula1>
          <xm:sqref>K68:K82 K8:K22 K148:K162 K128:K142 K108:K122 K88:K102 K168:K182 K48:K62 K28:K42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77EF5-FAB3-4113-AC8B-90DD3C8C00BA}">
  <sheetPr codeName="Sheet47">
    <outlinePr summaryBelow="0" summaryRight="0"/>
  </sheetPr>
  <dimension ref="B1:AL187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M196" sqref="M196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507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238</v>
      </c>
      <c r="G3" s="22" t="s">
        <v>239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635</v>
      </c>
      <c r="N7" s="117">
        <f>O7+T7+(IF(W7=1,U7,0))</f>
        <v>635</v>
      </c>
      <c r="O7" s="42">
        <f>SUM(O8:O22)</f>
        <v>635</v>
      </c>
      <c r="P7" s="42">
        <f>SUM(P8:P22)</f>
        <v>0</v>
      </c>
      <c r="Q7" s="42">
        <f>SUM(Q8:Q22)</f>
        <v>0</v>
      </c>
      <c r="R7" s="42">
        <f>SUM(R8:R22)</f>
        <v>1586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3</v>
      </c>
      <c r="AC7" s="90">
        <f t="shared" ref="AC7:AH7" si="1">M7</f>
        <v>635</v>
      </c>
      <c r="AD7" s="90">
        <f t="shared" si="1"/>
        <v>635</v>
      </c>
      <c r="AE7" s="90">
        <f t="shared" si="1"/>
        <v>635</v>
      </c>
      <c r="AF7" s="90">
        <f t="shared" si="1"/>
        <v>0</v>
      </c>
      <c r="AG7" s="90">
        <f t="shared" si="1"/>
        <v>0</v>
      </c>
      <c r="AH7" s="90">
        <f t="shared" si="1"/>
        <v>1586</v>
      </c>
      <c r="AI7" s="90">
        <f t="shared" ref="AI7:AK7" si="2">S7</f>
        <v>0</v>
      </c>
      <c r="AJ7" s="90">
        <f t="shared" si="2"/>
        <v>0</v>
      </c>
      <c r="AK7" s="90">
        <f t="shared" si="2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241</v>
      </c>
      <c r="H8" s="68" t="s">
        <v>246</v>
      </c>
      <c r="I8" s="18">
        <v>635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3">IF(J8=0,I8,0)</f>
        <v>635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190</v>
      </c>
      <c r="AA8" s="5" t="s">
        <v>181</v>
      </c>
      <c r="AB8" s="20">
        <f>MAX(E28:E42)</f>
        <v>1</v>
      </c>
      <c r="AC8" s="90">
        <f t="shared" ref="AC8:AH8" si="4">M27</f>
        <v>203</v>
      </c>
      <c r="AD8" s="90">
        <f t="shared" si="4"/>
        <v>203</v>
      </c>
      <c r="AE8" s="90">
        <f t="shared" si="4"/>
        <v>203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0</v>
      </c>
      <c r="AJ8" s="90">
        <f t="shared" si="5"/>
        <v>0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240</v>
      </c>
      <c r="H9" s="68" t="s">
        <v>247</v>
      </c>
      <c r="I9" s="18">
        <v>955</v>
      </c>
      <c r="J9" s="5">
        <f t="shared" ref="J9:J22" si="6">IF(K9="耕作",0,IF(K9="休耕",1,IF(K9="転用",2,IF(K9="売却",3,IF(K9="貸出",4,IF(K9="借入",5,IF(K9="-",6,IF(K9="その他",7))))))))</f>
        <v>3</v>
      </c>
      <c r="K9" s="20" t="s">
        <v>55</v>
      </c>
      <c r="L9" s="71" t="s">
        <v>248</v>
      </c>
      <c r="M9" s="39"/>
      <c r="N9" s="39"/>
      <c r="O9" s="43">
        <f t="shared" si="3"/>
        <v>0</v>
      </c>
      <c r="P9" s="43">
        <f t="shared" ref="P9:P22" si="7">IF(J9=1,I9,0)</f>
        <v>0</v>
      </c>
      <c r="Q9" s="43">
        <f t="shared" ref="Q9:Q22" si="8">IF(J9=2,I9,0)</f>
        <v>0</v>
      </c>
      <c r="R9" s="43">
        <f t="shared" ref="R9:R22" si="9">IF(J9=3,I9,0)</f>
        <v>955</v>
      </c>
      <c r="S9" s="43">
        <f t="shared" ref="S9:S22" si="10">IF(J9=4,I9,0)</f>
        <v>0</v>
      </c>
      <c r="T9" s="43">
        <f t="shared" ref="T9:T22" si="11">IF(J9=5,I9,0)</f>
        <v>0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3">M47</f>
        <v>0</v>
      </c>
      <c r="AD9" s="90">
        <f t="shared" si="13"/>
        <v>0</v>
      </c>
      <c r="AE9" s="90">
        <f t="shared" si="13"/>
        <v>0</v>
      </c>
      <c r="AF9" s="90">
        <f t="shared" si="13"/>
        <v>0</v>
      </c>
      <c r="AG9" s="90">
        <f t="shared" si="13"/>
        <v>0</v>
      </c>
      <c r="AH9" s="90">
        <f t="shared" si="13"/>
        <v>0</v>
      </c>
      <c r="AI9" s="90">
        <f t="shared" si="13"/>
        <v>0</v>
      </c>
      <c r="AJ9" s="90">
        <f t="shared" si="13"/>
        <v>0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240</v>
      </c>
      <c r="H10" s="17">
        <v>275</v>
      </c>
      <c r="I10" s="18">
        <v>631</v>
      </c>
      <c r="J10" s="5">
        <f t="shared" si="6"/>
        <v>3</v>
      </c>
      <c r="K10" s="20" t="s">
        <v>55</v>
      </c>
      <c r="L10" s="71" t="s">
        <v>248</v>
      </c>
      <c r="M10" s="39"/>
      <c r="N10" s="39"/>
      <c r="O10" s="43">
        <f t="shared" si="3"/>
        <v>0</v>
      </c>
      <c r="P10" s="43">
        <f t="shared" si="7"/>
        <v>0</v>
      </c>
      <c r="Q10" s="43">
        <f t="shared" si="8"/>
        <v>0</v>
      </c>
      <c r="R10" s="43">
        <f t="shared" si="9"/>
        <v>631</v>
      </c>
      <c r="S10" s="43">
        <f t="shared" si="10"/>
        <v>0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6">M67</f>
        <v>0</v>
      </c>
      <c r="AD10" s="90">
        <f t="shared" si="16"/>
        <v>0</v>
      </c>
      <c r="AE10" s="90">
        <f t="shared" si="16"/>
        <v>0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17"/>
      <c r="I11" s="18"/>
      <c r="J11" s="5">
        <f t="shared" si="6"/>
        <v>6</v>
      </c>
      <c r="K11" s="20" t="s">
        <v>188</v>
      </c>
      <c r="L11" s="29" t="s">
        <v>38</v>
      </c>
      <c r="M11" s="40"/>
      <c r="N11" s="40"/>
      <c r="O11" s="43">
        <f t="shared" si="3"/>
        <v>0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0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17"/>
      <c r="I12" s="18"/>
      <c r="J12" s="5">
        <f t="shared" si="6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0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6"/>
        <v>6</v>
      </c>
      <c r="K13" s="20" t="s">
        <v>188</v>
      </c>
      <c r="L13" s="21" t="s">
        <v>38</v>
      </c>
      <c r="M13" s="41"/>
      <c r="N13" s="41"/>
      <c r="O13" s="43">
        <f t="shared" ref="O13" si="19">IF(J13=0,I13,0)</f>
        <v>0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0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6"/>
        <v>6</v>
      </c>
      <c r="K14" s="20" t="s">
        <v>188</v>
      </c>
      <c r="L14" s="21" t="s">
        <v>38</v>
      </c>
      <c r="M14" s="41"/>
      <c r="N14" s="41"/>
      <c r="O14" s="43">
        <f t="shared" si="3"/>
        <v>0</v>
      </c>
      <c r="P14" s="43">
        <f t="shared" si="20"/>
        <v>0</v>
      </c>
      <c r="Q14" s="43">
        <f t="shared" si="21"/>
        <v>0</v>
      </c>
      <c r="R14" s="43">
        <f t="shared" si="22"/>
        <v>0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6"/>
        <v>6</v>
      </c>
      <c r="K15" s="20" t="s">
        <v>188</v>
      </c>
      <c r="L15" s="21" t="s">
        <v>38</v>
      </c>
      <c r="M15" s="41"/>
      <c r="N15" s="41"/>
      <c r="O15" s="43">
        <f t="shared" si="3"/>
        <v>0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0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6"/>
        <v>6</v>
      </c>
      <c r="K16" s="20" t="s">
        <v>188</v>
      </c>
      <c r="L16" s="21" t="s">
        <v>38</v>
      </c>
      <c r="M16" s="41"/>
      <c r="N16" s="41"/>
      <c r="O16" s="43">
        <f t="shared" si="3"/>
        <v>0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0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6"/>
        <v>6</v>
      </c>
      <c r="K17" s="20" t="s">
        <v>188</v>
      </c>
      <c r="L17" s="21" t="s">
        <v>38</v>
      </c>
      <c r="M17" s="41"/>
      <c r="N17" s="41"/>
      <c r="O17" s="43">
        <f t="shared" si="3"/>
        <v>0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6"/>
        <v>6</v>
      </c>
      <c r="K18" s="20" t="s">
        <v>188</v>
      </c>
      <c r="L18" s="21" t="s">
        <v>38</v>
      </c>
      <c r="M18" s="41"/>
      <c r="N18" s="41"/>
      <c r="O18" s="43">
        <f t="shared" si="3"/>
        <v>0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6"/>
        <v>6</v>
      </c>
      <c r="K19" s="20" t="s">
        <v>188</v>
      </c>
      <c r="L19" s="21" t="s">
        <v>38</v>
      </c>
      <c r="M19" s="41"/>
      <c r="N19" s="41"/>
      <c r="O19" s="43">
        <f t="shared" si="3"/>
        <v>0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6"/>
        <v>6</v>
      </c>
      <c r="K20" s="20" t="s">
        <v>188</v>
      </c>
      <c r="L20" s="21" t="s">
        <v>38</v>
      </c>
      <c r="M20" s="41"/>
      <c r="N20" s="41"/>
      <c r="O20" s="43">
        <f t="shared" si="3"/>
        <v>0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203</v>
      </c>
      <c r="N27" s="117">
        <f>O27+T27+(IF(W27=1,U27,0))</f>
        <v>203</v>
      </c>
      <c r="O27" s="45">
        <f>SUM(O28:O42)</f>
        <v>203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0</v>
      </c>
      <c r="T27" s="45">
        <f t="shared" si="26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190</v>
      </c>
      <c r="D28" s="5" t="s">
        <v>181</v>
      </c>
      <c r="E28" s="5">
        <v>1</v>
      </c>
      <c r="F28" s="17" t="s">
        <v>3</v>
      </c>
      <c r="G28" s="17" t="s">
        <v>250</v>
      </c>
      <c r="H28" s="68" t="s">
        <v>251</v>
      </c>
      <c r="I28" s="18">
        <v>203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21" t="s">
        <v>38</v>
      </c>
      <c r="M28" s="39"/>
      <c r="N28" s="39"/>
      <c r="O28" s="43">
        <f t="shared" ref="O28:O42" si="27">IF(J28=0,I28,0)</f>
        <v>203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0</v>
      </c>
      <c r="T28" s="43">
        <f t="shared" ref="T28:T42" si="32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249</v>
      </c>
      <c r="F29" s="17" t="s">
        <v>188</v>
      </c>
      <c r="G29" s="17" t="s">
        <v>188</v>
      </c>
      <c r="H29" s="17"/>
      <c r="I29" s="18"/>
      <c r="J29" s="5">
        <f t="shared" ref="J29:J42" si="33">IF(K29="耕作",0,IF(K29="休耕",1,IF(K29="転用",2,IF(K29="売却",3,IF(K29="貸出",4,IF(K29="借入",5,IF(K29="-",6,IF(K29="その他",7))))))))</f>
        <v>6</v>
      </c>
      <c r="K29" s="20" t="s">
        <v>188</v>
      </c>
      <c r="L29" s="29" t="s">
        <v>38</v>
      </c>
      <c r="M29" s="40"/>
      <c r="N29" s="40"/>
      <c r="O29" s="43">
        <f t="shared" si="27"/>
        <v>0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0</v>
      </c>
      <c r="T29" s="43">
        <f t="shared" si="32"/>
        <v>0</v>
      </c>
      <c r="U29" s="43">
        <f t="shared" ref="U29:U42" si="34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3"/>
        <v>6</v>
      </c>
      <c r="K30" s="20" t="s">
        <v>188</v>
      </c>
      <c r="L30" s="21" t="s">
        <v>38</v>
      </c>
      <c r="M30" s="39"/>
      <c r="N30" s="39"/>
      <c r="O30" s="43">
        <f t="shared" si="27"/>
        <v>0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0</v>
      </c>
      <c r="T30" s="43">
        <f t="shared" si="32"/>
        <v>0</v>
      </c>
      <c r="U30" s="43">
        <f t="shared" si="34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3"/>
        <v>6</v>
      </c>
      <c r="K31" s="20" t="s">
        <v>188</v>
      </c>
      <c r="L31" s="21" t="s">
        <v>38</v>
      </c>
      <c r="M31" s="39"/>
      <c r="N31" s="39"/>
      <c r="O31" s="43">
        <f t="shared" si="27"/>
        <v>0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0</v>
      </c>
      <c r="T31" s="43">
        <f t="shared" si="32"/>
        <v>0</v>
      </c>
      <c r="U31" s="43">
        <f t="shared" si="34"/>
        <v>0</v>
      </c>
      <c r="V31" s="51">
        <f t="shared" si="36"/>
        <v>4</v>
      </c>
      <c r="W31" s="78"/>
      <c r="X31" s="8"/>
      <c r="Y31" s="8"/>
      <c r="AL31" s="10"/>
    </row>
    <row r="32" spans="2:38" ht="12.75" hidden="1" customHeight="1">
      <c r="B32" s="51">
        <f t="shared" si="35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3"/>
        <v>6</v>
      </c>
      <c r="K32" s="20" t="s">
        <v>188</v>
      </c>
      <c r="L32" s="21" t="s">
        <v>38</v>
      </c>
      <c r="M32" s="41"/>
      <c r="N32" s="41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0</v>
      </c>
      <c r="T32" s="43">
        <f t="shared" si="32"/>
        <v>0</v>
      </c>
      <c r="U32" s="43">
        <f t="shared" si="34"/>
        <v>0</v>
      </c>
      <c r="V32" s="51">
        <f t="shared" si="36"/>
        <v>5</v>
      </c>
      <c r="W32" s="78"/>
      <c r="X32" s="8"/>
      <c r="Y32" s="8"/>
      <c r="AL32" s="10"/>
    </row>
    <row r="33" spans="2:38" ht="12.75" hidden="1" customHeight="1">
      <c r="B33" s="51">
        <f t="shared" si="35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3"/>
        <v>6</v>
      </c>
      <c r="K33" s="20" t="s">
        <v>188</v>
      </c>
      <c r="L33" s="21" t="s">
        <v>38</v>
      </c>
      <c r="M33" s="41"/>
      <c r="N33" s="41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0</v>
      </c>
      <c r="T33" s="43">
        <f t="shared" si="32"/>
        <v>0</v>
      </c>
      <c r="U33" s="43">
        <f t="shared" si="34"/>
        <v>0</v>
      </c>
      <c r="V33" s="51">
        <f t="shared" si="36"/>
        <v>6</v>
      </c>
      <c r="W33" s="83"/>
      <c r="AL33" s="10"/>
    </row>
    <row r="34" spans="2:38" ht="12.75" hidden="1" customHeight="1">
      <c r="B34" s="51">
        <f t="shared" si="35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3"/>
        <v>6</v>
      </c>
      <c r="K34" s="20" t="s">
        <v>188</v>
      </c>
      <c r="L34" s="21" t="s">
        <v>38</v>
      </c>
      <c r="M34" s="41"/>
      <c r="N34" s="41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0</v>
      </c>
      <c r="T34" s="43">
        <f t="shared" si="32"/>
        <v>0</v>
      </c>
      <c r="U34" s="43">
        <f t="shared" si="34"/>
        <v>0</v>
      </c>
      <c r="V34" s="51">
        <f t="shared" si="36"/>
        <v>7</v>
      </c>
      <c r="W34" s="83"/>
      <c r="AL34" s="10"/>
    </row>
    <row r="35" spans="2:38" ht="12.75" hidden="1" customHeight="1">
      <c r="B35" s="51">
        <f t="shared" si="35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3"/>
        <v>6</v>
      </c>
      <c r="K35" s="20" t="s">
        <v>188</v>
      </c>
      <c r="L35" s="21" t="s">
        <v>38</v>
      </c>
      <c r="M35" s="41"/>
      <c r="N35" s="41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0</v>
      </c>
      <c r="T35" s="43">
        <f t="shared" si="32"/>
        <v>0</v>
      </c>
      <c r="U35" s="43">
        <f t="shared" si="34"/>
        <v>0</v>
      </c>
      <c r="V35" s="51">
        <f t="shared" si="36"/>
        <v>8</v>
      </c>
      <c r="W35" s="83"/>
      <c r="AL35" s="10"/>
    </row>
    <row r="36" spans="2:38" ht="12.75" hidden="1" customHeight="1">
      <c r="B36" s="51">
        <f t="shared" si="35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3"/>
        <v>6</v>
      </c>
      <c r="K36" s="20" t="s">
        <v>188</v>
      </c>
      <c r="L36" s="21" t="s">
        <v>38</v>
      </c>
      <c r="M36" s="41"/>
      <c r="N36" s="41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0</v>
      </c>
      <c r="T36" s="43">
        <f t="shared" si="32"/>
        <v>0</v>
      </c>
      <c r="U36" s="43">
        <f t="shared" si="34"/>
        <v>0</v>
      </c>
      <c r="V36" s="51">
        <f t="shared" si="36"/>
        <v>9</v>
      </c>
      <c r="W36" s="83"/>
      <c r="AL36" s="10"/>
    </row>
    <row r="37" spans="2:38" ht="12.75" hidden="1" customHeight="1">
      <c r="B37" s="51">
        <f t="shared" si="35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3"/>
        <v>6</v>
      </c>
      <c r="K37" s="20" t="s">
        <v>188</v>
      </c>
      <c r="L37" s="21" t="s">
        <v>38</v>
      </c>
      <c r="M37" s="41"/>
      <c r="N37" s="41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0</v>
      </c>
      <c r="U37" s="43">
        <f t="shared" si="34"/>
        <v>0</v>
      </c>
      <c r="V37" s="51">
        <f t="shared" si="36"/>
        <v>10</v>
      </c>
      <c r="W37" s="83"/>
      <c r="AL37" s="10"/>
    </row>
    <row r="38" spans="2:38" ht="12.75" hidden="1" customHeight="1">
      <c r="B38" s="51">
        <f t="shared" si="35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3"/>
        <v>6</v>
      </c>
      <c r="K38" s="20" t="s">
        <v>188</v>
      </c>
      <c r="L38" s="21" t="s">
        <v>38</v>
      </c>
      <c r="M38" s="41"/>
      <c r="N38" s="41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0</v>
      </c>
      <c r="U38" s="43">
        <f t="shared" si="34"/>
        <v>0</v>
      </c>
      <c r="V38" s="51">
        <f t="shared" si="36"/>
        <v>11</v>
      </c>
      <c r="W38" s="83"/>
      <c r="AL38" s="10"/>
    </row>
    <row r="39" spans="2:38" ht="12.75" hidden="1" customHeight="1">
      <c r="B39" s="51">
        <f t="shared" si="35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3"/>
        <v>6</v>
      </c>
      <c r="K39" s="20" t="s">
        <v>188</v>
      </c>
      <c r="L39" s="21" t="s">
        <v>38</v>
      </c>
      <c r="M39" s="41"/>
      <c r="N39" s="41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0</v>
      </c>
      <c r="U39" s="43">
        <f t="shared" si="34"/>
        <v>0</v>
      </c>
      <c r="V39" s="51">
        <f t="shared" si="36"/>
        <v>12</v>
      </c>
      <c r="W39" s="83"/>
      <c r="AL39" s="10"/>
    </row>
    <row r="40" spans="2:38" ht="12.75" hidden="1" customHeight="1">
      <c r="B40" s="51">
        <f t="shared" si="35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3"/>
        <v>6</v>
      </c>
      <c r="K40" s="20" t="s">
        <v>188</v>
      </c>
      <c r="L40" s="21" t="s">
        <v>38</v>
      </c>
      <c r="M40" s="41"/>
      <c r="N40" s="41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0</v>
      </c>
      <c r="U40" s="43">
        <f t="shared" si="34"/>
        <v>0</v>
      </c>
      <c r="V40" s="51">
        <f t="shared" si="36"/>
        <v>13</v>
      </c>
      <c r="W40" s="83"/>
      <c r="AL40" s="10"/>
    </row>
    <row r="41" spans="2:38" ht="12.75" hidden="1" customHeight="1">
      <c r="B41" s="51">
        <f t="shared" si="35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3"/>
        <v>6</v>
      </c>
      <c r="K41" s="20" t="s">
        <v>188</v>
      </c>
      <c r="L41" s="21" t="s">
        <v>38</v>
      </c>
      <c r="M41" s="41"/>
      <c r="N41" s="41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4"/>
        <v>0</v>
      </c>
      <c r="V41" s="51">
        <f t="shared" si="36"/>
        <v>14</v>
      </c>
      <c r="W41" s="83"/>
      <c r="AL41" s="10"/>
    </row>
    <row r="42" spans="2:38" ht="12.75" hidden="1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3"/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4"/>
        <v>0</v>
      </c>
      <c r="V42" s="51">
        <f t="shared" si="36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7">SUM(S48:S62)</f>
        <v>0</v>
      </c>
      <c r="T47" s="46">
        <f t="shared" si="37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8">IF(J48=0,I48,0)</f>
        <v>0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4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6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4"/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hidden="1" customHeight="1">
      <c r="B51" s="53">
        <f t="shared" si="46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4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hidden="1" customHeight="1">
      <c r="B52" s="53">
        <f t="shared" si="46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4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4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4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4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4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4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4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4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4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4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4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222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222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  <c r="AB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  <c r="AB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  <c r="AB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  <c r="AB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  <c r="AB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  <c r="AB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  <c r="AB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  <c r="AB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  <c r="AB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  <c r="AB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222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  <c r="AB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222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  <c r="AB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B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B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222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222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222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222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222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222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  <row r="185" spans="2:23" hidden="1"/>
    <row r="186" spans="2:23" hidden="1"/>
    <row r="187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Z5:Z6"/>
    <mergeCell ref="AA5:AA6"/>
    <mergeCell ref="F6:F7"/>
    <mergeCell ref="G6:G7"/>
    <mergeCell ref="H6:H7"/>
    <mergeCell ref="I6:I7"/>
    <mergeCell ref="C2:E3"/>
    <mergeCell ref="K2:M3"/>
    <mergeCell ref="L25:L27"/>
    <mergeCell ref="V25:V27"/>
    <mergeCell ref="F26:F27"/>
    <mergeCell ref="G26:G27"/>
    <mergeCell ref="H26:H27"/>
    <mergeCell ref="I26:I27"/>
    <mergeCell ref="B5:B7"/>
    <mergeCell ref="C5:C7"/>
    <mergeCell ref="D5:D7"/>
    <mergeCell ref="E5:E7"/>
    <mergeCell ref="F5:H5"/>
    <mergeCell ref="J5:K7"/>
    <mergeCell ref="L5:L7"/>
    <mergeCell ref="Y5:Y6"/>
    <mergeCell ref="V5:V7"/>
    <mergeCell ref="X5:X6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4F109D82-85F2-45E8-B94E-A8D788918293}">
          <x14:formula1>
            <xm:f>EB!$F$3:$F$6</xm:f>
          </x14:formula1>
          <xm:sqref>C48:C62 Z7:Z15 C8:C22 C148:C162 C128:C142 C108:C122 C88:C102 C168:C182 C28:C42 C68:C82</xm:sqref>
        </x14:dataValidation>
        <x14:dataValidation type="list" allowBlank="1" showInputMessage="1" showErrorMessage="1" xr:uid="{455B2FB9-A6B1-48A0-B15B-522948817CFD}">
          <x14:formula1>
            <xm:f>EB!$H$3:$H$5</xm:f>
          </x14:formula1>
          <xm:sqref>D68:D82 D28:D42 D48:D62 D168:D182 D88:D102 D108:D122 D128:D142 D148:D162 D8:D22 AA7:AA15</xm:sqref>
        </x14:dataValidation>
        <x14:dataValidation type="list" allowBlank="1" showInputMessage="1" showErrorMessage="1" xr:uid="{6EDD733D-98A8-4513-95F5-72409B7D47BE}">
          <x14:formula1>
            <xm:f>EB!$J$3:$J$49</xm:f>
          </x14:formula1>
          <xm:sqref>G68:G82 G8:G22 G148:G162 G128:G142 G108:G122 G88:G102 G168:G182 G48:G62 G28:G42</xm:sqref>
        </x14:dataValidation>
        <x14:dataValidation type="list" allowBlank="1" showInputMessage="1" showErrorMessage="1" xr:uid="{57E61942-D7EA-43DA-A4AC-A66BE0FC3496}">
          <x14:formula1>
            <xm:f>EB!$I$3:$I$9</xm:f>
          </x14:formula1>
          <xm:sqref>F68:F82 F28:F42 F48:F62 F168:F182 F88:F102 F108:F122 F128:F142 F148:F162 F8:F22</xm:sqref>
        </x14:dataValidation>
        <x14:dataValidation type="list" allowBlank="1" showInputMessage="1" showErrorMessage="1" xr:uid="{A47BBD03-0C57-48FA-B90F-B24CD5E937FC}">
          <x14:formula1>
            <xm:f>EB!$K$3:$K$15</xm:f>
          </x14:formula1>
          <xm:sqref>K68:K82 K8:K22 K148:K162 K128:K142 K108:K122 K88:K102 K168:K182 K48:K62 K28:K42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61D20-273A-4FEE-8161-A7D83C7AAA37}">
  <sheetPr codeName="Sheet48">
    <outlinePr summaryBelow="0" summaryRight="0"/>
  </sheetPr>
  <dimension ref="B1:AL185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C28" sqref="C28:L29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506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63</v>
      </c>
      <c r="G3" s="22" t="s">
        <v>234</v>
      </c>
      <c r="H3" s="23">
        <v>46106</v>
      </c>
      <c r="I3" s="7">
        <f>H3</f>
        <v>46106</v>
      </c>
      <c r="J3" s="49"/>
      <c r="K3" s="844"/>
      <c r="L3" s="844"/>
      <c r="M3" s="84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72" t="s">
        <v>358</v>
      </c>
      <c r="R6" s="72" t="s">
        <v>55</v>
      </c>
      <c r="S6" s="72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72" t="s">
        <v>358</v>
      </c>
      <c r="AH6" s="72" t="s">
        <v>55</v>
      </c>
      <c r="AI6" s="72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2723</v>
      </c>
      <c r="N7" s="117">
        <f>O7+T7+(IF(W7=1,U7,0))</f>
        <v>2723</v>
      </c>
      <c r="O7" s="42">
        <f>SUM(O8:O22)</f>
        <v>2264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459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2</v>
      </c>
      <c r="AC7" s="90">
        <f t="shared" ref="AC7:AH7" si="1">M7</f>
        <v>2723</v>
      </c>
      <c r="AD7" s="90">
        <f t="shared" si="1"/>
        <v>2723</v>
      </c>
      <c r="AE7" s="90">
        <f t="shared" si="1"/>
        <v>2264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ref="AI7:AK7" si="2">S7</f>
        <v>0</v>
      </c>
      <c r="AJ7" s="90">
        <f t="shared" si="2"/>
        <v>459</v>
      </c>
      <c r="AK7" s="90">
        <f t="shared" si="2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</v>
      </c>
      <c r="H8" s="17" t="s">
        <v>5</v>
      </c>
      <c r="I8" s="18">
        <v>2264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3">IF(J8=0,I8,0)</f>
        <v>2264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2</v>
      </c>
      <c r="AC8" s="90">
        <f t="shared" ref="AC8:AH8" si="4">M27</f>
        <v>268</v>
      </c>
      <c r="AD8" s="90">
        <f t="shared" si="4"/>
        <v>268</v>
      </c>
      <c r="AE8" s="90">
        <f t="shared" si="4"/>
        <v>268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0</v>
      </c>
      <c r="AJ8" s="90">
        <f t="shared" si="5"/>
        <v>0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4</v>
      </c>
      <c r="H9" s="17" t="s">
        <v>8</v>
      </c>
      <c r="I9" s="18">
        <v>459</v>
      </c>
      <c r="J9" s="5">
        <f t="shared" ref="J9:J22" si="6">IF(K9="耕作",0,IF(K9="休耕",1,IF(K9="転用",2,IF(K9="売却",3,IF(K9="貸出",4,IF(K9="借入",5,IF(K9="-",6,IF(K9="その他",7))))))))</f>
        <v>5</v>
      </c>
      <c r="K9" s="20" t="s">
        <v>193</v>
      </c>
      <c r="L9" s="69" t="s">
        <v>235</v>
      </c>
      <c r="M9" s="39"/>
      <c r="N9" s="39"/>
      <c r="O9" s="43">
        <f t="shared" si="3"/>
        <v>0</v>
      </c>
      <c r="P9" s="43">
        <f t="shared" ref="P9:P22" si="7">IF(J9=1,I9,0)</f>
        <v>0</v>
      </c>
      <c r="Q9" s="43">
        <f t="shared" ref="Q9:Q22" si="8">IF(J9=2,I9,0)</f>
        <v>0</v>
      </c>
      <c r="R9" s="43">
        <f t="shared" ref="R9:R22" si="9">IF(J9=3,I9,0)</f>
        <v>0</v>
      </c>
      <c r="S9" s="43">
        <f t="shared" ref="S9:S22" si="10">IF(J9=4,I9,0)</f>
        <v>0</v>
      </c>
      <c r="T9" s="43">
        <f t="shared" ref="T9:T22" si="11">IF(J9=5,I9,0)</f>
        <v>459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3">M47</f>
        <v>0</v>
      </c>
      <c r="AD9" s="90">
        <f t="shared" si="13"/>
        <v>0</v>
      </c>
      <c r="AE9" s="90">
        <f t="shared" si="13"/>
        <v>0</v>
      </c>
      <c r="AF9" s="90">
        <f t="shared" si="13"/>
        <v>0</v>
      </c>
      <c r="AG9" s="90">
        <f t="shared" si="13"/>
        <v>0</v>
      </c>
      <c r="AH9" s="90">
        <f t="shared" si="13"/>
        <v>0</v>
      </c>
      <c r="AI9" s="90">
        <f t="shared" si="13"/>
        <v>0</v>
      </c>
      <c r="AJ9" s="90">
        <f t="shared" si="13"/>
        <v>0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188</v>
      </c>
      <c r="D10" s="5" t="s">
        <v>188</v>
      </c>
      <c r="E10" s="14" t="s">
        <v>38</v>
      </c>
      <c r="F10" s="17" t="s">
        <v>188</v>
      </c>
      <c r="G10" s="17" t="s">
        <v>188</v>
      </c>
      <c r="H10" s="17"/>
      <c r="I10" s="18"/>
      <c r="J10" s="5">
        <f t="shared" si="6"/>
        <v>6</v>
      </c>
      <c r="K10" s="20" t="s">
        <v>188</v>
      </c>
      <c r="L10" s="21" t="s">
        <v>38</v>
      </c>
      <c r="M10" s="39"/>
      <c r="N10" s="39"/>
      <c r="O10" s="43">
        <f t="shared" si="3"/>
        <v>0</v>
      </c>
      <c r="P10" s="43">
        <f t="shared" si="7"/>
        <v>0</v>
      </c>
      <c r="Q10" s="43">
        <f t="shared" si="8"/>
        <v>0</v>
      </c>
      <c r="R10" s="43">
        <f t="shared" si="9"/>
        <v>0</v>
      </c>
      <c r="S10" s="43">
        <f t="shared" si="10"/>
        <v>0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6">M67</f>
        <v>0</v>
      </c>
      <c r="AD10" s="90">
        <f t="shared" si="16"/>
        <v>0</v>
      </c>
      <c r="AE10" s="90">
        <f t="shared" si="16"/>
        <v>0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188</v>
      </c>
      <c r="D11" s="5" t="s">
        <v>188</v>
      </c>
      <c r="E11" s="14" t="s">
        <v>38</v>
      </c>
      <c r="F11" s="17" t="s">
        <v>188</v>
      </c>
      <c r="G11" s="17" t="s">
        <v>188</v>
      </c>
      <c r="H11" s="17"/>
      <c r="I11" s="18"/>
      <c r="J11" s="5">
        <f t="shared" si="6"/>
        <v>6</v>
      </c>
      <c r="K11" s="20" t="s">
        <v>188</v>
      </c>
      <c r="L11" s="29" t="s">
        <v>38</v>
      </c>
      <c r="M11" s="40"/>
      <c r="N11" s="40"/>
      <c r="O11" s="43">
        <f t="shared" si="3"/>
        <v>0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0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188</v>
      </c>
      <c r="D12" s="5" t="s">
        <v>188</v>
      </c>
      <c r="E12" s="14" t="s">
        <v>38</v>
      </c>
      <c r="F12" s="17" t="s">
        <v>188</v>
      </c>
      <c r="G12" s="17" t="s">
        <v>188</v>
      </c>
      <c r="H12" s="17"/>
      <c r="I12" s="18"/>
      <c r="J12" s="5">
        <f t="shared" si="6"/>
        <v>6</v>
      </c>
      <c r="K12" s="20" t="s">
        <v>188</v>
      </c>
      <c r="L12" s="21" t="s">
        <v>38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0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6"/>
        <v>6</v>
      </c>
      <c r="K13" s="20" t="s">
        <v>188</v>
      </c>
      <c r="L13" s="21" t="s">
        <v>38</v>
      </c>
      <c r="M13" s="41"/>
      <c r="N13" s="41"/>
      <c r="O13" s="43">
        <f t="shared" ref="O13" si="19">IF(J13=0,I13,0)</f>
        <v>0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0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6"/>
        <v>6</v>
      </c>
      <c r="K14" s="20" t="s">
        <v>188</v>
      </c>
      <c r="L14" s="21" t="s">
        <v>38</v>
      </c>
      <c r="M14" s="41"/>
      <c r="N14" s="41"/>
      <c r="O14" s="43">
        <f t="shared" si="3"/>
        <v>0</v>
      </c>
      <c r="P14" s="43">
        <f t="shared" si="20"/>
        <v>0</v>
      </c>
      <c r="Q14" s="43">
        <f t="shared" si="21"/>
        <v>0</v>
      </c>
      <c r="R14" s="43">
        <f t="shared" si="22"/>
        <v>0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6"/>
        <v>6</v>
      </c>
      <c r="K15" s="20" t="s">
        <v>188</v>
      </c>
      <c r="L15" s="21" t="s">
        <v>38</v>
      </c>
      <c r="M15" s="41"/>
      <c r="N15" s="41"/>
      <c r="O15" s="43">
        <f t="shared" si="3"/>
        <v>0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0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6"/>
        <v>6</v>
      </c>
      <c r="K16" s="20" t="s">
        <v>188</v>
      </c>
      <c r="L16" s="21" t="s">
        <v>38</v>
      </c>
      <c r="M16" s="41"/>
      <c r="N16" s="41"/>
      <c r="O16" s="43">
        <f t="shared" si="3"/>
        <v>0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0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6"/>
        <v>6</v>
      </c>
      <c r="K17" s="20" t="s">
        <v>188</v>
      </c>
      <c r="L17" s="21" t="s">
        <v>38</v>
      </c>
      <c r="M17" s="41"/>
      <c r="N17" s="41"/>
      <c r="O17" s="43">
        <f t="shared" si="3"/>
        <v>0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6"/>
        <v>6</v>
      </c>
      <c r="K18" s="20" t="s">
        <v>188</v>
      </c>
      <c r="L18" s="21" t="s">
        <v>38</v>
      </c>
      <c r="M18" s="41"/>
      <c r="N18" s="41"/>
      <c r="O18" s="43">
        <f t="shared" si="3"/>
        <v>0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6"/>
        <v>6</v>
      </c>
      <c r="K19" s="20" t="s">
        <v>188</v>
      </c>
      <c r="L19" s="21" t="s">
        <v>38</v>
      </c>
      <c r="M19" s="41"/>
      <c r="N19" s="41"/>
      <c r="O19" s="43">
        <f t="shared" si="3"/>
        <v>0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6"/>
        <v>6</v>
      </c>
      <c r="K20" s="20" t="s">
        <v>188</v>
      </c>
      <c r="L20" s="21" t="s">
        <v>38</v>
      </c>
      <c r="M20" s="41"/>
      <c r="N20" s="41"/>
      <c r="O20" s="43">
        <f t="shared" si="3"/>
        <v>0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73" t="s">
        <v>358</v>
      </c>
      <c r="R26" s="73" t="s">
        <v>55</v>
      </c>
      <c r="S26" s="73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268</v>
      </c>
      <c r="N27" s="117">
        <f>O27+T27+(IF(W27=1,U27,0))</f>
        <v>268</v>
      </c>
      <c r="O27" s="45">
        <f>SUM(O28:O42)</f>
        <v>268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0</v>
      </c>
      <c r="T27" s="45">
        <f t="shared" si="26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5">
        <v>1</v>
      </c>
      <c r="F28" s="17" t="s">
        <v>3</v>
      </c>
      <c r="G28" s="17" t="s">
        <v>188</v>
      </c>
      <c r="H28" s="70" t="s">
        <v>236</v>
      </c>
      <c r="I28" s="18">
        <v>23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21" t="s">
        <v>38</v>
      </c>
      <c r="M28" s="39"/>
      <c r="N28" s="39"/>
      <c r="O28" s="43">
        <f t="shared" ref="O28:O42" si="27">IF(J28=0,I28,0)</f>
        <v>23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0</v>
      </c>
      <c r="T28" s="43">
        <f t="shared" ref="T28:T42" si="32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20">
        <v>2</v>
      </c>
      <c r="F29" s="17" t="s">
        <v>3</v>
      </c>
      <c r="G29" s="17" t="s">
        <v>188</v>
      </c>
      <c r="H29" s="70" t="s">
        <v>237</v>
      </c>
      <c r="I29" s="18">
        <v>245</v>
      </c>
      <c r="J29" s="5">
        <f t="shared" ref="J29:J42" si="33">IF(K29="耕作",0,IF(K29="休耕",1,IF(K29="転用",2,IF(K29="売却",3,IF(K29="貸出",4,IF(K29="借入",5,IF(K29="-",6,IF(K29="その他",7))))))))</f>
        <v>0</v>
      </c>
      <c r="K29" s="20" t="s">
        <v>52</v>
      </c>
      <c r="L29" s="29" t="s">
        <v>38</v>
      </c>
      <c r="M29" s="40"/>
      <c r="N29" s="40"/>
      <c r="O29" s="43">
        <f t="shared" si="27"/>
        <v>245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0</v>
      </c>
      <c r="T29" s="43">
        <f t="shared" si="32"/>
        <v>0</v>
      </c>
      <c r="U29" s="43">
        <f t="shared" ref="U29:U42" si="34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28"/>
      <c r="I30" s="18"/>
      <c r="J30" s="5">
        <f t="shared" si="33"/>
        <v>6</v>
      </c>
      <c r="K30" s="20" t="s">
        <v>188</v>
      </c>
      <c r="L30" s="21" t="s">
        <v>38</v>
      </c>
      <c r="M30" s="39"/>
      <c r="N30" s="39"/>
      <c r="O30" s="43">
        <f t="shared" si="27"/>
        <v>0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0</v>
      </c>
      <c r="T30" s="43">
        <f t="shared" si="32"/>
        <v>0</v>
      </c>
      <c r="U30" s="43">
        <f t="shared" si="34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28"/>
      <c r="I31" s="18"/>
      <c r="J31" s="5">
        <f t="shared" si="33"/>
        <v>6</v>
      </c>
      <c r="K31" s="20" t="s">
        <v>188</v>
      </c>
      <c r="L31" s="21" t="s">
        <v>38</v>
      </c>
      <c r="M31" s="39"/>
      <c r="N31" s="39"/>
      <c r="O31" s="43">
        <f t="shared" si="27"/>
        <v>0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0</v>
      </c>
      <c r="T31" s="43">
        <f t="shared" si="32"/>
        <v>0</v>
      </c>
      <c r="U31" s="43">
        <f t="shared" si="34"/>
        <v>0</v>
      </c>
      <c r="V31" s="51">
        <f t="shared" si="36"/>
        <v>4</v>
      </c>
      <c r="W31" s="78"/>
      <c r="X31" s="8"/>
      <c r="Y31" s="8"/>
      <c r="AL31" s="10"/>
    </row>
    <row r="32" spans="2:38" ht="12.75" hidden="1" customHeight="1">
      <c r="B32" s="51">
        <f t="shared" si="35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28"/>
      <c r="I32" s="18"/>
      <c r="J32" s="5">
        <f t="shared" si="33"/>
        <v>6</v>
      </c>
      <c r="K32" s="20" t="s">
        <v>188</v>
      </c>
      <c r="L32" s="21" t="s">
        <v>38</v>
      </c>
      <c r="M32" s="41"/>
      <c r="N32" s="41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0</v>
      </c>
      <c r="T32" s="43">
        <f t="shared" si="32"/>
        <v>0</v>
      </c>
      <c r="U32" s="43">
        <f t="shared" si="34"/>
        <v>0</v>
      </c>
      <c r="V32" s="51">
        <f t="shared" si="36"/>
        <v>5</v>
      </c>
      <c r="W32" s="78"/>
      <c r="X32" s="8"/>
      <c r="Y32" s="8"/>
      <c r="AL32" s="10"/>
    </row>
    <row r="33" spans="2:38" ht="12.75" hidden="1" customHeight="1">
      <c r="B33" s="51">
        <f t="shared" si="35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28"/>
      <c r="I33" s="18"/>
      <c r="J33" s="5">
        <f t="shared" si="33"/>
        <v>6</v>
      </c>
      <c r="K33" s="20" t="s">
        <v>188</v>
      </c>
      <c r="L33" s="21" t="s">
        <v>38</v>
      </c>
      <c r="M33" s="41"/>
      <c r="N33" s="41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0</v>
      </c>
      <c r="T33" s="43">
        <f t="shared" si="32"/>
        <v>0</v>
      </c>
      <c r="U33" s="43">
        <f t="shared" si="34"/>
        <v>0</v>
      </c>
      <c r="V33" s="51">
        <f t="shared" si="36"/>
        <v>6</v>
      </c>
      <c r="W33" s="83"/>
      <c r="AL33" s="10"/>
    </row>
    <row r="34" spans="2:38" ht="12.75" hidden="1" customHeight="1">
      <c r="B34" s="51">
        <f t="shared" si="35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28"/>
      <c r="I34" s="18"/>
      <c r="J34" s="5">
        <f t="shared" si="33"/>
        <v>6</v>
      </c>
      <c r="K34" s="20" t="s">
        <v>188</v>
      </c>
      <c r="L34" s="21" t="s">
        <v>38</v>
      </c>
      <c r="M34" s="41"/>
      <c r="N34" s="41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0</v>
      </c>
      <c r="T34" s="43">
        <f t="shared" si="32"/>
        <v>0</v>
      </c>
      <c r="U34" s="43">
        <f t="shared" si="34"/>
        <v>0</v>
      </c>
      <c r="V34" s="51">
        <f t="shared" si="36"/>
        <v>7</v>
      </c>
      <c r="W34" s="83"/>
      <c r="AL34" s="10"/>
    </row>
    <row r="35" spans="2:38" ht="12.75" hidden="1" customHeight="1">
      <c r="B35" s="51">
        <f t="shared" si="35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28"/>
      <c r="I35" s="18"/>
      <c r="J35" s="5">
        <f t="shared" si="33"/>
        <v>6</v>
      </c>
      <c r="K35" s="20" t="s">
        <v>188</v>
      </c>
      <c r="L35" s="21" t="s">
        <v>38</v>
      </c>
      <c r="M35" s="41"/>
      <c r="N35" s="41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0</v>
      </c>
      <c r="T35" s="43">
        <f t="shared" si="32"/>
        <v>0</v>
      </c>
      <c r="U35" s="43">
        <f t="shared" si="34"/>
        <v>0</v>
      </c>
      <c r="V35" s="51">
        <f t="shared" si="36"/>
        <v>8</v>
      </c>
      <c r="W35" s="83"/>
      <c r="AL35" s="10"/>
    </row>
    <row r="36" spans="2:38" ht="12.75" hidden="1" customHeight="1">
      <c r="B36" s="51">
        <f t="shared" si="35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28"/>
      <c r="I36" s="18"/>
      <c r="J36" s="5">
        <f t="shared" si="33"/>
        <v>6</v>
      </c>
      <c r="K36" s="20" t="s">
        <v>188</v>
      </c>
      <c r="L36" s="21" t="s">
        <v>38</v>
      </c>
      <c r="M36" s="41"/>
      <c r="N36" s="41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0</v>
      </c>
      <c r="T36" s="43">
        <f t="shared" si="32"/>
        <v>0</v>
      </c>
      <c r="U36" s="43">
        <f t="shared" si="34"/>
        <v>0</v>
      </c>
      <c r="V36" s="51">
        <f t="shared" si="36"/>
        <v>9</v>
      </c>
      <c r="W36" s="83"/>
      <c r="AL36" s="10"/>
    </row>
    <row r="37" spans="2:38" ht="12.75" hidden="1" customHeight="1">
      <c r="B37" s="51">
        <f t="shared" si="35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28"/>
      <c r="I37" s="18"/>
      <c r="J37" s="5">
        <f t="shared" si="33"/>
        <v>6</v>
      </c>
      <c r="K37" s="20" t="s">
        <v>188</v>
      </c>
      <c r="L37" s="21" t="s">
        <v>38</v>
      </c>
      <c r="M37" s="41"/>
      <c r="N37" s="41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0</v>
      </c>
      <c r="U37" s="43">
        <f t="shared" si="34"/>
        <v>0</v>
      </c>
      <c r="V37" s="51">
        <f t="shared" si="36"/>
        <v>10</v>
      </c>
      <c r="W37" s="83"/>
      <c r="AL37" s="10"/>
    </row>
    <row r="38" spans="2:38" ht="12.75" hidden="1" customHeight="1">
      <c r="B38" s="51">
        <f t="shared" si="35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28"/>
      <c r="I38" s="18"/>
      <c r="J38" s="5">
        <f t="shared" si="33"/>
        <v>6</v>
      </c>
      <c r="K38" s="20" t="s">
        <v>188</v>
      </c>
      <c r="L38" s="21" t="s">
        <v>38</v>
      </c>
      <c r="M38" s="41"/>
      <c r="N38" s="41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0</v>
      </c>
      <c r="U38" s="43">
        <f t="shared" si="34"/>
        <v>0</v>
      </c>
      <c r="V38" s="51">
        <f t="shared" si="36"/>
        <v>11</v>
      </c>
      <c r="W38" s="83"/>
      <c r="AL38" s="10"/>
    </row>
    <row r="39" spans="2:38" ht="12.75" hidden="1" customHeight="1">
      <c r="B39" s="51">
        <f t="shared" si="35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28"/>
      <c r="I39" s="18"/>
      <c r="J39" s="5">
        <f t="shared" si="33"/>
        <v>6</v>
      </c>
      <c r="K39" s="20" t="s">
        <v>188</v>
      </c>
      <c r="L39" s="21" t="s">
        <v>38</v>
      </c>
      <c r="M39" s="41"/>
      <c r="N39" s="41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0</v>
      </c>
      <c r="U39" s="43">
        <f t="shared" si="34"/>
        <v>0</v>
      </c>
      <c r="V39" s="51">
        <f t="shared" si="36"/>
        <v>12</v>
      </c>
      <c r="W39" s="83"/>
      <c r="AL39" s="10"/>
    </row>
    <row r="40" spans="2:38" ht="12.75" hidden="1" customHeight="1">
      <c r="B40" s="51">
        <f t="shared" si="35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28"/>
      <c r="I40" s="18"/>
      <c r="J40" s="5">
        <f t="shared" si="33"/>
        <v>6</v>
      </c>
      <c r="K40" s="20" t="s">
        <v>188</v>
      </c>
      <c r="L40" s="21" t="s">
        <v>38</v>
      </c>
      <c r="M40" s="41"/>
      <c r="N40" s="41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0</v>
      </c>
      <c r="U40" s="43">
        <f t="shared" si="34"/>
        <v>0</v>
      </c>
      <c r="V40" s="51">
        <f t="shared" si="36"/>
        <v>13</v>
      </c>
      <c r="W40" s="83"/>
      <c r="AL40" s="10"/>
    </row>
    <row r="41" spans="2:38" ht="12.75" hidden="1" customHeight="1">
      <c r="B41" s="51">
        <f t="shared" si="35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28"/>
      <c r="I41" s="18"/>
      <c r="J41" s="5">
        <f t="shared" si="33"/>
        <v>6</v>
      </c>
      <c r="K41" s="20" t="s">
        <v>188</v>
      </c>
      <c r="L41" s="21" t="s">
        <v>38</v>
      </c>
      <c r="M41" s="41"/>
      <c r="N41" s="41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4"/>
        <v>0</v>
      </c>
      <c r="V41" s="51">
        <f t="shared" si="36"/>
        <v>14</v>
      </c>
      <c r="W41" s="83"/>
      <c r="AL41" s="10"/>
    </row>
    <row r="42" spans="2:38" ht="12.75" hidden="1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28"/>
      <c r="I42" s="18"/>
      <c r="J42" s="5">
        <f t="shared" si="33"/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4"/>
        <v>0</v>
      </c>
      <c r="V42" s="51">
        <f t="shared" si="36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74" t="s">
        <v>358</v>
      </c>
      <c r="R46" s="74" t="s">
        <v>55</v>
      </c>
      <c r="S46" s="74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7">SUM(S48:S62)</f>
        <v>0</v>
      </c>
      <c r="T47" s="46">
        <f t="shared" si="37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8">IF(J48=0,I48,0)</f>
        <v>0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4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6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4"/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hidden="1" customHeight="1">
      <c r="B51" s="53">
        <f t="shared" si="46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4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hidden="1" customHeight="1">
      <c r="B52" s="53">
        <f t="shared" si="46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4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4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4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4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4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4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4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4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4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4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4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75" t="s">
        <v>358</v>
      </c>
      <c r="R66" s="75" t="s">
        <v>55</v>
      </c>
      <c r="S66" s="75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76" t="s">
        <v>358</v>
      </c>
      <c r="R86" s="76" t="s">
        <v>55</v>
      </c>
      <c r="S86" s="76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222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222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  <c r="AB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  <c r="AB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  <c r="AB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  <c r="AB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  <c r="AB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  <c r="AB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  <c r="AB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  <c r="AB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77" t="s">
        <v>358</v>
      </c>
      <c r="R106" s="77" t="s">
        <v>55</v>
      </c>
      <c r="S106" s="77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  <c r="AB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  <c r="AB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222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  <c r="AB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222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  <c r="AB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B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B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76" t="s">
        <v>358</v>
      </c>
      <c r="R126" s="76" t="s">
        <v>55</v>
      </c>
      <c r="S126" s="76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222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222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77" t="s">
        <v>358</v>
      </c>
      <c r="R146" s="77" t="s">
        <v>55</v>
      </c>
      <c r="S146" s="77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222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222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76" t="s">
        <v>358</v>
      </c>
      <c r="R166" s="76" t="s">
        <v>55</v>
      </c>
      <c r="S166" s="76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222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222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  <row r="185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Z5:Z6"/>
    <mergeCell ref="AA5:AA6"/>
    <mergeCell ref="F6:F7"/>
    <mergeCell ref="G6:G7"/>
    <mergeCell ref="H6:H7"/>
    <mergeCell ref="I6:I7"/>
    <mergeCell ref="C2:E3"/>
    <mergeCell ref="K2:M3"/>
    <mergeCell ref="L25:L27"/>
    <mergeCell ref="V25:V27"/>
    <mergeCell ref="F26:F27"/>
    <mergeCell ref="G26:G27"/>
    <mergeCell ref="H26:H27"/>
    <mergeCell ref="I26:I27"/>
    <mergeCell ref="B5:B7"/>
    <mergeCell ref="C5:C7"/>
    <mergeCell ref="D5:D7"/>
    <mergeCell ref="E5:E7"/>
    <mergeCell ref="F5:H5"/>
    <mergeCell ref="J5:K7"/>
    <mergeCell ref="L5:L7"/>
    <mergeCell ref="Y5:Y6"/>
    <mergeCell ref="V5:V7"/>
    <mergeCell ref="X5:X6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EFEA022E-6510-47A4-9B70-3F0DA1F30F10}">
          <x14:formula1>
            <xm:f>EB!$F$3:$F$6</xm:f>
          </x14:formula1>
          <xm:sqref>C48:C62 Z7:Z15 C8:C22 C148:C162 C128:C142 C108:C122 C88:C102 C168:C182 C28:C42 C68:C82</xm:sqref>
        </x14:dataValidation>
        <x14:dataValidation type="list" allowBlank="1" showInputMessage="1" showErrorMessage="1" xr:uid="{17083085-B0AA-4441-BC26-6F3912F21EDA}">
          <x14:formula1>
            <xm:f>EB!$H$3:$H$5</xm:f>
          </x14:formula1>
          <xm:sqref>D68:D82 D28:D42 D48:D62 D168:D182 D88:D102 D108:D122 D128:D142 D148:D162 D8:D22 AA7:AA15</xm:sqref>
        </x14:dataValidation>
        <x14:dataValidation type="list" allowBlank="1" showInputMessage="1" showErrorMessage="1" xr:uid="{D089437B-63EB-462A-B023-F433D34DC76E}">
          <x14:formula1>
            <xm:f>EB!$J$3:$J$49</xm:f>
          </x14:formula1>
          <xm:sqref>G68:G82 G8:G22 G148:G162 G128:G142 G108:G122 G88:G102 G168:G182 G48:G62 G28:G42</xm:sqref>
        </x14:dataValidation>
        <x14:dataValidation type="list" allowBlank="1" showInputMessage="1" showErrorMessage="1" xr:uid="{EC3AE89F-4C23-4161-8A13-36DBB2E0094D}">
          <x14:formula1>
            <xm:f>EB!$I$3:$I$9</xm:f>
          </x14:formula1>
          <xm:sqref>F68:F82 F28:F42 F48:F62 F168:F182 F88:F102 F108:F122 F128:F142 F148:F162 F8:F22</xm:sqref>
        </x14:dataValidation>
        <x14:dataValidation type="list" allowBlank="1" showInputMessage="1" showErrorMessage="1" xr:uid="{354206EB-B94D-4E88-9263-9046109A4726}">
          <x14:formula1>
            <xm:f>EB!$K$3:$K$15</xm:f>
          </x14:formula1>
          <xm:sqref>K68:K82 K8:K22 K148:K162 K128:K142 K108:K122 K88:K102 K168:K182 K48:K62 K28:K42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55DC9-8E28-4AE9-990B-00B8ABEBDD52}">
  <sheetPr codeName="Sheet49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H4" sqref="H4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5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41" t="s">
        <v>873</v>
      </c>
      <c r="L2" s="842"/>
      <c r="M2" s="84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224</v>
      </c>
      <c r="G3" s="22" t="s">
        <v>225</v>
      </c>
      <c r="H3" s="23">
        <v>46125</v>
      </c>
      <c r="I3" s="7">
        <f>H3</f>
        <v>46125</v>
      </c>
      <c r="J3" s="49"/>
      <c r="K3" s="844"/>
      <c r="L3" s="844"/>
      <c r="M3" s="845"/>
      <c r="N3" s="58"/>
      <c r="O3" s="5" t="s">
        <v>200</v>
      </c>
      <c r="P3" s="5" t="s">
        <v>1345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1516</v>
      </c>
      <c r="N7" s="117">
        <f>O7+T7+(IF(W7=1,U7,0))</f>
        <v>1516</v>
      </c>
      <c r="O7" s="42">
        <f>SUM(O8:O22)</f>
        <v>1516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0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20" t="s">
        <v>190</v>
      </c>
      <c r="AA7" s="20" t="s">
        <v>180</v>
      </c>
      <c r="AB7" s="20">
        <f>MAX(E8:E22)</f>
        <v>5</v>
      </c>
      <c r="AC7" s="90">
        <f t="shared" ref="AC7:AH7" si="1">M7</f>
        <v>1516</v>
      </c>
      <c r="AD7" s="90">
        <f t="shared" si="1"/>
        <v>1516</v>
      </c>
      <c r="AE7" s="90">
        <f t="shared" si="1"/>
        <v>1516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ref="AI7:AJ7" si="2">S7</f>
        <v>0</v>
      </c>
      <c r="AJ7" s="90">
        <f t="shared" si="2"/>
        <v>0</v>
      </c>
      <c r="AK7" s="90">
        <f>U7</f>
        <v>0</v>
      </c>
    </row>
    <row r="8" spans="2:38" ht="12.75" customHeight="1">
      <c r="B8" s="52">
        <v>1</v>
      </c>
      <c r="C8" s="5" t="s">
        <v>190</v>
      </c>
      <c r="D8" s="5" t="s">
        <v>181</v>
      </c>
      <c r="E8" s="5">
        <v>1</v>
      </c>
      <c r="F8" s="17" t="s">
        <v>3</v>
      </c>
      <c r="G8" s="17" t="s">
        <v>226</v>
      </c>
      <c r="H8" s="68" t="s">
        <v>227</v>
      </c>
      <c r="I8" s="18">
        <v>403</v>
      </c>
      <c r="J8" s="5">
        <f>IF(K8="耕作",0,IF(K8="休耕",1,IF(K8="転用",2,IF(K8="売却",3,IF(K8="貸出",4,IF(K8="借入",5,IF(K8="-",6,IF(K8="その他",7))))))))</f>
        <v>0</v>
      </c>
      <c r="K8" s="20" t="s">
        <v>52</v>
      </c>
      <c r="L8" s="21" t="s">
        <v>38</v>
      </c>
      <c r="M8" s="20"/>
      <c r="N8" s="20"/>
      <c r="O8" s="43">
        <f t="shared" ref="O8:O21" si="3">IF(J8=0,I8,0)</f>
        <v>403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0" t="s">
        <v>178</v>
      </c>
      <c r="AA8" s="5" t="s">
        <v>181</v>
      </c>
      <c r="AB8" s="20">
        <f>MAX(E28:E42)</f>
        <v>2</v>
      </c>
      <c r="AC8" s="90">
        <f t="shared" ref="AC8:AH8" si="4">M27</f>
        <v>899</v>
      </c>
      <c r="AD8" s="90">
        <f t="shared" si="4"/>
        <v>899</v>
      </c>
      <c r="AE8" s="90">
        <f t="shared" si="4"/>
        <v>899</v>
      </c>
      <c r="AF8" s="90">
        <f t="shared" si="4"/>
        <v>0</v>
      </c>
      <c r="AG8" s="90">
        <f t="shared" si="4"/>
        <v>0</v>
      </c>
      <c r="AH8" s="90">
        <f t="shared" si="4"/>
        <v>0</v>
      </c>
      <c r="AI8" s="90">
        <f t="shared" ref="AI8:AK8" si="5">S27</f>
        <v>0</v>
      </c>
      <c r="AJ8" s="90">
        <f t="shared" si="5"/>
        <v>0</v>
      </c>
      <c r="AK8" s="90">
        <f t="shared" si="5"/>
        <v>0</v>
      </c>
      <c r="AL8" s="10"/>
    </row>
    <row r="9" spans="2:38" ht="12.75" customHeight="1">
      <c r="B9" s="52">
        <f>1+B8</f>
        <v>2</v>
      </c>
      <c r="C9" s="5" t="s">
        <v>190</v>
      </c>
      <c r="D9" s="5" t="s">
        <v>181</v>
      </c>
      <c r="E9" s="20">
        <v>2</v>
      </c>
      <c r="F9" s="17" t="s">
        <v>3</v>
      </c>
      <c r="G9" s="17" t="s">
        <v>226</v>
      </c>
      <c r="H9" s="68" t="s">
        <v>228</v>
      </c>
      <c r="I9" s="18">
        <v>81</v>
      </c>
      <c r="J9" s="5">
        <f t="shared" ref="J9:J22" si="6">IF(K9="耕作",0,IF(K9="休耕",1,IF(K9="転用",2,IF(K9="売却",3,IF(K9="貸出",4,IF(K9="借入",5,IF(K9="-",6,IF(K9="その他",7))))))))</f>
        <v>0</v>
      </c>
      <c r="K9" s="20" t="s">
        <v>52</v>
      </c>
      <c r="L9" s="21" t="s">
        <v>38</v>
      </c>
      <c r="M9" s="39"/>
      <c r="N9" s="39"/>
      <c r="O9" s="43">
        <f t="shared" si="3"/>
        <v>81</v>
      </c>
      <c r="P9" s="43">
        <f t="shared" ref="P9:P22" si="7">IF(J9=1,I9,0)</f>
        <v>0</v>
      </c>
      <c r="Q9" s="43">
        <f t="shared" ref="Q9:Q22" si="8">IF(J9=2,I9,0)</f>
        <v>0</v>
      </c>
      <c r="R9" s="43">
        <f t="shared" ref="R9:R22" si="9">IF(J9=3,I9,0)</f>
        <v>0</v>
      </c>
      <c r="S9" s="43">
        <f t="shared" ref="S9:S22" si="10">IF(J9=4,I9,0)</f>
        <v>0</v>
      </c>
      <c r="T9" s="43">
        <f t="shared" ref="T9:T22" si="11">IF(J9=5,I9,0)</f>
        <v>0</v>
      </c>
      <c r="U9" s="43">
        <f t="shared" ref="U9:U22" si="12">IF(J9=7,I9,0)</f>
        <v>0</v>
      </c>
      <c r="V9" s="52">
        <f>1+V8</f>
        <v>2</v>
      </c>
      <c r="W9" s="78"/>
      <c r="X9" s="55" t="s">
        <v>207</v>
      </c>
      <c r="Y9" s="82">
        <v>0</v>
      </c>
      <c r="Z9" s="20" t="s">
        <v>188</v>
      </c>
      <c r="AA9" s="20" t="s">
        <v>188</v>
      </c>
      <c r="AB9" s="20">
        <f>MAX(E48:E62)</f>
        <v>0</v>
      </c>
      <c r="AC9" s="90">
        <f t="shared" ref="AC9:AK9" si="13">M47</f>
        <v>0</v>
      </c>
      <c r="AD9" s="90">
        <f t="shared" si="13"/>
        <v>0</v>
      </c>
      <c r="AE9" s="90">
        <f t="shared" si="13"/>
        <v>0</v>
      </c>
      <c r="AF9" s="90">
        <f t="shared" si="13"/>
        <v>0</v>
      </c>
      <c r="AG9" s="90">
        <f t="shared" si="13"/>
        <v>0</v>
      </c>
      <c r="AH9" s="90">
        <f t="shared" si="13"/>
        <v>0</v>
      </c>
      <c r="AI9" s="90">
        <f t="shared" si="13"/>
        <v>0</v>
      </c>
      <c r="AJ9" s="90">
        <f t="shared" si="13"/>
        <v>0</v>
      </c>
      <c r="AK9" s="90">
        <f t="shared" si="13"/>
        <v>0</v>
      </c>
      <c r="AL9" s="10"/>
    </row>
    <row r="10" spans="2:38" ht="12.75" customHeight="1">
      <c r="B10" s="52">
        <f t="shared" ref="B10:B22" si="14">1+B9</f>
        <v>3</v>
      </c>
      <c r="C10" s="5" t="s">
        <v>190</v>
      </c>
      <c r="D10" s="5" t="s">
        <v>181</v>
      </c>
      <c r="E10" s="20">
        <v>3</v>
      </c>
      <c r="F10" s="17" t="s">
        <v>3</v>
      </c>
      <c r="G10" s="17" t="s">
        <v>226</v>
      </c>
      <c r="H10" s="68" t="s">
        <v>229</v>
      </c>
      <c r="I10" s="18">
        <v>741</v>
      </c>
      <c r="J10" s="5">
        <f t="shared" si="6"/>
        <v>0</v>
      </c>
      <c r="K10" s="20" t="s">
        <v>52</v>
      </c>
      <c r="L10" s="21" t="s">
        <v>38</v>
      </c>
      <c r="M10" s="39"/>
      <c r="N10" s="39"/>
      <c r="O10" s="43">
        <f t="shared" si="3"/>
        <v>741</v>
      </c>
      <c r="P10" s="43">
        <f t="shared" si="7"/>
        <v>0</v>
      </c>
      <c r="Q10" s="43">
        <f t="shared" si="8"/>
        <v>0</v>
      </c>
      <c r="R10" s="43">
        <f t="shared" si="9"/>
        <v>0</v>
      </c>
      <c r="S10" s="43">
        <f t="shared" si="10"/>
        <v>0</v>
      </c>
      <c r="T10" s="43">
        <f t="shared" si="11"/>
        <v>0</v>
      </c>
      <c r="U10" s="43">
        <f t="shared" si="12"/>
        <v>0</v>
      </c>
      <c r="V10" s="52">
        <f t="shared" ref="V10:V22" si="15">1+V9</f>
        <v>3</v>
      </c>
      <c r="W10" s="78"/>
      <c r="X10" s="55" t="s">
        <v>208</v>
      </c>
      <c r="Y10" s="55">
        <v>0</v>
      </c>
      <c r="Z10" s="20" t="s">
        <v>188</v>
      </c>
      <c r="AA10" s="20" t="s">
        <v>188</v>
      </c>
      <c r="AB10" s="20">
        <f>MAX(E68:E82)</f>
        <v>0</v>
      </c>
      <c r="AC10" s="90">
        <f t="shared" ref="AC10:AK10" si="16">M67</f>
        <v>0</v>
      </c>
      <c r="AD10" s="90">
        <f t="shared" si="16"/>
        <v>0</v>
      </c>
      <c r="AE10" s="90">
        <f t="shared" si="16"/>
        <v>0</v>
      </c>
      <c r="AF10" s="90">
        <f t="shared" si="16"/>
        <v>0</v>
      </c>
      <c r="AG10" s="90">
        <f t="shared" si="16"/>
        <v>0</v>
      </c>
      <c r="AH10" s="90">
        <f t="shared" si="16"/>
        <v>0</v>
      </c>
      <c r="AI10" s="90">
        <f t="shared" si="16"/>
        <v>0</v>
      </c>
      <c r="AJ10" s="90">
        <f t="shared" si="16"/>
        <v>0</v>
      </c>
      <c r="AK10" s="90">
        <f t="shared" si="16"/>
        <v>0</v>
      </c>
      <c r="AL10" s="10"/>
    </row>
    <row r="11" spans="2:38" ht="12.75" customHeight="1">
      <c r="B11" s="52">
        <f t="shared" si="14"/>
        <v>4</v>
      </c>
      <c r="C11" s="5" t="s">
        <v>190</v>
      </c>
      <c r="D11" s="5" t="s">
        <v>181</v>
      </c>
      <c r="E11" s="20">
        <v>4</v>
      </c>
      <c r="F11" s="17" t="s">
        <v>3</v>
      </c>
      <c r="G11" s="17" t="s">
        <v>226</v>
      </c>
      <c r="H11" s="68" t="s">
        <v>230</v>
      </c>
      <c r="I11" s="18">
        <v>138</v>
      </c>
      <c r="J11" s="5">
        <f t="shared" si="6"/>
        <v>0</v>
      </c>
      <c r="K11" s="11" t="s">
        <v>52</v>
      </c>
      <c r="L11" s="29" t="s">
        <v>38</v>
      </c>
      <c r="M11" s="40"/>
      <c r="N11" s="40"/>
      <c r="O11" s="43">
        <f t="shared" si="3"/>
        <v>138</v>
      </c>
      <c r="P11" s="43">
        <f t="shared" si="7"/>
        <v>0</v>
      </c>
      <c r="Q11" s="43">
        <f t="shared" si="8"/>
        <v>0</v>
      </c>
      <c r="R11" s="43">
        <f t="shared" si="9"/>
        <v>0</v>
      </c>
      <c r="S11" s="43">
        <f t="shared" si="10"/>
        <v>0</v>
      </c>
      <c r="T11" s="43">
        <f t="shared" si="11"/>
        <v>0</v>
      </c>
      <c r="U11" s="43">
        <f t="shared" si="12"/>
        <v>0</v>
      </c>
      <c r="V11" s="52">
        <f t="shared" si="15"/>
        <v>4</v>
      </c>
      <c r="W11" s="78"/>
      <c r="X11" s="55" t="s">
        <v>209</v>
      </c>
      <c r="Y11" s="55">
        <v>0</v>
      </c>
      <c r="Z11" s="20" t="s">
        <v>188</v>
      </c>
      <c r="AA11" s="20" t="s">
        <v>188</v>
      </c>
      <c r="AB11" s="20">
        <f>MAX(E88:E102)</f>
        <v>0</v>
      </c>
      <c r="AC11" s="90">
        <f t="shared" ref="AC11:AK11" si="17">M87</f>
        <v>0</v>
      </c>
      <c r="AD11" s="90">
        <f t="shared" si="17"/>
        <v>0</v>
      </c>
      <c r="AE11" s="90">
        <f t="shared" si="17"/>
        <v>0</v>
      </c>
      <c r="AF11" s="90">
        <f t="shared" si="17"/>
        <v>0</v>
      </c>
      <c r="AG11" s="90">
        <f t="shared" si="17"/>
        <v>0</v>
      </c>
      <c r="AH11" s="90">
        <f t="shared" si="17"/>
        <v>0</v>
      </c>
      <c r="AI11" s="90">
        <f t="shared" si="17"/>
        <v>0</v>
      </c>
      <c r="AJ11" s="90">
        <f t="shared" si="17"/>
        <v>0</v>
      </c>
      <c r="AK11" s="90">
        <f t="shared" si="17"/>
        <v>0</v>
      </c>
      <c r="AL11" s="10"/>
    </row>
    <row r="12" spans="2:38" ht="12.75" customHeight="1">
      <c r="B12" s="52">
        <f t="shared" si="14"/>
        <v>5</v>
      </c>
      <c r="C12" s="5" t="s">
        <v>190</v>
      </c>
      <c r="D12" s="5" t="s">
        <v>181</v>
      </c>
      <c r="E12" s="14">
        <v>5</v>
      </c>
      <c r="F12" s="17" t="s">
        <v>3</v>
      </c>
      <c r="G12" s="17" t="s">
        <v>226</v>
      </c>
      <c r="H12" s="68" t="s">
        <v>231</v>
      </c>
      <c r="I12" s="18">
        <v>153</v>
      </c>
      <c r="J12" s="5">
        <f t="shared" si="6"/>
        <v>0</v>
      </c>
      <c r="K12" s="20" t="s">
        <v>52</v>
      </c>
      <c r="L12" s="21" t="s">
        <v>38</v>
      </c>
      <c r="M12" s="41"/>
      <c r="N12" s="41"/>
      <c r="O12" s="43">
        <f>IF(J12=0,I12,0)</f>
        <v>153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10"/>
        <v>0</v>
      </c>
      <c r="T12" s="43">
        <f t="shared" si="11"/>
        <v>0</v>
      </c>
      <c r="U12" s="43">
        <f t="shared" si="12"/>
        <v>0</v>
      </c>
      <c r="V12" s="52">
        <f t="shared" si="15"/>
        <v>5</v>
      </c>
      <c r="W12" s="78"/>
      <c r="X12" s="55" t="s">
        <v>210</v>
      </c>
      <c r="Y12" s="55">
        <v>0</v>
      </c>
      <c r="Z12" s="20" t="s">
        <v>188</v>
      </c>
      <c r="AA12" s="20" t="s">
        <v>188</v>
      </c>
      <c r="AB12" s="20">
        <f>MAX(E108:E122)</f>
        <v>0</v>
      </c>
      <c r="AC12" s="90">
        <f t="shared" ref="AC12:AK12" si="18">M107</f>
        <v>0</v>
      </c>
      <c r="AD12" s="90">
        <f t="shared" si="18"/>
        <v>0</v>
      </c>
      <c r="AE12" s="90">
        <f t="shared" si="18"/>
        <v>0</v>
      </c>
      <c r="AF12" s="90">
        <f t="shared" si="18"/>
        <v>0</v>
      </c>
      <c r="AG12" s="90">
        <f t="shared" si="18"/>
        <v>0</v>
      </c>
      <c r="AH12" s="90">
        <f t="shared" si="18"/>
        <v>0</v>
      </c>
      <c r="AI12" s="90">
        <f t="shared" si="18"/>
        <v>0</v>
      </c>
      <c r="AJ12" s="90">
        <f t="shared" si="18"/>
        <v>0</v>
      </c>
      <c r="AK12" s="90">
        <f t="shared" si="18"/>
        <v>0</v>
      </c>
      <c r="AL12" s="10"/>
    </row>
    <row r="13" spans="2:38" ht="12.75" customHeight="1">
      <c r="B13" s="52">
        <f t="shared" si="14"/>
        <v>6</v>
      </c>
      <c r="C13" s="5" t="s">
        <v>188</v>
      </c>
      <c r="D13" s="5" t="s">
        <v>188</v>
      </c>
      <c r="E13" s="14" t="s">
        <v>38</v>
      </c>
      <c r="F13" s="17" t="s">
        <v>188</v>
      </c>
      <c r="G13" s="17" t="s">
        <v>188</v>
      </c>
      <c r="H13" s="17"/>
      <c r="I13" s="18"/>
      <c r="J13" s="5">
        <f t="shared" si="6"/>
        <v>6</v>
      </c>
      <c r="K13" s="20" t="s">
        <v>188</v>
      </c>
      <c r="L13" s="21" t="s">
        <v>38</v>
      </c>
      <c r="M13" s="41"/>
      <c r="N13" s="41"/>
      <c r="O13" s="43">
        <f t="shared" ref="O13" si="19">IF(J13=0,I13,0)</f>
        <v>0</v>
      </c>
      <c r="P13" s="43">
        <f t="shared" ref="P13:P21" si="20">IF(J13=1,I13,0)</f>
        <v>0</v>
      </c>
      <c r="Q13" s="43">
        <f t="shared" ref="Q13:Q21" si="21">IF(J13=2,I13,0)</f>
        <v>0</v>
      </c>
      <c r="R13" s="43">
        <f t="shared" ref="R13:R21" si="22">IF(J13=3,I13,0)</f>
        <v>0</v>
      </c>
      <c r="S13" s="43">
        <f t="shared" si="10"/>
        <v>0</v>
      </c>
      <c r="T13" s="43">
        <f t="shared" si="11"/>
        <v>0</v>
      </c>
      <c r="U13" s="43">
        <f t="shared" si="12"/>
        <v>0</v>
      </c>
      <c r="V13" s="52">
        <f t="shared" si="15"/>
        <v>6</v>
      </c>
      <c r="W13" s="83"/>
      <c r="X13" s="55" t="s">
        <v>211</v>
      </c>
      <c r="Y13" s="55">
        <v>0</v>
      </c>
      <c r="Z13" s="20" t="s">
        <v>188</v>
      </c>
      <c r="AA13" s="20" t="s">
        <v>188</v>
      </c>
      <c r="AB13" s="20">
        <f>MAX(E128:E142)</f>
        <v>0</v>
      </c>
      <c r="AC13" s="90">
        <f t="shared" ref="AC13:AK13" si="23">M127</f>
        <v>0</v>
      </c>
      <c r="AD13" s="90">
        <f t="shared" si="23"/>
        <v>0</v>
      </c>
      <c r="AE13" s="90">
        <f t="shared" si="23"/>
        <v>0</v>
      </c>
      <c r="AF13" s="90">
        <f t="shared" si="23"/>
        <v>0</v>
      </c>
      <c r="AG13" s="90">
        <f t="shared" si="23"/>
        <v>0</v>
      </c>
      <c r="AH13" s="90">
        <f t="shared" si="23"/>
        <v>0</v>
      </c>
      <c r="AI13" s="90">
        <f t="shared" si="23"/>
        <v>0</v>
      </c>
      <c r="AJ13" s="90">
        <f t="shared" si="23"/>
        <v>0</v>
      </c>
      <c r="AK13" s="90">
        <f t="shared" si="23"/>
        <v>0</v>
      </c>
      <c r="AL13" s="10"/>
    </row>
    <row r="14" spans="2:38" ht="12.75" customHeight="1">
      <c r="B14" s="52">
        <f t="shared" si="14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17"/>
      <c r="I14" s="18"/>
      <c r="J14" s="5">
        <f t="shared" si="6"/>
        <v>6</v>
      </c>
      <c r="K14" s="20" t="s">
        <v>188</v>
      </c>
      <c r="L14" s="21" t="s">
        <v>38</v>
      </c>
      <c r="M14" s="41"/>
      <c r="N14" s="41"/>
      <c r="O14" s="43">
        <f t="shared" si="3"/>
        <v>0</v>
      </c>
      <c r="P14" s="43">
        <f t="shared" si="20"/>
        <v>0</v>
      </c>
      <c r="Q14" s="43">
        <f t="shared" si="21"/>
        <v>0</v>
      </c>
      <c r="R14" s="43">
        <f t="shared" si="22"/>
        <v>0</v>
      </c>
      <c r="S14" s="43">
        <f t="shared" si="10"/>
        <v>0</v>
      </c>
      <c r="T14" s="43">
        <f t="shared" si="11"/>
        <v>0</v>
      </c>
      <c r="U14" s="43">
        <f t="shared" si="12"/>
        <v>0</v>
      </c>
      <c r="V14" s="52">
        <f t="shared" si="15"/>
        <v>7</v>
      </c>
      <c r="W14" s="83"/>
      <c r="X14" s="55" t="s">
        <v>212</v>
      </c>
      <c r="Y14" s="55">
        <v>0</v>
      </c>
      <c r="Z14" s="20" t="s">
        <v>188</v>
      </c>
      <c r="AA14" s="20" t="s">
        <v>188</v>
      </c>
      <c r="AB14" s="20">
        <f>MAX(E148:E162)</f>
        <v>0</v>
      </c>
      <c r="AC14" s="90">
        <f t="shared" ref="AC14:AK14" si="24">M147</f>
        <v>0</v>
      </c>
      <c r="AD14" s="90">
        <f t="shared" si="24"/>
        <v>0</v>
      </c>
      <c r="AE14" s="90">
        <f t="shared" si="24"/>
        <v>0</v>
      </c>
      <c r="AF14" s="90">
        <f t="shared" si="24"/>
        <v>0</v>
      </c>
      <c r="AG14" s="90">
        <f t="shared" si="24"/>
        <v>0</v>
      </c>
      <c r="AH14" s="90">
        <f t="shared" si="24"/>
        <v>0</v>
      </c>
      <c r="AI14" s="90">
        <f t="shared" si="24"/>
        <v>0</v>
      </c>
      <c r="AJ14" s="90">
        <f t="shared" si="24"/>
        <v>0</v>
      </c>
      <c r="AK14" s="90">
        <f t="shared" si="24"/>
        <v>0</v>
      </c>
      <c r="AL14" s="10"/>
    </row>
    <row r="15" spans="2:38" ht="12.75" customHeight="1">
      <c r="B15" s="52">
        <f t="shared" si="14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17"/>
      <c r="I15" s="18"/>
      <c r="J15" s="5">
        <f t="shared" si="6"/>
        <v>6</v>
      </c>
      <c r="K15" s="20" t="s">
        <v>188</v>
      </c>
      <c r="L15" s="21" t="s">
        <v>38</v>
      </c>
      <c r="M15" s="41"/>
      <c r="N15" s="41"/>
      <c r="O15" s="43">
        <f t="shared" si="3"/>
        <v>0</v>
      </c>
      <c r="P15" s="43">
        <f t="shared" si="20"/>
        <v>0</v>
      </c>
      <c r="Q15" s="43">
        <f t="shared" si="21"/>
        <v>0</v>
      </c>
      <c r="R15" s="43">
        <f t="shared" si="22"/>
        <v>0</v>
      </c>
      <c r="S15" s="43">
        <f t="shared" si="10"/>
        <v>0</v>
      </c>
      <c r="T15" s="43">
        <f t="shared" si="11"/>
        <v>0</v>
      </c>
      <c r="U15" s="43">
        <f t="shared" si="12"/>
        <v>0</v>
      </c>
      <c r="V15" s="52">
        <f t="shared" si="15"/>
        <v>8</v>
      </c>
      <c r="W15" s="83"/>
      <c r="X15" s="55" t="s">
        <v>213</v>
      </c>
      <c r="Y15" s="55">
        <v>0</v>
      </c>
      <c r="Z15" s="20" t="s">
        <v>188</v>
      </c>
      <c r="AA15" s="20" t="s">
        <v>188</v>
      </c>
      <c r="AB15" s="20">
        <f>MAX(E168:E182)</f>
        <v>0</v>
      </c>
      <c r="AC15" s="90">
        <f t="shared" ref="AC15:AK15" si="25">M167</f>
        <v>0</v>
      </c>
      <c r="AD15" s="90">
        <f t="shared" si="25"/>
        <v>0</v>
      </c>
      <c r="AE15" s="90">
        <f t="shared" si="25"/>
        <v>0</v>
      </c>
      <c r="AF15" s="90">
        <f t="shared" si="25"/>
        <v>0</v>
      </c>
      <c r="AG15" s="90">
        <f t="shared" si="25"/>
        <v>0</v>
      </c>
      <c r="AH15" s="90">
        <f t="shared" si="25"/>
        <v>0</v>
      </c>
      <c r="AI15" s="90">
        <f t="shared" si="25"/>
        <v>0</v>
      </c>
      <c r="AJ15" s="90">
        <f t="shared" si="25"/>
        <v>0</v>
      </c>
      <c r="AK15" s="90">
        <f t="shared" si="25"/>
        <v>0</v>
      </c>
      <c r="AL15" s="10"/>
    </row>
    <row r="16" spans="2:38" ht="12.75" customHeight="1">
      <c r="B16" s="52">
        <f t="shared" si="14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17"/>
      <c r="I16" s="18"/>
      <c r="J16" s="5">
        <f t="shared" si="6"/>
        <v>6</v>
      </c>
      <c r="K16" s="20" t="s">
        <v>188</v>
      </c>
      <c r="L16" s="21" t="s">
        <v>38</v>
      </c>
      <c r="M16" s="41"/>
      <c r="N16" s="41"/>
      <c r="O16" s="43">
        <f t="shared" si="3"/>
        <v>0</v>
      </c>
      <c r="P16" s="43">
        <f t="shared" si="20"/>
        <v>0</v>
      </c>
      <c r="Q16" s="43">
        <f t="shared" si="21"/>
        <v>0</v>
      </c>
      <c r="R16" s="43">
        <f t="shared" si="22"/>
        <v>0</v>
      </c>
      <c r="S16" s="43">
        <f t="shared" si="10"/>
        <v>0</v>
      </c>
      <c r="T16" s="43">
        <f t="shared" si="11"/>
        <v>0</v>
      </c>
      <c r="U16" s="43">
        <f t="shared" si="12"/>
        <v>0</v>
      </c>
      <c r="V16" s="52">
        <f t="shared" si="15"/>
        <v>9</v>
      </c>
      <c r="W16" s="83"/>
      <c r="AL16" s="10"/>
    </row>
    <row r="17" spans="2:38" ht="12.75" customHeight="1">
      <c r="B17" s="52">
        <f t="shared" si="14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17"/>
      <c r="I17" s="18"/>
      <c r="J17" s="5">
        <f t="shared" si="6"/>
        <v>6</v>
      </c>
      <c r="K17" s="20" t="s">
        <v>188</v>
      </c>
      <c r="L17" s="21" t="s">
        <v>38</v>
      </c>
      <c r="M17" s="41"/>
      <c r="N17" s="41"/>
      <c r="O17" s="43">
        <f t="shared" si="3"/>
        <v>0</v>
      </c>
      <c r="P17" s="43">
        <f t="shared" si="20"/>
        <v>0</v>
      </c>
      <c r="Q17" s="43">
        <f t="shared" si="21"/>
        <v>0</v>
      </c>
      <c r="R17" s="43">
        <f t="shared" si="22"/>
        <v>0</v>
      </c>
      <c r="S17" s="43">
        <f t="shared" si="10"/>
        <v>0</v>
      </c>
      <c r="T17" s="43">
        <f t="shared" si="11"/>
        <v>0</v>
      </c>
      <c r="U17" s="43">
        <f t="shared" si="12"/>
        <v>0</v>
      </c>
      <c r="V17" s="52">
        <f t="shared" si="15"/>
        <v>10</v>
      </c>
      <c r="W17" s="83"/>
      <c r="AL17" s="10"/>
    </row>
    <row r="18" spans="2:38" ht="12.75" customHeight="1">
      <c r="B18" s="52">
        <f t="shared" si="14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17"/>
      <c r="I18" s="18"/>
      <c r="J18" s="5">
        <f t="shared" si="6"/>
        <v>6</v>
      </c>
      <c r="K18" s="20" t="s">
        <v>188</v>
      </c>
      <c r="L18" s="21" t="s">
        <v>38</v>
      </c>
      <c r="M18" s="41"/>
      <c r="N18" s="41"/>
      <c r="O18" s="43">
        <f t="shared" si="3"/>
        <v>0</v>
      </c>
      <c r="P18" s="43">
        <f t="shared" si="20"/>
        <v>0</v>
      </c>
      <c r="Q18" s="43">
        <f t="shared" si="21"/>
        <v>0</v>
      </c>
      <c r="R18" s="43">
        <f t="shared" si="22"/>
        <v>0</v>
      </c>
      <c r="S18" s="43">
        <f t="shared" si="10"/>
        <v>0</v>
      </c>
      <c r="T18" s="43">
        <f t="shared" si="11"/>
        <v>0</v>
      </c>
      <c r="U18" s="43">
        <f t="shared" si="12"/>
        <v>0</v>
      </c>
      <c r="V18" s="52">
        <f t="shared" si="15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4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17"/>
      <c r="I19" s="18"/>
      <c r="J19" s="5">
        <f t="shared" si="6"/>
        <v>6</v>
      </c>
      <c r="K19" s="20" t="s">
        <v>188</v>
      </c>
      <c r="L19" s="21" t="s">
        <v>38</v>
      </c>
      <c r="M19" s="41"/>
      <c r="N19" s="41"/>
      <c r="O19" s="43">
        <f t="shared" si="3"/>
        <v>0</v>
      </c>
      <c r="P19" s="43">
        <f t="shared" si="20"/>
        <v>0</v>
      </c>
      <c r="Q19" s="43">
        <f t="shared" si="21"/>
        <v>0</v>
      </c>
      <c r="R19" s="43">
        <f t="shared" si="22"/>
        <v>0</v>
      </c>
      <c r="S19" s="43">
        <f t="shared" si="10"/>
        <v>0</v>
      </c>
      <c r="T19" s="43">
        <f t="shared" si="11"/>
        <v>0</v>
      </c>
      <c r="U19" s="43">
        <f t="shared" si="12"/>
        <v>0</v>
      </c>
      <c r="V19" s="52">
        <f t="shared" si="15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4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17"/>
      <c r="I20" s="18"/>
      <c r="J20" s="5">
        <f t="shared" si="6"/>
        <v>6</v>
      </c>
      <c r="K20" s="20" t="s">
        <v>188</v>
      </c>
      <c r="L20" s="21" t="s">
        <v>38</v>
      </c>
      <c r="M20" s="41"/>
      <c r="N20" s="41"/>
      <c r="O20" s="43">
        <f t="shared" si="3"/>
        <v>0</v>
      </c>
      <c r="P20" s="43">
        <f t="shared" si="20"/>
        <v>0</v>
      </c>
      <c r="Q20" s="43">
        <f t="shared" si="21"/>
        <v>0</v>
      </c>
      <c r="R20" s="43">
        <f t="shared" si="22"/>
        <v>0</v>
      </c>
      <c r="S20" s="43">
        <f t="shared" si="10"/>
        <v>0</v>
      </c>
      <c r="T20" s="43">
        <f t="shared" si="11"/>
        <v>0</v>
      </c>
      <c r="U20" s="43">
        <f t="shared" si="12"/>
        <v>0</v>
      </c>
      <c r="V20" s="52">
        <f t="shared" si="15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4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17"/>
      <c r="I21" s="18"/>
      <c r="J21" s="5">
        <f t="shared" si="6"/>
        <v>6</v>
      </c>
      <c r="K21" s="20" t="s">
        <v>188</v>
      </c>
      <c r="L21" s="21" t="s">
        <v>38</v>
      </c>
      <c r="M21" s="41"/>
      <c r="N21" s="41"/>
      <c r="O21" s="43">
        <f t="shared" si="3"/>
        <v>0</v>
      </c>
      <c r="P21" s="43">
        <f t="shared" si="20"/>
        <v>0</v>
      </c>
      <c r="Q21" s="43">
        <f t="shared" si="21"/>
        <v>0</v>
      </c>
      <c r="R21" s="43">
        <f t="shared" si="22"/>
        <v>0</v>
      </c>
      <c r="S21" s="43">
        <f t="shared" si="10"/>
        <v>0</v>
      </c>
      <c r="T21" s="43">
        <f t="shared" si="11"/>
        <v>0</v>
      </c>
      <c r="U21" s="43">
        <f t="shared" si="12"/>
        <v>0</v>
      </c>
      <c r="V21" s="52">
        <f t="shared" si="15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4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17"/>
      <c r="I22" s="18"/>
      <c r="J22" s="5">
        <f t="shared" si="6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7"/>
        <v>0</v>
      </c>
      <c r="Q22" s="43">
        <f t="shared" si="8"/>
        <v>0</v>
      </c>
      <c r="R22" s="43">
        <f t="shared" si="9"/>
        <v>0</v>
      </c>
      <c r="S22" s="43">
        <f t="shared" si="10"/>
        <v>0</v>
      </c>
      <c r="T22" s="43">
        <f t="shared" si="11"/>
        <v>0</v>
      </c>
      <c r="U22" s="43">
        <f t="shared" si="12"/>
        <v>0</v>
      </c>
      <c r="V22" s="52">
        <f t="shared" si="15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899</v>
      </c>
      <c r="N27" s="117">
        <f>O27+T27+(IF(W27=1,U27,0))</f>
        <v>899</v>
      </c>
      <c r="O27" s="45">
        <f>SUM(O28:O42)</f>
        <v>899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6">SUM(S28:S42)</f>
        <v>0</v>
      </c>
      <c r="T27" s="45">
        <f t="shared" si="26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178</v>
      </c>
      <c r="D28" s="5" t="s">
        <v>181</v>
      </c>
      <c r="E28" s="14">
        <v>1</v>
      </c>
      <c r="F28" s="17" t="s">
        <v>3</v>
      </c>
      <c r="G28" s="17" t="s">
        <v>402</v>
      </c>
      <c r="H28" s="17" t="s">
        <v>579</v>
      </c>
      <c r="I28" s="18">
        <v>232</v>
      </c>
      <c r="J28" s="5">
        <f t="shared" ref="J28:J42" si="27">IF(K28="耕作",0,IF(K28="休耕",1,IF(K28="転用",2,IF(K28="売却",3,IF(K28="貸出",4,IF(K28="借入",5,IF(K28="-",6,IF(K28="その他",7))))))))</f>
        <v>0</v>
      </c>
      <c r="K28" s="20" t="s">
        <v>52</v>
      </c>
      <c r="L28" s="88" t="s">
        <v>1355</v>
      </c>
      <c r="M28" s="39"/>
      <c r="N28" s="39"/>
      <c r="O28" s="43">
        <f t="shared" ref="O28:O42" si="28">IF(J28=0,I28,0)</f>
        <v>232</v>
      </c>
      <c r="P28" s="43">
        <f t="shared" ref="P28:P42" si="29">IF(J28=1,I28,0)</f>
        <v>0</v>
      </c>
      <c r="Q28" s="43">
        <f t="shared" ref="Q28:Q42" si="30">IF(J28=2,I28,0)</f>
        <v>0</v>
      </c>
      <c r="R28" s="43">
        <f t="shared" ref="R28:R42" si="31">IF(J28=3,I28,0)</f>
        <v>0</v>
      </c>
      <c r="S28" s="43">
        <f>IF(J28=4,I28,0)</f>
        <v>0</v>
      </c>
      <c r="T28" s="43">
        <f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178</v>
      </c>
      <c r="D29" s="5" t="s">
        <v>181</v>
      </c>
      <c r="E29" s="14">
        <v>2</v>
      </c>
      <c r="F29" s="17" t="s">
        <v>3</v>
      </c>
      <c r="G29" s="17" t="s">
        <v>402</v>
      </c>
      <c r="H29" s="17" t="s">
        <v>1354</v>
      </c>
      <c r="I29" s="18">
        <v>667</v>
      </c>
      <c r="J29" s="5">
        <f t="shared" si="27"/>
        <v>0</v>
      </c>
      <c r="K29" s="20" t="s">
        <v>52</v>
      </c>
      <c r="L29" s="88" t="s">
        <v>1355</v>
      </c>
      <c r="M29" s="40"/>
      <c r="N29" s="40"/>
      <c r="O29" s="43">
        <f t="shared" si="28"/>
        <v>667</v>
      </c>
      <c r="P29" s="43">
        <f t="shared" si="29"/>
        <v>0</v>
      </c>
      <c r="Q29" s="43">
        <f t="shared" si="30"/>
        <v>0</v>
      </c>
      <c r="R29" s="43">
        <f t="shared" si="31"/>
        <v>0</v>
      </c>
      <c r="S29" s="43">
        <f t="shared" ref="S29:S42" si="32">IF(J29=4,I29,0)</f>
        <v>0</v>
      </c>
      <c r="T29" s="43">
        <f t="shared" ref="T29:T42" si="33">IF(J29=5,I29,0)</f>
        <v>0</v>
      </c>
      <c r="U29" s="43">
        <f t="shared" ref="U29:U42" si="34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5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27"/>
        <v>6</v>
      </c>
      <c r="K30" s="20" t="s">
        <v>188</v>
      </c>
      <c r="L30" s="21" t="s">
        <v>38</v>
      </c>
      <c r="M30" s="39"/>
      <c r="N30" s="39"/>
      <c r="O30" s="43">
        <f t="shared" si="28"/>
        <v>0</v>
      </c>
      <c r="P30" s="43">
        <f t="shared" si="29"/>
        <v>0</v>
      </c>
      <c r="Q30" s="43">
        <f t="shared" si="30"/>
        <v>0</v>
      </c>
      <c r="R30" s="43">
        <f t="shared" si="31"/>
        <v>0</v>
      </c>
      <c r="S30" s="43">
        <f t="shared" si="32"/>
        <v>0</v>
      </c>
      <c r="T30" s="43">
        <f t="shared" si="33"/>
        <v>0</v>
      </c>
      <c r="U30" s="43">
        <f t="shared" si="34"/>
        <v>0</v>
      </c>
      <c r="V30" s="51">
        <f t="shared" ref="V30:V42" si="36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5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27"/>
        <v>6</v>
      </c>
      <c r="K31" s="20" t="s">
        <v>188</v>
      </c>
      <c r="L31" s="21" t="s">
        <v>38</v>
      </c>
      <c r="M31" s="39"/>
      <c r="N31" s="39"/>
      <c r="O31" s="43">
        <f t="shared" si="28"/>
        <v>0</v>
      </c>
      <c r="P31" s="43">
        <f t="shared" si="29"/>
        <v>0</v>
      </c>
      <c r="Q31" s="43">
        <f t="shared" si="30"/>
        <v>0</v>
      </c>
      <c r="R31" s="43">
        <f t="shared" si="31"/>
        <v>0</v>
      </c>
      <c r="S31" s="43">
        <f t="shared" si="32"/>
        <v>0</v>
      </c>
      <c r="T31" s="43">
        <f t="shared" si="33"/>
        <v>0</v>
      </c>
      <c r="U31" s="43">
        <f t="shared" si="34"/>
        <v>0</v>
      </c>
      <c r="V31" s="51">
        <f t="shared" si="36"/>
        <v>4</v>
      </c>
      <c r="W31" s="78"/>
      <c r="X31" s="8"/>
      <c r="Y31" s="8"/>
      <c r="AL31" s="10"/>
    </row>
    <row r="32" spans="2:38" ht="12.75" hidden="1" customHeight="1">
      <c r="B32" s="51">
        <f t="shared" si="35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27"/>
        <v>6</v>
      </c>
      <c r="K32" s="20" t="s">
        <v>188</v>
      </c>
      <c r="L32" s="21" t="s">
        <v>38</v>
      </c>
      <c r="M32" s="41"/>
      <c r="N32" s="41"/>
      <c r="O32" s="43">
        <f t="shared" si="28"/>
        <v>0</v>
      </c>
      <c r="P32" s="43">
        <f t="shared" si="29"/>
        <v>0</v>
      </c>
      <c r="Q32" s="43">
        <f t="shared" si="30"/>
        <v>0</v>
      </c>
      <c r="R32" s="43">
        <f t="shared" si="31"/>
        <v>0</v>
      </c>
      <c r="S32" s="43">
        <f t="shared" si="32"/>
        <v>0</v>
      </c>
      <c r="T32" s="43">
        <f t="shared" si="33"/>
        <v>0</v>
      </c>
      <c r="U32" s="43">
        <f t="shared" si="34"/>
        <v>0</v>
      </c>
      <c r="V32" s="51">
        <f t="shared" si="36"/>
        <v>5</v>
      </c>
      <c r="W32" s="78"/>
      <c r="X32" s="8"/>
      <c r="Y32" s="8"/>
      <c r="AL32" s="10"/>
    </row>
    <row r="33" spans="2:38" ht="12.75" hidden="1" customHeight="1">
      <c r="B33" s="51">
        <f t="shared" si="35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27"/>
        <v>6</v>
      </c>
      <c r="K33" s="20" t="s">
        <v>188</v>
      </c>
      <c r="L33" s="21" t="s">
        <v>38</v>
      </c>
      <c r="M33" s="41"/>
      <c r="N33" s="41"/>
      <c r="O33" s="43">
        <f t="shared" si="28"/>
        <v>0</v>
      </c>
      <c r="P33" s="43">
        <f t="shared" si="29"/>
        <v>0</v>
      </c>
      <c r="Q33" s="43">
        <f t="shared" si="30"/>
        <v>0</v>
      </c>
      <c r="R33" s="43">
        <f t="shared" si="31"/>
        <v>0</v>
      </c>
      <c r="S33" s="43">
        <f t="shared" si="32"/>
        <v>0</v>
      </c>
      <c r="T33" s="43">
        <f t="shared" si="33"/>
        <v>0</v>
      </c>
      <c r="U33" s="43">
        <f t="shared" si="34"/>
        <v>0</v>
      </c>
      <c r="V33" s="51">
        <f t="shared" si="36"/>
        <v>6</v>
      </c>
      <c r="W33" s="83"/>
      <c r="AL33" s="10"/>
    </row>
    <row r="34" spans="2:38" ht="12.75" hidden="1" customHeight="1">
      <c r="B34" s="51">
        <f t="shared" si="35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27"/>
        <v>6</v>
      </c>
      <c r="K34" s="20" t="s">
        <v>188</v>
      </c>
      <c r="L34" s="21" t="s">
        <v>38</v>
      </c>
      <c r="M34" s="41"/>
      <c r="N34" s="41"/>
      <c r="O34" s="43">
        <f t="shared" si="28"/>
        <v>0</v>
      </c>
      <c r="P34" s="43">
        <f t="shared" si="29"/>
        <v>0</v>
      </c>
      <c r="Q34" s="43">
        <f t="shared" si="30"/>
        <v>0</v>
      </c>
      <c r="R34" s="43">
        <f t="shared" si="31"/>
        <v>0</v>
      </c>
      <c r="S34" s="43">
        <f t="shared" si="32"/>
        <v>0</v>
      </c>
      <c r="T34" s="43">
        <f t="shared" si="33"/>
        <v>0</v>
      </c>
      <c r="U34" s="43">
        <f t="shared" si="34"/>
        <v>0</v>
      </c>
      <c r="V34" s="51">
        <f t="shared" si="36"/>
        <v>7</v>
      </c>
      <c r="W34" s="83"/>
      <c r="AL34" s="10"/>
    </row>
    <row r="35" spans="2:38" ht="12.75" hidden="1" customHeight="1">
      <c r="B35" s="51">
        <f t="shared" si="35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27"/>
        <v>6</v>
      </c>
      <c r="K35" s="20" t="s">
        <v>188</v>
      </c>
      <c r="L35" s="21" t="s">
        <v>38</v>
      </c>
      <c r="M35" s="41"/>
      <c r="N35" s="41"/>
      <c r="O35" s="43">
        <f t="shared" si="28"/>
        <v>0</v>
      </c>
      <c r="P35" s="43">
        <f t="shared" si="29"/>
        <v>0</v>
      </c>
      <c r="Q35" s="43">
        <f t="shared" si="30"/>
        <v>0</v>
      </c>
      <c r="R35" s="43">
        <f t="shared" si="31"/>
        <v>0</v>
      </c>
      <c r="S35" s="43">
        <f t="shared" si="32"/>
        <v>0</v>
      </c>
      <c r="T35" s="43">
        <f t="shared" si="33"/>
        <v>0</v>
      </c>
      <c r="U35" s="43">
        <f t="shared" si="34"/>
        <v>0</v>
      </c>
      <c r="V35" s="51">
        <f t="shared" si="36"/>
        <v>8</v>
      </c>
      <c r="W35" s="83"/>
      <c r="AL35" s="10"/>
    </row>
    <row r="36" spans="2:38" ht="12.75" hidden="1" customHeight="1">
      <c r="B36" s="51">
        <f t="shared" si="35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27"/>
        <v>6</v>
      </c>
      <c r="K36" s="20" t="s">
        <v>188</v>
      </c>
      <c r="L36" s="21" t="s">
        <v>38</v>
      </c>
      <c r="M36" s="41"/>
      <c r="N36" s="41"/>
      <c r="O36" s="43">
        <f t="shared" si="28"/>
        <v>0</v>
      </c>
      <c r="P36" s="43">
        <f t="shared" si="29"/>
        <v>0</v>
      </c>
      <c r="Q36" s="43">
        <f t="shared" si="30"/>
        <v>0</v>
      </c>
      <c r="R36" s="43">
        <f t="shared" si="31"/>
        <v>0</v>
      </c>
      <c r="S36" s="43">
        <f t="shared" si="32"/>
        <v>0</v>
      </c>
      <c r="T36" s="43">
        <f t="shared" si="33"/>
        <v>0</v>
      </c>
      <c r="U36" s="43">
        <f t="shared" si="34"/>
        <v>0</v>
      </c>
      <c r="V36" s="51">
        <f t="shared" si="36"/>
        <v>9</v>
      </c>
      <c r="W36" s="83"/>
      <c r="AL36" s="10"/>
    </row>
    <row r="37" spans="2:38" ht="12.75" hidden="1" customHeight="1">
      <c r="B37" s="51">
        <f t="shared" si="35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27"/>
        <v>6</v>
      </c>
      <c r="K37" s="20" t="s">
        <v>188</v>
      </c>
      <c r="L37" s="21" t="s">
        <v>38</v>
      </c>
      <c r="M37" s="41"/>
      <c r="N37" s="41"/>
      <c r="O37" s="43">
        <f t="shared" si="28"/>
        <v>0</v>
      </c>
      <c r="P37" s="43">
        <f t="shared" si="29"/>
        <v>0</v>
      </c>
      <c r="Q37" s="43">
        <f t="shared" si="30"/>
        <v>0</v>
      </c>
      <c r="R37" s="43">
        <f t="shared" si="31"/>
        <v>0</v>
      </c>
      <c r="S37" s="43">
        <f t="shared" si="32"/>
        <v>0</v>
      </c>
      <c r="T37" s="43">
        <f t="shared" si="33"/>
        <v>0</v>
      </c>
      <c r="U37" s="43">
        <f t="shared" si="34"/>
        <v>0</v>
      </c>
      <c r="V37" s="51">
        <f t="shared" si="36"/>
        <v>10</v>
      </c>
      <c r="W37" s="83"/>
      <c r="AL37" s="10"/>
    </row>
    <row r="38" spans="2:38" ht="12.75" hidden="1" customHeight="1">
      <c r="B38" s="51">
        <f t="shared" si="35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27"/>
        <v>6</v>
      </c>
      <c r="K38" s="20" t="s">
        <v>188</v>
      </c>
      <c r="L38" s="21" t="s">
        <v>38</v>
      </c>
      <c r="M38" s="41"/>
      <c r="N38" s="41"/>
      <c r="O38" s="43">
        <f t="shared" si="28"/>
        <v>0</v>
      </c>
      <c r="P38" s="43">
        <f t="shared" si="29"/>
        <v>0</v>
      </c>
      <c r="Q38" s="43">
        <f t="shared" si="30"/>
        <v>0</v>
      </c>
      <c r="R38" s="43">
        <f t="shared" si="31"/>
        <v>0</v>
      </c>
      <c r="S38" s="43">
        <f t="shared" si="32"/>
        <v>0</v>
      </c>
      <c r="T38" s="43">
        <f t="shared" si="33"/>
        <v>0</v>
      </c>
      <c r="U38" s="43">
        <f t="shared" si="34"/>
        <v>0</v>
      </c>
      <c r="V38" s="51">
        <f t="shared" si="36"/>
        <v>11</v>
      </c>
      <c r="W38" s="83"/>
      <c r="AL38" s="10"/>
    </row>
    <row r="39" spans="2:38" ht="12.75" hidden="1" customHeight="1">
      <c r="B39" s="51">
        <f t="shared" si="35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27"/>
        <v>6</v>
      </c>
      <c r="K39" s="20" t="s">
        <v>188</v>
      </c>
      <c r="L39" s="21" t="s">
        <v>38</v>
      </c>
      <c r="M39" s="41"/>
      <c r="N39" s="41"/>
      <c r="O39" s="43">
        <f t="shared" si="28"/>
        <v>0</v>
      </c>
      <c r="P39" s="43">
        <f t="shared" si="29"/>
        <v>0</v>
      </c>
      <c r="Q39" s="43">
        <f t="shared" si="30"/>
        <v>0</v>
      </c>
      <c r="R39" s="43">
        <f t="shared" si="31"/>
        <v>0</v>
      </c>
      <c r="S39" s="43">
        <f t="shared" si="32"/>
        <v>0</v>
      </c>
      <c r="T39" s="43">
        <f t="shared" si="33"/>
        <v>0</v>
      </c>
      <c r="U39" s="43">
        <f t="shared" si="34"/>
        <v>0</v>
      </c>
      <c r="V39" s="51">
        <f t="shared" si="36"/>
        <v>12</v>
      </c>
      <c r="W39" s="83"/>
      <c r="AL39" s="10"/>
    </row>
    <row r="40" spans="2:38" ht="12.75" hidden="1" customHeight="1">
      <c r="B40" s="51">
        <f t="shared" si="35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27"/>
        <v>6</v>
      </c>
      <c r="K40" s="20" t="s">
        <v>188</v>
      </c>
      <c r="L40" s="21" t="s">
        <v>38</v>
      </c>
      <c r="M40" s="41"/>
      <c r="N40" s="41"/>
      <c r="O40" s="43">
        <f t="shared" si="28"/>
        <v>0</v>
      </c>
      <c r="P40" s="43">
        <f t="shared" si="29"/>
        <v>0</v>
      </c>
      <c r="Q40" s="43">
        <f t="shared" si="30"/>
        <v>0</v>
      </c>
      <c r="R40" s="43">
        <f t="shared" si="31"/>
        <v>0</v>
      </c>
      <c r="S40" s="43">
        <f t="shared" si="32"/>
        <v>0</v>
      </c>
      <c r="T40" s="43">
        <f t="shared" si="33"/>
        <v>0</v>
      </c>
      <c r="U40" s="43">
        <f t="shared" si="34"/>
        <v>0</v>
      </c>
      <c r="V40" s="51">
        <f t="shared" si="36"/>
        <v>13</v>
      </c>
      <c r="W40" s="83"/>
      <c r="AL40" s="10"/>
    </row>
    <row r="41" spans="2:38" ht="12.75" hidden="1" customHeight="1">
      <c r="B41" s="51">
        <f t="shared" si="35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27"/>
        <v>6</v>
      </c>
      <c r="K41" s="20" t="s">
        <v>188</v>
      </c>
      <c r="L41" s="21" t="s">
        <v>38</v>
      </c>
      <c r="M41" s="41"/>
      <c r="N41" s="41"/>
      <c r="O41" s="43">
        <f t="shared" si="28"/>
        <v>0</v>
      </c>
      <c r="P41" s="43">
        <f t="shared" si="29"/>
        <v>0</v>
      </c>
      <c r="Q41" s="43">
        <f t="shared" si="30"/>
        <v>0</v>
      </c>
      <c r="R41" s="43">
        <f t="shared" si="31"/>
        <v>0</v>
      </c>
      <c r="S41" s="43">
        <f t="shared" si="32"/>
        <v>0</v>
      </c>
      <c r="T41" s="43">
        <f t="shared" si="33"/>
        <v>0</v>
      </c>
      <c r="U41" s="43">
        <f t="shared" si="34"/>
        <v>0</v>
      </c>
      <c r="V41" s="51">
        <f t="shared" si="36"/>
        <v>14</v>
      </c>
      <c r="W41" s="83"/>
      <c r="AL41" s="10"/>
    </row>
    <row r="42" spans="2:38" ht="12.75" hidden="1" customHeight="1">
      <c r="B42" s="51">
        <f t="shared" si="35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27"/>
        <v>6</v>
      </c>
      <c r="K42" s="20" t="s">
        <v>188</v>
      </c>
      <c r="L42" s="21" t="s">
        <v>38</v>
      </c>
      <c r="M42" s="41"/>
      <c r="N42" s="41"/>
      <c r="O42" s="43">
        <f t="shared" si="28"/>
        <v>0</v>
      </c>
      <c r="P42" s="43">
        <f t="shared" si="29"/>
        <v>0</v>
      </c>
      <c r="Q42" s="43">
        <f t="shared" si="30"/>
        <v>0</v>
      </c>
      <c r="R42" s="43">
        <f t="shared" si="31"/>
        <v>0</v>
      </c>
      <c r="S42" s="43">
        <f t="shared" si="32"/>
        <v>0</v>
      </c>
      <c r="T42" s="43">
        <f t="shared" si="33"/>
        <v>0</v>
      </c>
      <c r="U42" s="43">
        <f t="shared" si="34"/>
        <v>0</v>
      </c>
      <c r="V42" s="51">
        <f t="shared" si="36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7">SUM(S48:S62)</f>
        <v>0</v>
      </c>
      <c r="T47" s="46">
        <f t="shared" si="37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38</v>
      </c>
      <c r="D48" s="5" t="s">
        <v>188</v>
      </c>
      <c r="E48" s="14" t="s">
        <v>38</v>
      </c>
      <c r="F48" s="17" t="s">
        <v>188</v>
      </c>
      <c r="G48" s="17" t="s">
        <v>188</v>
      </c>
      <c r="H48" s="17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19"/>
      <c r="M48" s="39"/>
      <c r="N48" s="39"/>
      <c r="O48" s="43">
        <f t="shared" ref="O48:O62" si="38">IF(J48=0,I48,0)</f>
        <v>0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>IF(J48=4,I48,0)</f>
        <v>0</v>
      </c>
      <c r="T48" s="43">
        <f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38</v>
      </c>
      <c r="D49" s="5" t="s">
        <v>188</v>
      </c>
      <c r="E49" s="14" t="s">
        <v>38</v>
      </c>
      <c r="F49" s="17" t="s">
        <v>188</v>
      </c>
      <c r="G49" s="17" t="s">
        <v>188</v>
      </c>
      <c r="H49" s="17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19"/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ref="S49:S62" si="43">IF(J49=4,I49,0)</f>
        <v>0</v>
      </c>
      <c r="T49" s="43">
        <f t="shared" ref="T49:T62" si="44">IF(J49=5,I49,0)</f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6">1+B49</f>
        <v>3</v>
      </c>
      <c r="C50" s="50" t="s">
        <v>38</v>
      </c>
      <c r="D50" s="5" t="s">
        <v>188</v>
      </c>
      <c r="E50" s="14" t="s">
        <v>38</v>
      </c>
      <c r="F50" s="17" t="s">
        <v>188</v>
      </c>
      <c r="G50" s="17" t="s">
        <v>188</v>
      </c>
      <c r="H50" s="17"/>
      <c r="I50" s="18"/>
      <c r="J50" s="5">
        <f t="shared" si="42"/>
        <v>6</v>
      </c>
      <c r="K50" s="20" t="s">
        <v>188</v>
      </c>
      <c r="L50" s="19"/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3"/>
        <v>0</v>
      </c>
      <c r="T50" s="43">
        <f t="shared" si="44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hidden="1" customHeight="1">
      <c r="B51" s="53">
        <f t="shared" si="46"/>
        <v>4</v>
      </c>
      <c r="C51" s="50" t="s">
        <v>38</v>
      </c>
      <c r="D51" s="5" t="s">
        <v>188</v>
      </c>
      <c r="E51" s="14" t="s">
        <v>38</v>
      </c>
      <c r="F51" s="17" t="s">
        <v>188</v>
      </c>
      <c r="G51" s="17" t="s">
        <v>188</v>
      </c>
      <c r="H51" s="17"/>
      <c r="I51" s="18"/>
      <c r="J51" s="5">
        <f t="shared" si="42"/>
        <v>6</v>
      </c>
      <c r="K51" s="20" t="s">
        <v>188</v>
      </c>
      <c r="L51" s="19"/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3"/>
        <v>0</v>
      </c>
      <c r="T51" s="43">
        <f t="shared" si="44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hidden="1" customHeight="1">
      <c r="B52" s="53">
        <f t="shared" si="46"/>
        <v>5</v>
      </c>
      <c r="C52" s="50" t="s">
        <v>38</v>
      </c>
      <c r="D52" s="5" t="s">
        <v>188</v>
      </c>
      <c r="E52" s="14" t="s">
        <v>38</v>
      </c>
      <c r="F52" s="17" t="s">
        <v>188</v>
      </c>
      <c r="G52" s="17" t="s">
        <v>188</v>
      </c>
      <c r="H52" s="17"/>
      <c r="I52" s="18"/>
      <c r="J52" s="5">
        <f t="shared" si="42"/>
        <v>6</v>
      </c>
      <c r="K52" s="20" t="s">
        <v>188</v>
      </c>
      <c r="L52" s="19"/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3"/>
        <v>0</v>
      </c>
      <c r="T52" s="43">
        <f t="shared" si="44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38</v>
      </c>
      <c r="D53" s="5" t="s">
        <v>188</v>
      </c>
      <c r="E53" s="14" t="s">
        <v>38</v>
      </c>
      <c r="F53" s="17" t="s">
        <v>188</v>
      </c>
      <c r="G53" s="17" t="s">
        <v>188</v>
      </c>
      <c r="H53" s="17"/>
      <c r="I53" s="18"/>
      <c r="J53" s="5">
        <f t="shared" si="42"/>
        <v>6</v>
      </c>
      <c r="K53" s="20" t="s">
        <v>188</v>
      </c>
      <c r="L53" s="19"/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3"/>
        <v>0</v>
      </c>
      <c r="T53" s="43">
        <f t="shared" si="44"/>
        <v>0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38</v>
      </c>
      <c r="D54" s="5" t="s">
        <v>188</v>
      </c>
      <c r="E54" s="14" t="s">
        <v>38</v>
      </c>
      <c r="F54" s="17" t="s">
        <v>188</v>
      </c>
      <c r="G54" s="17" t="s">
        <v>188</v>
      </c>
      <c r="H54" s="17"/>
      <c r="I54" s="18"/>
      <c r="J54" s="5">
        <f t="shared" si="42"/>
        <v>6</v>
      </c>
      <c r="K54" s="20" t="s">
        <v>188</v>
      </c>
      <c r="L54" s="19"/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3"/>
        <v>0</v>
      </c>
      <c r="T54" s="43">
        <f t="shared" si="44"/>
        <v>0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38</v>
      </c>
      <c r="D55" s="5" t="s">
        <v>188</v>
      </c>
      <c r="E55" s="14" t="s">
        <v>38</v>
      </c>
      <c r="F55" s="17" t="s">
        <v>188</v>
      </c>
      <c r="G55" s="17" t="s">
        <v>188</v>
      </c>
      <c r="H55" s="17"/>
      <c r="I55" s="18"/>
      <c r="J55" s="5">
        <f t="shared" si="42"/>
        <v>6</v>
      </c>
      <c r="K55" s="20" t="s">
        <v>188</v>
      </c>
      <c r="L55" s="19"/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3"/>
        <v>0</v>
      </c>
      <c r="T55" s="43">
        <f t="shared" si="44"/>
        <v>0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38</v>
      </c>
      <c r="D56" s="5" t="s">
        <v>188</v>
      </c>
      <c r="E56" s="14" t="s">
        <v>38</v>
      </c>
      <c r="F56" s="17" t="s">
        <v>188</v>
      </c>
      <c r="G56" s="17" t="s">
        <v>188</v>
      </c>
      <c r="H56" s="17"/>
      <c r="I56" s="18"/>
      <c r="J56" s="5">
        <f t="shared" si="42"/>
        <v>6</v>
      </c>
      <c r="K56" s="20" t="s">
        <v>188</v>
      </c>
      <c r="L56" s="19"/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3"/>
        <v>0</v>
      </c>
      <c r="T56" s="43">
        <f t="shared" si="44"/>
        <v>0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38</v>
      </c>
      <c r="D57" s="5" t="s">
        <v>188</v>
      </c>
      <c r="E57" s="14" t="s">
        <v>38</v>
      </c>
      <c r="F57" s="17" t="s">
        <v>188</v>
      </c>
      <c r="G57" s="17" t="s">
        <v>188</v>
      </c>
      <c r="H57" s="17"/>
      <c r="I57" s="18"/>
      <c r="J57" s="5">
        <f t="shared" si="42"/>
        <v>6</v>
      </c>
      <c r="K57" s="20" t="s">
        <v>188</v>
      </c>
      <c r="L57" s="19"/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3"/>
        <v>0</v>
      </c>
      <c r="T57" s="43">
        <f t="shared" si="44"/>
        <v>0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38</v>
      </c>
      <c r="D58" s="5" t="s">
        <v>188</v>
      </c>
      <c r="E58" s="14" t="s">
        <v>38</v>
      </c>
      <c r="F58" s="17" t="s">
        <v>188</v>
      </c>
      <c r="G58" s="17" t="s">
        <v>188</v>
      </c>
      <c r="H58" s="17"/>
      <c r="I58" s="18"/>
      <c r="J58" s="5">
        <f t="shared" si="42"/>
        <v>6</v>
      </c>
      <c r="K58" s="20" t="s">
        <v>188</v>
      </c>
      <c r="L58" s="19"/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3"/>
        <v>0</v>
      </c>
      <c r="T58" s="43">
        <f t="shared" si="44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19"/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3"/>
        <v>0</v>
      </c>
      <c r="T59" s="43">
        <f t="shared" si="44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19"/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3"/>
        <v>0</v>
      </c>
      <c r="T60" s="43">
        <f t="shared" si="44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19"/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3"/>
        <v>0</v>
      </c>
      <c r="T61" s="43">
        <f t="shared" si="44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3"/>
        <v>0</v>
      </c>
      <c r="T62" s="43">
        <f t="shared" si="44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19"/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>IF(J68=4,I68,0)</f>
        <v>0</v>
      </c>
      <c r="T68" s="43">
        <f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19"/>
      <c r="M69" s="39"/>
      <c r="N69" s="39"/>
      <c r="O69" s="43">
        <f t="shared" si="49"/>
        <v>0</v>
      </c>
      <c r="P69" s="43">
        <f t="shared" ref="P69:P82" si="53">IF(J69=1,I69,0)</f>
        <v>0</v>
      </c>
      <c r="Q69" s="43">
        <f t="shared" si="50"/>
        <v>0</v>
      </c>
      <c r="R69" s="43">
        <f t="shared" si="51"/>
        <v>0</v>
      </c>
      <c r="S69" s="43">
        <f t="shared" ref="S69:S82" si="54">IF(J69=4,I69,0)</f>
        <v>0</v>
      </c>
      <c r="T69" s="43">
        <f t="shared" ref="T69:T82" si="55">IF(J69=5,I69,0)</f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19"/>
      <c r="M70" s="39"/>
      <c r="N70" s="39"/>
      <c r="O70" s="43">
        <f t="shared" si="49"/>
        <v>0</v>
      </c>
      <c r="P70" s="43">
        <f t="shared" si="53"/>
        <v>0</v>
      </c>
      <c r="Q70" s="43">
        <f t="shared" si="50"/>
        <v>0</v>
      </c>
      <c r="R70" s="43">
        <f t="shared" si="51"/>
        <v>0</v>
      </c>
      <c r="S70" s="43">
        <f t="shared" si="54"/>
        <v>0</v>
      </c>
      <c r="T70" s="43">
        <f t="shared" si="55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188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 t="s">
        <v>6</v>
      </c>
      <c r="I71" s="18" t="s">
        <v>6</v>
      </c>
      <c r="J71" s="5">
        <f t="shared" si="52"/>
        <v>6</v>
      </c>
      <c r="K71" s="20" t="s">
        <v>188</v>
      </c>
      <c r="L71" s="19"/>
      <c r="M71" s="39"/>
      <c r="N71" s="39"/>
      <c r="O71" s="43">
        <f t="shared" si="49"/>
        <v>0</v>
      </c>
      <c r="P71" s="43">
        <f t="shared" si="53"/>
        <v>0</v>
      </c>
      <c r="Q71" s="43">
        <f t="shared" si="50"/>
        <v>0</v>
      </c>
      <c r="R71" s="43">
        <f t="shared" si="51"/>
        <v>0</v>
      </c>
      <c r="S71" s="43">
        <f t="shared" si="54"/>
        <v>0</v>
      </c>
      <c r="T71" s="43">
        <f t="shared" si="55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188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 t="s">
        <v>6</v>
      </c>
      <c r="I72" s="18" t="s">
        <v>6</v>
      </c>
      <c r="J72" s="5">
        <f t="shared" si="52"/>
        <v>6</v>
      </c>
      <c r="K72" s="20" t="s">
        <v>188</v>
      </c>
      <c r="L72" s="19"/>
      <c r="M72" s="39"/>
      <c r="N72" s="39"/>
      <c r="O72" s="43">
        <f t="shared" si="49"/>
        <v>0</v>
      </c>
      <c r="P72" s="43">
        <f t="shared" si="53"/>
        <v>0</v>
      </c>
      <c r="Q72" s="43">
        <f t="shared" si="50"/>
        <v>0</v>
      </c>
      <c r="R72" s="43">
        <f t="shared" si="51"/>
        <v>0</v>
      </c>
      <c r="S72" s="43">
        <f t="shared" si="54"/>
        <v>0</v>
      </c>
      <c r="T72" s="43">
        <f t="shared" si="55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19"/>
      <c r="M73" s="39"/>
      <c r="N73" s="39"/>
      <c r="O73" s="43">
        <f t="shared" si="49"/>
        <v>0</v>
      </c>
      <c r="P73" s="43">
        <f t="shared" si="53"/>
        <v>0</v>
      </c>
      <c r="Q73" s="43">
        <f t="shared" si="50"/>
        <v>0</v>
      </c>
      <c r="R73" s="43">
        <f t="shared" si="51"/>
        <v>0</v>
      </c>
      <c r="S73" s="43">
        <f t="shared" si="54"/>
        <v>0</v>
      </c>
      <c r="T73" s="43">
        <f t="shared" si="55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19"/>
      <c r="M74" s="39"/>
      <c r="N74" s="39"/>
      <c r="O74" s="43">
        <f t="shared" si="49"/>
        <v>0</v>
      </c>
      <c r="P74" s="43">
        <f t="shared" si="53"/>
        <v>0</v>
      </c>
      <c r="Q74" s="43">
        <f t="shared" si="50"/>
        <v>0</v>
      </c>
      <c r="R74" s="43">
        <f t="shared" si="51"/>
        <v>0</v>
      </c>
      <c r="S74" s="43">
        <f t="shared" si="54"/>
        <v>0</v>
      </c>
      <c r="T74" s="43">
        <f t="shared" si="55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19"/>
      <c r="M75" s="39"/>
      <c r="N75" s="39"/>
      <c r="O75" s="43">
        <f t="shared" si="49"/>
        <v>0</v>
      </c>
      <c r="P75" s="43">
        <f t="shared" si="53"/>
        <v>0</v>
      </c>
      <c r="Q75" s="43">
        <f t="shared" si="50"/>
        <v>0</v>
      </c>
      <c r="R75" s="43">
        <f t="shared" si="51"/>
        <v>0</v>
      </c>
      <c r="S75" s="43">
        <f t="shared" si="54"/>
        <v>0</v>
      </c>
      <c r="T75" s="43">
        <f t="shared" si="55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19"/>
      <c r="M76" s="39"/>
      <c r="N76" s="39"/>
      <c r="O76" s="43">
        <f t="shared" si="49"/>
        <v>0</v>
      </c>
      <c r="P76" s="43">
        <f t="shared" si="53"/>
        <v>0</v>
      </c>
      <c r="Q76" s="43">
        <f t="shared" si="50"/>
        <v>0</v>
      </c>
      <c r="R76" s="43">
        <f t="shared" si="51"/>
        <v>0</v>
      </c>
      <c r="S76" s="43">
        <f t="shared" si="54"/>
        <v>0</v>
      </c>
      <c r="T76" s="43">
        <f t="shared" si="55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19"/>
      <c r="M77" s="39"/>
      <c r="N77" s="39"/>
      <c r="O77" s="43">
        <f t="shared" si="49"/>
        <v>0</v>
      </c>
      <c r="P77" s="43">
        <f t="shared" si="53"/>
        <v>0</v>
      </c>
      <c r="Q77" s="43">
        <f t="shared" si="50"/>
        <v>0</v>
      </c>
      <c r="R77" s="43">
        <f t="shared" si="51"/>
        <v>0</v>
      </c>
      <c r="S77" s="43">
        <f t="shared" si="54"/>
        <v>0</v>
      </c>
      <c r="T77" s="43">
        <f t="shared" si="55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19"/>
      <c r="M78" s="39"/>
      <c r="N78" s="39"/>
      <c r="O78" s="43">
        <f t="shared" si="49"/>
        <v>0</v>
      </c>
      <c r="P78" s="43">
        <f t="shared" si="53"/>
        <v>0</v>
      </c>
      <c r="Q78" s="43">
        <f t="shared" si="50"/>
        <v>0</v>
      </c>
      <c r="R78" s="43">
        <f t="shared" si="51"/>
        <v>0</v>
      </c>
      <c r="S78" s="43">
        <f t="shared" si="54"/>
        <v>0</v>
      </c>
      <c r="T78" s="43">
        <f t="shared" si="55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19"/>
      <c r="M79" s="39"/>
      <c r="N79" s="39"/>
      <c r="O79" s="43">
        <f t="shared" si="49"/>
        <v>0</v>
      </c>
      <c r="P79" s="43">
        <f t="shared" si="53"/>
        <v>0</v>
      </c>
      <c r="Q79" s="43">
        <f t="shared" si="50"/>
        <v>0</v>
      </c>
      <c r="R79" s="43">
        <f t="shared" si="51"/>
        <v>0</v>
      </c>
      <c r="S79" s="43">
        <f t="shared" si="54"/>
        <v>0</v>
      </c>
      <c r="T79" s="43">
        <f t="shared" si="55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19"/>
      <c r="M80" s="39"/>
      <c r="N80" s="39"/>
      <c r="O80" s="43">
        <f t="shared" si="49"/>
        <v>0</v>
      </c>
      <c r="P80" s="43">
        <f t="shared" si="53"/>
        <v>0</v>
      </c>
      <c r="Q80" s="43">
        <f t="shared" si="50"/>
        <v>0</v>
      </c>
      <c r="R80" s="43">
        <f t="shared" si="51"/>
        <v>0</v>
      </c>
      <c r="S80" s="43">
        <f t="shared" si="54"/>
        <v>0</v>
      </c>
      <c r="T80" s="43">
        <f t="shared" si="55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19"/>
      <c r="M81" s="39"/>
      <c r="N81" s="39"/>
      <c r="O81" s="43">
        <f t="shared" si="49"/>
        <v>0</v>
      </c>
      <c r="P81" s="43">
        <f t="shared" si="53"/>
        <v>0</v>
      </c>
      <c r="Q81" s="43">
        <f t="shared" si="50"/>
        <v>0</v>
      </c>
      <c r="R81" s="43">
        <f t="shared" si="51"/>
        <v>0</v>
      </c>
      <c r="S81" s="43">
        <f t="shared" si="54"/>
        <v>0</v>
      </c>
      <c r="T81" s="43">
        <f t="shared" si="55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19"/>
      <c r="M82" s="39"/>
      <c r="N82" s="39"/>
      <c r="O82" s="43">
        <f t="shared" si="49"/>
        <v>0</v>
      </c>
      <c r="P82" s="43">
        <f t="shared" si="53"/>
        <v>0</v>
      </c>
      <c r="Q82" s="43">
        <f t="shared" si="50"/>
        <v>0</v>
      </c>
      <c r="R82" s="43">
        <f t="shared" si="51"/>
        <v>0</v>
      </c>
      <c r="S82" s="43">
        <f t="shared" si="54"/>
        <v>0</v>
      </c>
      <c r="T82" s="43">
        <f t="shared" si="55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222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19"/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>IF(J88=4,I88,0)</f>
        <v>0</v>
      </c>
      <c r="T88" s="43">
        <f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222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19"/>
      <c r="M89" s="39"/>
      <c r="N89" s="39"/>
      <c r="O89" s="43">
        <f t="shared" si="60"/>
        <v>0</v>
      </c>
      <c r="P89" s="43">
        <f t="shared" ref="P89:P102" si="64">IF(J89=1,I89,0)</f>
        <v>0</v>
      </c>
      <c r="Q89" s="43">
        <f t="shared" si="61"/>
        <v>0</v>
      </c>
      <c r="R89" s="43">
        <f t="shared" si="62"/>
        <v>0</v>
      </c>
      <c r="S89" s="43">
        <f t="shared" ref="S89:S102" si="65">IF(J89=4,I89,0)</f>
        <v>0</v>
      </c>
      <c r="T89" s="43">
        <f t="shared" ref="T89:T102" si="66">IF(J89=5,I89,0)</f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19"/>
      <c r="M90" s="39"/>
      <c r="N90" s="39"/>
      <c r="O90" s="43">
        <f t="shared" si="60"/>
        <v>0</v>
      </c>
      <c r="P90" s="43">
        <f t="shared" si="64"/>
        <v>0</v>
      </c>
      <c r="Q90" s="43">
        <f t="shared" si="61"/>
        <v>0</v>
      </c>
      <c r="R90" s="43">
        <f t="shared" si="62"/>
        <v>0</v>
      </c>
      <c r="S90" s="43">
        <f t="shared" si="65"/>
        <v>0</v>
      </c>
      <c r="T90" s="43">
        <f t="shared" si="66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19"/>
      <c r="M91" s="39"/>
      <c r="N91" s="39"/>
      <c r="O91" s="43">
        <f t="shared" si="60"/>
        <v>0</v>
      </c>
      <c r="P91" s="43">
        <f t="shared" si="64"/>
        <v>0</v>
      </c>
      <c r="Q91" s="43">
        <f t="shared" si="61"/>
        <v>0</v>
      </c>
      <c r="R91" s="43">
        <f t="shared" si="62"/>
        <v>0</v>
      </c>
      <c r="S91" s="43">
        <f t="shared" si="65"/>
        <v>0</v>
      </c>
      <c r="T91" s="43">
        <f t="shared" si="66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19"/>
      <c r="M92" s="39"/>
      <c r="N92" s="39"/>
      <c r="O92" s="43">
        <f t="shared" si="60"/>
        <v>0</v>
      </c>
      <c r="P92" s="43">
        <f t="shared" si="64"/>
        <v>0</v>
      </c>
      <c r="Q92" s="43">
        <f t="shared" si="61"/>
        <v>0</v>
      </c>
      <c r="R92" s="43">
        <f t="shared" si="62"/>
        <v>0</v>
      </c>
      <c r="S92" s="43">
        <f t="shared" si="65"/>
        <v>0</v>
      </c>
      <c r="T92" s="43">
        <f t="shared" si="66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19"/>
      <c r="M93" s="39"/>
      <c r="N93" s="39"/>
      <c r="O93" s="43">
        <f t="shared" si="60"/>
        <v>0</v>
      </c>
      <c r="P93" s="43">
        <f t="shared" si="64"/>
        <v>0</v>
      </c>
      <c r="Q93" s="43">
        <f t="shared" si="61"/>
        <v>0</v>
      </c>
      <c r="R93" s="43">
        <f t="shared" si="62"/>
        <v>0</v>
      </c>
      <c r="S93" s="43">
        <f t="shared" si="65"/>
        <v>0</v>
      </c>
      <c r="T93" s="43">
        <f t="shared" si="66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19"/>
      <c r="M94" s="39"/>
      <c r="N94" s="39"/>
      <c r="O94" s="43">
        <f t="shared" si="60"/>
        <v>0</v>
      </c>
      <c r="P94" s="43">
        <f t="shared" si="64"/>
        <v>0</v>
      </c>
      <c r="Q94" s="43">
        <f t="shared" si="61"/>
        <v>0</v>
      </c>
      <c r="R94" s="43">
        <f t="shared" si="62"/>
        <v>0</v>
      </c>
      <c r="S94" s="43">
        <f t="shared" si="65"/>
        <v>0</v>
      </c>
      <c r="T94" s="43">
        <f t="shared" si="66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19"/>
      <c r="M95" s="39"/>
      <c r="N95" s="39"/>
      <c r="O95" s="43">
        <f t="shared" si="60"/>
        <v>0</v>
      </c>
      <c r="P95" s="43">
        <f t="shared" si="64"/>
        <v>0</v>
      </c>
      <c r="Q95" s="43">
        <f t="shared" si="61"/>
        <v>0</v>
      </c>
      <c r="R95" s="43">
        <f t="shared" si="62"/>
        <v>0</v>
      </c>
      <c r="S95" s="43">
        <f t="shared" si="65"/>
        <v>0</v>
      </c>
      <c r="T95" s="43">
        <f t="shared" si="66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19"/>
      <c r="M96" s="39"/>
      <c r="N96" s="39"/>
      <c r="O96" s="43">
        <f t="shared" si="60"/>
        <v>0</v>
      </c>
      <c r="P96" s="43">
        <f t="shared" si="64"/>
        <v>0</v>
      </c>
      <c r="Q96" s="43">
        <f t="shared" si="61"/>
        <v>0</v>
      </c>
      <c r="R96" s="43">
        <f t="shared" si="62"/>
        <v>0</v>
      </c>
      <c r="S96" s="43">
        <f t="shared" si="65"/>
        <v>0</v>
      </c>
      <c r="T96" s="43">
        <f t="shared" si="66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19"/>
      <c r="M97" s="39"/>
      <c r="N97" s="39"/>
      <c r="O97" s="43">
        <f t="shared" si="60"/>
        <v>0</v>
      </c>
      <c r="P97" s="43">
        <f t="shared" si="64"/>
        <v>0</v>
      </c>
      <c r="Q97" s="43">
        <f t="shared" si="61"/>
        <v>0</v>
      </c>
      <c r="R97" s="43">
        <f t="shared" si="62"/>
        <v>0</v>
      </c>
      <c r="S97" s="43">
        <f t="shared" si="65"/>
        <v>0</v>
      </c>
      <c r="T97" s="43">
        <f t="shared" si="66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19"/>
      <c r="M98" s="39"/>
      <c r="N98" s="39"/>
      <c r="O98" s="43">
        <f t="shared" si="60"/>
        <v>0</v>
      </c>
      <c r="P98" s="43">
        <f t="shared" si="64"/>
        <v>0</v>
      </c>
      <c r="Q98" s="43">
        <f t="shared" si="61"/>
        <v>0</v>
      </c>
      <c r="R98" s="43">
        <f t="shared" si="62"/>
        <v>0</v>
      </c>
      <c r="S98" s="43">
        <f t="shared" si="65"/>
        <v>0</v>
      </c>
      <c r="T98" s="43">
        <f t="shared" si="66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  <c r="AB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19"/>
      <c r="M99" s="39"/>
      <c r="N99" s="39"/>
      <c r="O99" s="43">
        <f t="shared" si="60"/>
        <v>0</v>
      </c>
      <c r="P99" s="43">
        <f t="shared" si="64"/>
        <v>0</v>
      </c>
      <c r="Q99" s="43">
        <f t="shared" si="61"/>
        <v>0</v>
      </c>
      <c r="R99" s="43">
        <f t="shared" si="62"/>
        <v>0</v>
      </c>
      <c r="S99" s="43">
        <f t="shared" si="65"/>
        <v>0</v>
      </c>
      <c r="T99" s="43">
        <f t="shared" si="66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  <c r="AB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19"/>
      <c r="M100" s="39"/>
      <c r="N100" s="39"/>
      <c r="O100" s="43">
        <f t="shared" si="60"/>
        <v>0</v>
      </c>
      <c r="P100" s="43">
        <f t="shared" si="64"/>
        <v>0</v>
      </c>
      <c r="Q100" s="43">
        <f t="shared" si="61"/>
        <v>0</v>
      </c>
      <c r="R100" s="43">
        <f t="shared" si="62"/>
        <v>0</v>
      </c>
      <c r="S100" s="43">
        <f t="shared" si="65"/>
        <v>0</v>
      </c>
      <c r="T100" s="43">
        <f t="shared" si="66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  <c r="AB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19"/>
      <c r="M101" s="39"/>
      <c r="N101" s="39"/>
      <c r="O101" s="43">
        <f t="shared" si="60"/>
        <v>0</v>
      </c>
      <c r="P101" s="43">
        <f t="shared" si="64"/>
        <v>0</v>
      </c>
      <c r="Q101" s="43">
        <f t="shared" si="61"/>
        <v>0</v>
      </c>
      <c r="R101" s="43">
        <f t="shared" si="62"/>
        <v>0</v>
      </c>
      <c r="S101" s="43">
        <f t="shared" si="65"/>
        <v>0</v>
      </c>
      <c r="T101" s="43">
        <f t="shared" si="66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  <c r="AB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19"/>
      <c r="M102" s="39"/>
      <c r="N102" s="39"/>
      <c r="O102" s="43">
        <f t="shared" si="60"/>
        <v>0</v>
      </c>
      <c r="P102" s="43">
        <f t="shared" si="64"/>
        <v>0</v>
      </c>
      <c r="Q102" s="43">
        <f t="shared" si="61"/>
        <v>0</v>
      </c>
      <c r="R102" s="43">
        <f t="shared" si="62"/>
        <v>0</v>
      </c>
      <c r="S102" s="43">
        <f t="shared" si="65"/>
        <v>0</v>
      </c>
      <c r="T102" s="43">
        <f t="shared" si="66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  <c r="AB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  <c r="AB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  <c r="AB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  <c r="AB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  <c r="AB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  <c r="AB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222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19"/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>IF(J108=4,I108,0)</f>
        <v>0</v>
      </c>
      <c r="T108" s="43">
        <f>IF(J108=5,I108,0)</f>
        <v>0</v>
      </c>
      <c r="U108" s="43">
        <f>IF(J108=7,I108,0)</f>
        <v>0</v>
      </c>
      <c r="V108" s="67">
        <v>1</v>
      </c>
      <c r="W108" s="83"/>
      <c r="Z108" s="10"/>
      <c r="AA108" s="10"/>
      <c r="AB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222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19"/>
      <c r="M109" s="39"/>
      <c r="N109" s="39"/>
      <c r="O109" s="43">
        <f t="shared" si="71"/>
        <v>0</v>
      </c>
      <c r="P109" s="43">
        <f t="shared" ref="P109:P122" si="75">IF(J109=1,I109,0)</f>
        <v>0</v>
      </c>
      <c r="Q109" s="43">
        <f t="shared" si="72"/>
        <v>0</v>
      </c>
      <c r="R109" s="43">
        <f t="shared" si="73"/>
        <v>0</v>
      </c>
      <c r="S109" s="43">
        <f t="shared" ref="S109:S122" si="76">IF(J109=4,I109,0)</f>
        <v>0</v>
      </c>
      <c r="T109" s="43">
        <f t="shared" ref="T109:T122" si="77">IF(J109=5,I109,0)</f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  <c r="AB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19"/>
      <c r="M110" s="39"/>
      <c r="N110" s="39"/>
      <c r="O110" s="43">
        <f t="shared" si="71"/>
        <v>0</v>
      </c>
      <c r="P110" s="43">
        <f t="shared" si="75"/>
        <v>0</v>
      </c>
      <c r="Q110" s="43">
        <f t="shared" si="72"/>
        <v>0</v>
      </c>
      <c r="R110" s="43">
        <f t="shared" si="73"/>
        <v>0</v>
      </c>
      <c r="S110" s="43">
        <f t="shared" si="76"/>
        <v>0</v>
      </c>
      <c r="T110" s="43">
        <f t="shared" si="77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B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19"/>
      <c r="M111" s="39"/>
      <c r="N111" s="39"/>
      <c r="O111" s="43">
        <f t="shared" si="71"/>
        <v>0</v>
      </c>
      <c r="P111" s="43">
        <f t="shared" si="75"/>
        <v>0</v>
      </c>
      <c r="Q111" s="43">
        <f t="shared" si="72"/>
        <v>0</v>
      </c>
      <c r="R111" s="43">
        <f t="shared" si="73"/>
        <v>0</v>
      </c>
      <c r="S111" s="43">
        <f t="shared" si="76"/>
        <v>0</v>
      </c>
      <c r="T111" s="43">
        <f t="shared" si="77"/>
        <v>0</v>
      </c>
      <c r="U111" s="43">
        <f t="shared" si="78"/>
        <v>0</v>
      </c>
      <c r="V111" s="67">
        <f t="shared" si="80"/>
        <v>4</v>
      </c>
      <c r="W111" s="83"/>
      <c r="AA111" s="10"/>
      <c r="AB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19"/>
      <c r="M112" s="39"/>
      <c r="N112" s="39"/>
      <c r="O112" s="43">
        <f t="shared" si="71"/>
        <v>0</v>
      </c>
      <c r="P112" s="43">
        <f t="shared" si="75"/>
        <v>0</v>
      </c>
      <c r="Q112" s="43">
        <f t="shared" si="72"/>
        <v>0</v>
      </c>
      <c r="R112" s="43">
        <f t="shared" si="73"/>
        <v>0</v>
      </c>
      <c r="S112" s="43">
        <f t="shared" si="76"/>
        <v>0</v>
      </c>
      <c r="T112" s="43">
        <f t="shared" si="77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19"/>
      <c r="M113" s="39"/>
      <c r="N113" s="39"/>
      <c r="O113" s="43">
        <f t="shared" si="71"/>
        <v>0</v>
      </c>
      <c r="P113" s="43">
        <f t="shared" si="75"/>
        <v>0</v>
      </c>
      <c r="Q113" s="43">
        <f t="shared" si="72"/>
        <v>0</v>
      </c>
      <c r="R113" s="43">
        <f t="shared" si="73"/>
        <v>0</v>
      </c>
      <c r="S113" s="43">
        <f t="shared" si="76"/>
        <v>0</v>
      </c>
      <c r="T113" s="43">
        <f t="shared" si="77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19"/>
      <c r="M114" s="39"/>
      <c r="N114" s="39"/>
      <c r="O114" s="43">
        <f t="shared" si="71"/>
        <v>0</v>
      </c>
      <c r="P114" s="43">
        <f t="shared" si="75"/>
        <v>0</v>
      </c>
      <c r="Q114" s="43">
        <f t="shared" si="72"/>
        <v>0</v>
      </c>
      <c r="R114" s="43">
        <f t="shared" si="73"/>
        <v>0</v>
      </c>
      <c r="S114" s="43">
        <f t="shared" si="76"/>
        <v>0</v>
      </c>
      <c r="T114" s="43">
        <f t="shared" si="77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19"/>
      <c r="M115" s="39"/>
      <c r="N115" s="39"/>
      <c r="O115" s="43">
        <f t="shared" si="71"/>
        <v>0</v>
      </c>
      <c r="P115" s="43">
        <f t="shared" si="75"/>
        <v>0</v>
      </c>
      <c r="Q115" s="43">
        <f t="shared" si="72"/>
        <v>0</v>
      </c>
      <c r="R115" s="43">
        <f t="shared" si="73"/>
        <v>0</v>
      </c>
      <c r="S115" s="43">
        <f t="shared" si="76"/>
        <v>0</v>
      </c>
      <c r="T115" s="43">
        <f t="shared" si="77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19"/>
      <c r="M116" s="39"/>
      <c r="N116" s="39"/>
      <c r="O116" s="43">
        <f t="shared" si="71"/>
        <v>0</v>
      </c>
      <c r="P116" s="43">
        <f t="shared" si="75"/>
        <v>0</v>
      </c>
      <c r="Q116" s="43">
        <f t="shared" si="72"/>
        <v>0</v>
      </c>
      <c r="R116" s="43">
        <f t="shared" si="73"/>
        <v>0</v>
      </c>
      <c r="S116" s="43">
        <f t="shared" si="76"/>
        <v>0</v>
      </c>
      <c r="T116" s="43">
        <f t="shared" si="77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19"/>
      <c r="M117" s="39"/>
      <c r="N117" s="39"/>
      <c r="O117" s="43">
        <f t="shared" si="71"/>
        <v>0</v>
      </c>
      <c r="P117" s="43">
        <f t="shared" si="75"/>
        <v>0</v>
      </c>
      <c r="Q117" s="43">
        <f t="shared" si="72"/>
        <v>0</v>
      </c>
      <c r="R117" s="43">
        <f t="shared" si="73"/>
        <v>0</v>
      </c>
      <c r="S117" s="43">
        <f t="shared" si="76"/>
        <v>0</v>
      </c>
      <c r="T117" s="43">
        <f t="shared" si="77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19"/>
      <c r="M118" s="39"/>
      <c r="N118" s="39"/>
      <c r="O118" s="43">
        <f t="shared" si="71"/>
        <v>0</v>
      </c>
      <c r="P118" s="43">
        <f t="shared" si="75"/>
        <v>0</v>
      </c>
      <c r="Q118" s="43">
        <f t="shared" si="72"/>
        <v>0</v>
      </c>
      <c r="R118" s="43">
        <f t="shared" si="73"/>
        <v>0</v>
      </c>
      <c r="S118" s="43">
        <f t="shared" si="76"/>
        <v>0</v>
      </c>
      <c r="T118" s="43">
        <f t="shared" si="77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19"/>
      <c r="M119" s="39"/>
      <c r="N119" s="39"/>
      <c r="O119" s="43">
        <f t="shared" si="71"/>
        <v>0</v>
      </c>
      <c r="P119" s="43">
        <f t="shared" si="75"/>
        <v>0</v>
      </c>
      <c r="Q119" s="43">
        <f t="shared" si="72"/>
        <v>0</v>
      </c>
      <c r="R119" s="43">
        <f t="shared" si="73"/>
        <v>0</v>
      </c>
      <c r="S119" s="43">
        <f t="shared" si="76"/>
        <v>0</v>
      </c>
      <c r="T119" s="43">
        <f t="shared" si="77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19"/>
      <c r="M120" s="39"/>
      <c r="N120" s="39"/>
      <c r="O120" s="43">
        <f t="shared" si="71"/>
        <v>0</v>
      </c>
      <c r="P120" s="43">
        <f t="shared" si="75"/>
        <v>0</v>
      </c>
      <c r="Q120" s="43">
        <f t="shared" si="72"/>
        <v>0</v>
      </c>
      <c r="R120" s="43">
        <f t="shared" si="73"/>
        <v>0</v>
      </c>
      <c r="S120" s="43">
        <f t="shared" si="76"/>
        <v>0</v>
      </c>
      <c r="T120" s="43">
        <f t="shared" si="77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19"/>
      <c r="M121" s="39"/>
      <c r="N121" s="39"/>
      <c r="O121" s="43">
        <f t="shared" si="71"/>
        <v>0</v>
      </c>
      <c r="P121" s="43">
        <f t="shared" si="75"/>
        <v>0</v>
      </c>
      <c r="Q121" s="43">
        <f t="shared" si="72"/>
        <v>0</v>
      </c>
      <c r="R121" s="43">
        <f t="shared" si="73"/>
        <v>0</v>
      </c>
      <c r="S121" s="43">
        <f t="shared" si="76"/>
        <v>0</v>
      </c>
      <c r="T121" s="43">
        <f t="shared" si="77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19"/>
      <c r="M122" s="39"/>
      <c r="N122" s="39"/>
      <c r="O122" s="43">
        <f t="shared" si="71"/>
        <v>0</v>
      </c>
      <c r="P122" s="43">
        <f t="shared" si="75"/>
        <v>0</v>
      </c>
      <c r="Q122" s="43">
        <f t="shared" si="72"/>
        <v>0</v>
      </c>
      <c r="R122" s="43">
        <f t="shared" si="73"/>
        <v>0</v>
      </c>
      <c r="S122" s="43">
        <f t="shared" si="76"/>
        <v>0</v>
      </c>
      <c r="T122" s="43">
        <f t="shared" si="77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222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19"/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>IF(J128=4,I128,0)</f>
        <v>0</v>
      </c>
      <c r="T128" s="43">
        <f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222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19"/>
      <c r="M129" s="39"/>
      <c r="N129" s="39"/>
      <c r="O129" s="43">
        <f t="shared" si="82"/>
        <v>0</v>
      </c>
      <c r="P129" s="43">
        <f t="shared" ref="P129:P142" si="86">IF(J129=1,I129,0)</f>
        <v>0</v>
      </c>
      <c r="Q129" s="43">
        <f t="shared" si="83"/>
        <v>0</v>
      </c>
      <c r="R129" s="43">
        <f t="shared" si="84"/>
        <v>0</v>
      </c>
      <c r="S129" s="43">
        <f t="shared" ref="S129:S142" si="87">IF(J129=4,I129,0)</f>
        <v>0</v>
      </c>
      <c r="T129" s="43">
        <f t="shared" ref="T129:T142" si="88">IF(J129=5,I129,0)</f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19"/>
      <c r="M130" s="39"/>
      <c r="N130" s="39"/>
      <c r="O130" s="43">
        <f t="shared" si="82"/>
        <v>0</v>
      </c>
      <c r="P130" s="43">
        <f t="shared" si="86"/>
        <v>0</v>
      </c>
      <c r="Q130" s="43">
        <f t="shared" si="83"/>
        <v>0</v>
      </c>
      <c r="R130" s="43">
        <f t="shared" si="84"/>
        <v>0</v>
      </c>
      <c r="S130" s="43">
        <f t="shared" si="87"/>
        <v>0</v>
      </c>
      <c r="T130" s="43">
        <f t="shared" si="88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19"/>
      <c r="M131" s="39"/>
      <c r="N131" s="39"/>
      <c r="O131" s="43">
        <f t="shared" si="82"/>
        <v>0</v>
      </c>
      <c r="P131" s="43">
        <f t="shared" si="86"/>
        <v>0</v>
      </c>
      <c r="Q131" s="43">
        <f t="shared" si="83"/>
        <v>0</v>
      </c>
      <c r="R131" s="43">
        <f t="shared" si="84"/>
        <v>0</v>
      </c>
      <c r="S131" s="43">
        <f t="shared" si="87"/>
        <v>0</v>
      </c>
      <c r="T131" s="43">
        <f t="shared" si="88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19"/>
      <c r="M132" s="39"/>
      <c r="N132" s="39"/>
      <c r="O132" s="43">
        <f t="shared" si="82"/>
        <v>0</v>
      </c>
      <c r="P132" s="43">
        <f t="shared" si="86"/>
        <v>0</v>
      </c>
      <c r="Q132" s="43">
        <f t="shared" si="83"/>
        <v>0</v>
      </c>
      <c r="R132" s="43">
        <f t="shared" si="84"/>
        <v>0</v>
      </c>
      <c r="S132" s="43">
        <f t="shared" si="87"/>
        <v>0</v>
      </c>
      <c r="T132" s="43">
        <f t="shared" si="88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19"/>
      <c r="M133" s="39"/>
      <c r="N133" s="39"/>
      <c r="O133" s="43">
        <f t="shared" si="82"/>
        <v>0</v>
      </c>
      <c r="P133" s="43">
        <f t="shared" si="86"/>
        <v>0</v>
      </c>
      <c r="Q133" s="43">
        <f t="shared" si="83"/>
        <v>0</v>
      </c>
      <c r="R133" s="43">
        <f t="shared" si="84"/>
        <v>0</v>
      </c>
      <c r="S133" s="43">
        <f t="shared" si="87"/>
        <v>0</v>
      </c>
      <c r="T133" s="43">
        <f t="shared" si="88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19"/>
      <c r="M134" s="39"/>
      <c r="N134" s="39"/>
      <c r="O134" s="43">
        <f t="shared" si="82"/>
        <v>0</v>
      </c>
      <c r="P134" s="43">
        <f t="shared" si="86"/>
        <v>0</v>
      </c>
      <c r="Q134" s="43">
        <f t="shared" si="83"/>
        <v>0</v>
      </c>
      <c r="R134" s="43">
        <f t="shared" si="84"/>
        <v>0</v>
      </c>
      <c r="S134" s="43">
        <f t="shared" si="87"/>
        <v>0</v>
      </c>
      <c r="T134" s="43">
        <f t="shared" si="88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19"/>
      <c r="M135" s="39"/>
      <c r="N135" s="39"/>
      <c r="O135" s="43">
        <f t="shared" si="82"/>
        <v>0</v>
      </c>
      <c r="P135" s="43">
        <f t="shared" si="86"/>
        <v>0</v>
      </c>
      <c r="Q135" s="43">
        <f t="shared" si="83"/>
        <v>0</v>
      </c>
      <c r="R135" s="43">
        <f t="shared" si="84"/>
        <v>0</v>
      </c>
      <c r="S135" s="43">
        <f t="shared" si="87"/>
        <v>0</v>
      </c>
      <c r="T135" s="43">
        <f t="shared" si="88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19"/>
      <c r="M136" s="39"/>
      <c r="N136" s="39"/>
      <c r="O136" s="43">
        <f t="shared" si="82"/>
        <v>0</v>
      </c>
      <c r="P136" s="43">
        <f t="shared" si="86"/>
        <v>0</v>
      </c>
      <c r="Q136" s="43">
        <f t="shared" si="83"/>
        <v>0</v>
      </c>
      <c r="R136" s="43">
        <f t="shared" si="84"/>
        <v>0</v>
      </c>
      <c r="S136" s="43">
        <f t="shared" si="87"/>
        <v>0</v>
      </c>
      <c r="T136" s="43">
        <f t="shared" si="88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19"/>
      <c r="M137" s="39"/>
      <c r="N137" s="39"/>
      <c r="O137" s="43">
        <f t="shared" si="82"/>
        <v>0</v>
      </c>
      <c r="P137" s="43">
        <f t="shared" si="86"/>
        <v>0</v>
      </c>
      <c r="Q137" s="43">
        <f t="shared" si="83"/>
        <v>0</v>
      </c>
      <c r="R137" s="43">
        <f t="shared" si="84"/>
        <v>0</v>
      </c>
      <c r="S137" s="43">
        <f t="shared" si="87"/>
        <v>0</v>
      </c>
      <c r="T137" s="43">
        <f t="shared" si="88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19"/>
      <c r="M138" s="39"/>
      <c r="N138" s="39"/>
      <c r="O138" s="43">
        <f t="shared" si="82"/>
        <v>0</v>
      </c>
      <c r="P138" s="43">
        <f t="shared" si="86"/>
        <v>0</v>
      </c>
      <c r="Q138" s="43">
        <f t="shared" si="83"/>
        <v>0</v>
      </c>
      <c r="R138" s="43">
        <f t="shared" si="84"/>
        <v>0</v>
      </c>
      <c r="S138" s="43">
        <f t="shared" si="87"/>
        <v>0</v>
      </c>
      <c r="T138" s="43">
        <f t="shared" si="88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19"/>
      <c r="M139" s="39"/>
      <c r="N139" s="39"/>
      <c r="O139" s="43">
        <f t="shared" si="82"/>
        <v>0</v>
      </c>
      <c r="P139" s="43">
        <f t="shared" si="86"/>
        <v>0</v>
      </c>
      <c r="Q139" s="43">
        <f t="shared" si="83"/>
        <v>0</v>
      </c>
      <c r="R139" s="43">
        <f t="shared" si="84"/>
        <v>0</v>
      </c>
      <c r="S139" s="43">
        <f t="shared" si="87"/>
        <v>0</v>
      </c>
      <c r="T139" s="43">
        <f t="shared" si="88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19"/>
      <c r="M140" s="39"/>
      <c r="N140" s="39"/>
      <c r="O140" s="43">
        <f t="shared" si="82"/>
        <v>0</v>
      </c>
      <c r="P140" s="43">
        <f t="shared" si="86"/>
        <v>0</v>
      </c>
      <c r="Q140" s="43">
        <f t="shared" si="83"/>
        <v>0</v>
      </c>
      <c r="R140" s="43">
        <f t="shared" si="84"/>
        <v>0</v>
      </c>
      <c r="S140" s="43">
        <f t="shared" si="87"/>
        <v>0</v>
      </c>
      <c r="T140" s="43">
        <f t="shared" si="88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19"/>
      <c r="M141" s="39"/>
      <c r="N141" s="39"/>
      <c r="O141" s="43">
        <f t="shared" si="82"/>
        <v>0</v>
      </c>
      <c r="P141" s="43">
        <f t="shared" si="86"/>
        <v>0</v>
      </c>
      <c r="Q141" s="43">
        <f t="shared" si="83"/>
        <v>0</v>
      </c>
      <c r="R141" s="43">
        <f t="shared" si="84"/>
        <v>0</v>
      </c>
      <c r="S141" s="43">
        <f t="shared" si="87"/>
        <v>0</v>
      </c>
      <c r="T141" s="43">
        <f t="shared" si="88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19"/>
      <c r="M142" s="39"/>
      <c r="N142" s="39"/>
      <c r="O142" s="43">
        <f t="shared" si="82"/>
        <v>0</v>
      </c>
      <c r="P142" s="43">
        <f t="shared" si="86"/>
        <v>0</v>
      </c>
      <c r="Q142" s="43">
        <f t="shared" si="83"/>
        <v>0</v>
      </c>
      <c r="R142" s="43">
        <f t="shared" si="84"/>
        <v>0</v>
      </c>
      <c r="S142" s="43">
        <f t="shared" si="87"/>
        <v>0</v>
      </c>
      <c r="T142" s="43">
        <f t="shared" si="88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222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19"/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>IF(J148=4,I148,0)</f>
        <v>0</v>
      </c>
      <c r="T148" s="43">
        <f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222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19"/>
      <c r="M149" s="39"/>
      <c r="N149" s="39"/>
      <c r="O149" s="43">
        <f t="shared" si="93"/>
        <v>0</v>
      </c>
      <c r="P149" s="43">
        <f t="shared" ref="P149:P162" si="97">IF(J149=1,I149,0)</f>
        <v>0</v>
      </c>
      <c r="Q149" s="43">
        <f t="shared" si="94"/>
        <v>0</v>
      </c>
      <c r="R149" s="43">
        <f t="shared" si="95"/>
        <v>0</v>
      </c>
      <c r="S149" s="43">
        <f t="shared" ref="S149:S162" si="98">IF(J149=4,I149,0)</f>
        <v>0</v>
      </c>
      <c r="T149" s="43">
        <f t="shared" ref="T149:T162" si="99">IF(J149=5,I149,0)</f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19"/>
      <c r="M150" s="39"/>
      <c r="N150" s="39"/>
      <c r="O150" s="43">
        <f t="shared" si="93"/>
        <v>0</v>
      </c>
      <c r="P150" s="43">
        <f t="shared" si="97"/>
        <v>0</v>
      </c>
      <c r="Q150" s="43">
        <f t="shared" si="94"/>
        <v>0</v>
      </c>
      <c r="R150" s="43">
        <f t="shared" si="95"/>
        <v>0</v>
      </c>
      <c r="S150" s="43">
        <f t="shared" si="98"/>
        <v>0</v>
      </c>
      <c r="T150" s="43">
        <f t="shared" si="99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19"/>
      <c r="M151" s="39"/>
      <c r="N151" s="39"/>
      <c r="O151" s="43">
        <f t="shared" si="93"/>
        <v>0</v>
      </c>
      <c r="P151" s="43">
        <f t="shared" si="97"/>
        <v>0</v>
      </c>
      <c r="Q151" s="43">
        <f t="shared" si="94"/>
        <v>0</v>
      </c>
      <c r="R151" s="43">
        <f t="shared" si="95"/>
        <v>0</v>
      </c>
      <c r="S151" s="43">
        <f t="shared" si="98"/>
        <v>0</v>
      </c>
      <c r="T151" s="43">
        <f t="shared" si="99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19"/>
      <c r="M152" s="39"/>
      <c r="N152" s="39"/>
      <c r="O152" s="43">
        <f t="shared" si="93"/>
        <v>0</v>
      </c>
      <c r="P152" s="43">
        <f t="shared" si="97"/>
        <v>0</v>
      </c>
      <c r="Q152" s="43">
        <f t="shared" si="94"/>
        <v>0</v>
      </c>
      <c r="R152" s="43">
        <f t="shared" si="95"/>
        <v>0</v>
      </c>
      <c r="S152" s="43">
        <f t="shared" si="98"/>
        <v>0</v>
      </c>
      <c r="T152" s="43">
        <f t="shared" si="99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19"/>
      <c r="M153" s="39"/>
      <c r="N153" s="39"/>
      <c r="O153" s="43">
        <f t="shared" si="93"/>
        <v>0</v>
      </c>
      <c r="P153" s="43">
        <f t="shared" si="97"/>
        <v>0</v>
      </c>
      <c r="Q153" s="43">
        <f t="shared" si="94"/>
        <v>0</v>
      </c>
      <c r="R153" s="43">
        <f t="shared" si="95"/>
        <v>0</v>
      </c>
      <c r="S153" s="43">
        <f t="shared" si="98"/>
        <v>0</v>
      </c>
      <c r="T153" s="43">
        <f t="shared" si="99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19"/>
      <c r="M154" s="39"/>
      <c r="N154" s="39"/>
      <c r="O154" s="43">
        <f t="shared" si="93"/>
        <v>0</v>
      </c>
      <c r="P154" s="43">
        <f t="shared" si="97"/>
        <v>0</v>
      </c>
      <c r="Q154" s="43">
        <f t="shared" si="94"/>
        <v>0</v>
      </c>
      <c r="R154" s="43">
        <f t="shared" si="95"/>
        <v>0</v>
      </c>
      <c r="S154" s="43">
        <f t="shared" si="98"/>
        <v>0</v>
      </c>
      <c r="T154" s="43">
        <f t="shared" si="99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19"/>
      <c r="M155" s="39"/>
      <c r="N155" s="39"/>
      <c r="O155" s="43">
        <f t="shared" si="93"/>
        <v>0</v>
      </c>
      <c r="P155" s="43">
        <f t="shared" si="97"/>
        <v>0</v>
      </c>
      <c r="Q155" s="43">
        <f t="shared" si="94"/>
        <v>0</v>
      </c>
      <c r="R155" s="43">
        <f t="shared" si="95"/>
        <v>0</v>
      </c>
      <c r="S155" s="43">
        <f t="shared" si="98"/>
        <v>0</v>
      </c>
      <c r="T155" s="43">
        <f t="shared" si="99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19"/>
      <c r="M156" s="39"/>
      <c r="N156" s="39"/>
      <c r="O156" s="43">
        <f t="shared" si="93"/>
        <v>0</v>
      </c>
      <c r="P156" s="43">
        <f t="shared" si="97"/>
        <v>0</v>
      </c>
      <c r="Q156" s="43">
        <f t="shared" si="94"/>
        <v>0</v>
      </c>
      <c r="R156" s="43">
        <f t="shared" si="95"/>
        <v>0</v>
      </c>
      <c r="S156" s="43">
        <f t="shared" si="98"/>
        <v>0</v>
      </c>
      <c r="T156" s="43">
        <f t="shared" si="99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19"/>
      <c r="M157" s="39"/>
      <c r="N157" s="39"/>
      <c r="O157" s="43">
        <f t="shared" si="93"/>
        <v>0</v>
      </c>
      <c r="P157" s="43">
        <f t="shared" si="97"/>
        <v>0</v>
      </c>
      <c r="Q157" s="43">
        <f t="shared" si="94"/>
        <v>0</v>
      </c>
      <c r="R157" s="43">
        <f t="shared" si="95"/>
        <v>0</v>
      </c>
      <c r="S157" s="43">
        <f t="shared" si="98"/>
        <v>0</v>
      </c>
      <c r="T157" s="43">
        <f t="shared" si="99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19"/>
      <c r="M158" s="39"/>
      <c r="N158" s="39"/>
      <c r="O158" s="43">
        <f t="shared" si="93"/>
        <v>0</v>
      </c>
      <c r="P158" s="43">
        <f t="shared" si="97"/>
        <v>0</v>
      </c>
      <c r="Q158" s="43">
        <f t="shared" si="94"/>
        <v>0</v>
      </c>
      <c r="R158" s="43">
        <f t="shared" si="95"/>
        <v>0</v>
      </c>
      <c r="S158" s="43">
        <f t="shared" si="98"/>
        <v>0</v>
      </c>
      <c r="T158" s="43">
        <f t="shared" si="99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19"/>
      <c r="M159" s="39"/>
      <c r="N159" s="39"/>
      <c r="O159" s="43">
        <f t="shared" si="93"/>
        <v>0</v>
      </c>
      <c r="P159" s="43">
        <f t="shared" si="97"/>
        <v>0</v>
      </c>
      <c r="Q159" s="43">
        <f t="shared" si="94"/>
        <v>0</v>
      </c>
      <c r="R159" s="43">
        <f t="shared" si="95"/>
        <v>0</v>
      </c>
      <c r="S159" s="43">
        <f t="shared" si="98"/>
        <v>0</v>
      </c>
      <c r="T159" s="43">
        <f t="shared" si="99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19"/>
      <c r="M160" s="39"/>
      <c r="N160" s="39"/>
      <c r="O160" s="43">
        <f t="shared" si="93"/>
        <v>0</v>
      </c>
      <c r="P160" s="43">
        <f t="shared" si="97"/>
        <v>0</v>
      </c>
      <c r="Q160" s="43">
        <f t="shared" si="94"/>
        <v>0</v>
      </c>
      <c r="R160" s="43">
        <f t="shared" si="95"/>
        <v>0</v>
      </c>
      <c r="S160" s="43">
        <f t="shared" si="98"/>
        <v>0</v>
      </c>
      <c r="T160" s="43">
        <f t="shared" si="99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19"/>
      <c r="M161" s="39"/>
      <c r="N161" s="39"/>
      <c r="O161" s="43">
        <f t="shared" si="93"/>
        <v>0</v>
      </c>
      <c r="P161" s="43">
        <f t="shared" si="97"/>
        <v>0</v>
      </c>
      <c r="Q161" s="43">
        <f t="shared" si="94"/>
        <v>0</v>
      </c>
      <c r="R161" s="43">
        <f t="shared" si="95"/>
        <v>0</v>
      </c>
      <c r="S161" s="43">
        <f t="shared" si="98"/>
        <v>0</v>
      </c>
      <c r="T161" s="43">
        <f t="shared" si="99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19"/>
      <c r="M162" s="39"/>
      <c r="N162" s="39"/>
      <c r="O162" s="43">
        <f t="shared" si="93"/>
        <v>0</v>
      </c>
      <c r="P162" s="43">
        <f t="shared" si="97"/>
        <v>0</v>
      </c>
      <c r="Q162" s="43">
        <f t="shared" si="94"/>
        <v>0</v>
      </c>
      <c r="R162" s="43">
        <f t="shared" si="95"/>
        <v>0</v>
      </c>
      <c r="S162" s="43">
        <f t="shared" si="98"/>
        <v>0</v>
      </c>
      <c r="T162" s="43">
        <f t="shared" si="99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222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19"/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>IF(J168=4,I168,0)</f>
        <v>0</v>
      </c>
      <c r="T168" s="43">
        <f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222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19"/>
      <c r="M169" s="39"/>
      <c r="N169" s="39"/>
      <c r="O169" s="43">
        <f t="shared" si="104"/>
        <v>0</v>
      </c>
      <c r="P169" s="43">
        <f t="shared" ref="P169:P182" si="108">IF(J169=1,I169,0)</f>
        <v>0</v>
      </c>
      <c r="Q169" s="43">
        <f t="shared" si="105"/>
        <v>0</v>
      </c>
      <c r="R169" s="43">
        <f t="shared" si="106"/>
        <v>0</v>
      </c>
      <c r="S169" s="43">
        <f t="shared" ref="S169:S182" si="109">IF(J169=4,I169,0)</f>
        <v>0</v>
      </c>
      <c r="T169" s="43">
        <f t="shared" ref="T169:T182" si="110">IF(J169=5,I169,0)</f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19"/>
      <c r="M170" s="39"/>
      <c r="N170" s="39"/>
      <c r="O170" s="43">
        <f t="shared" si="104"/>
        <v>0</v>
      </c>
      <c r="P170" s="43">
        <f t="shared" si="108"/>
        <v>0</v>
      </c>
      <c r="Q170" s="43">
        <f t="shared" si="105"/>
        <v>0</v>
      </c>
      <c r="R170" s="43">
        <f t="shared" si="106"/>
        <v>0</v>
      </c>
      <c r="S170" s="43">
        <f t="shared" si="109"/>
        <v>0</v>
      </c>
      <c r="T170" s="43">
        <f t="shared" si="110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19"/>
      <c r="M171" s="39"/>
      <c r="N171" s="39"/>
      <c r="O171" s="43">
        <f t="shared" si="104"/>
        <v>0</v>
      </c>
      <c r="P171" s="43">
        <f t="shared" si="108"/>
        <v>0</v>
      </c>
      <c r="Q171" s="43">
        <f t="shared" si="105"/>
        <v>0</v>
      </c>
      <c r="R171" s="43">
        <f t="shared" si="106"/>
        <v>0</v>
      </c>
      <c r="S171" s="43">
        <f t="shared" si="109"/>
        <v>0</v>
      </c>
      <c r="T171" s="43">
        <f t="shared" si="110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19"/>
      <c r="M172" s="39"/>
      <c r="N172" s="39"/>
      <c r="O172" s="43">
        <f t="shared" si="104"/>
        <v>0</v>
      </c>
      <c r="P172" s="43">
        <f t="shared" si="108"/>
        <v>0</v>
      </c>
      <c r="Q172" s="43">
        <f t="shared" si="105"/>
        <v>0</v>
      </c>
      <c r="R172" s="43">
        <f t="shared" si="106"/>
        <v>0</v>
      </c>
      <c r="S172" s="43">
        <f t="shared" si="109"/>
        <v>0</v>
      </c>
      <c r="T172" s="43">
        <f t="shared" si="110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19"/>
      <c r="M173" s="39"/>
      <c r="N173" s="39"/>
      <c r="O173" s="43">
        <f t="shared" si="104"/>
        <v>0</v>
      </c>
      <c r="P173" s="43">
        <f t="shared" si="108"/>
        <v>0</v>
      </c>
      <c r="Q173" s="43">
        <f t="shared" si="105"/>
        <v>0</v>
      </c>
      <c r="R173" s="43">
        <f t="shared" si="106"/>
        <v>0</v>
      </c>
      <c r="S173" s="43">
        <f t="shared" si="109"/>
        <v>0</v>
      </c>
      <c r="T173" s="43">
        <f t="shared" si="110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19"/>
      <c r="M174" s="39"/>
      <c r="N174" s="39"/>
      <c r="O174" s="43">
        <f t="shared" si="104"/>
        <v>0</v>
      </c>
      <c r="P174" s="43">
        <f t="shared" si="108"/>
        <v>0</v>
      </c>
      <c r="Q174" s="43">
        <f t="shared" si="105"/>
        <v>0</v>
      </c>
      <c r="R174" s="43">
        <f t="shared" si="106"/>
        <v>0</v>
      </c>
      <c r="S174" s="43">
        <f t="shared" si="109"/>
        <v>0</v>
      </c>
      <c r="T174" s="43">
        <f t="shared" si="110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19"/>
      <c r="M175" s="39"/>
      <c r="N175" s="39"/>
      <c r="O175" s="43">
        <f t="shared" si="104"/>
        <v>0</v>
      </c>
      <c r="P175" s="43">
        <f t="shared" si="108"/>
        <v>0</v>
      </c>
      <c r="Q175" s="43">
        <f t="shared" si="105"/>
        <v>0</v>
      </c>
      <c r="R175" s="43">
        <f t="shared" si="106"/>
        <v>0</v>
      </c>
      <c r="S175" s="43">
        <f t="shared" si="109"/>
        <v>0</v>
      </c>
      <c r="T175" s="43">
        <f t="shared" si="110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19"/>
      <c r="M176" s="39"/>
      <c r="N176" s="39"/>
      <c r="O176" s="43">
        <f t="shared" si="104"/>
        <v>0</v>
      </c>
      <c r="P176" s="43">
        <f t="shared" si="108"/>
        <v>0</v>
      </c>
      <c r="Q176" s="43">
        <f t="shared" si="105"/>
        <v>0</v>
      </c>
      <c r="R176" s="43">
        <f t="shared" si="106"/>
        <v>0</v>
      </c>
      <c r="S176" s="43">
        <f t="shared" si="109"/>
        <v>0</v>
      </c>
      <c r="T176" s="43">
        <f t="shared" si="110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19"/>
      <c r="M177" s="39"/>
      <c r="N177" s="39"/>
      <c r="O177" s="43">
        <f t="shared" si="104"/>
        <v>0</v>
      </c>
      <c r="P177" s="43">
        <f t="shared" si="108"/>
        <v>0</v>
      </c>
      <c r="Q177" s="43">
        <f t="shared" si="105"/>
        <v>0</v>
      </c>
      <c r="R177" s="43">
        <f t="shared" si="106"/>
        <v>0</v>
      </c>
      <c r="S177" s="43">
        <f t="shared" si="109"/>
        <v>0</v>
      </c>
      <c r="T177" s="43">
        <f t="shared" si="110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19"/>
      <c r="M178" s="39"/>
      <c r="N178" s="39"/>
      <c r="O178" s="43">
        <f t="shared" si="104"/>
        <v>0</v>
      </c>
      <c r="P178" s="43">
        <f t="shared" si="108"/>
        <v>0</v>
      </c>
      <c r="Q178" s="43">
        <f t="shared" si="105"/>
        <v>0</v>
      </c>
      <c r="R178" s="43">
        <f t="shared" si="106"/>
        <v>0</v>
      </c>
      <c r="S178" s="43">
        <f t="shared" si="109"/>
        <v>0</v>
      </c>
      <c r="T178" s="43">
        <f t="shared" si="110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19"/>
      <c r="M179" s="39"/>
      <c r="N179" s="39"/>
      <c r="O179" s="43">
        <f t="shared" si="104"/>
        <v>0</v>
      </c>
      <c r="P179" s="43">
        <f t="shared" si="108"/>
        <v>0</v>
      </c>
      <c r="Q179" s="43">
        <f t="shared" si="105"/>
        <v>0</v>
      </c>
      <c r="R179" s="43">
        <f t="shared" si="106"/>
        <v>0</v>
      </c>
      <c r="S179" s="43">
        <f t="shared" si="109"/>
        <v>0</v>
      </c>
      <c r="T179" s="43">
        <f t="shared" si="110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19"/>
      <c r="M180" s="39"/>
      <c r="N180" s="39"/>
      <c r="O180" s="43">
        <f t="shared" si="104"/>
        <v>0</v>
      </c>
      <c r="P180" s="43">
        <f t="shared" si="108"/>
        <v>0</v>
      </c>
      <c r="Q180" s="43">
        <f t="shared" si="105"/>
        <v>0</v>
      </c>
      <c r="R180" s="43">
        <f t="shared" si="106"/>
        <v>0</v>
      </c>
      <c r="S180" s="43">
        <f t="shared" si="109"/>
        <v>0</v>
      </c>
      <c r="T180" s="43">
        <f t="shared" si="110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19"/>
      <c r="M181" s="39"/>
      <c r="N181" s="39"/>
      <c r="O181" s="43">
        <f t="shared" si="104"/>
        <v>0</v>
      </c>
      <c r="P181" s="43">
        <f t="shared" si="108"/>
        <v>0</v>
      </c>
      <c r="Q181" s="43">
        <f t="shared" si="105"/>
        <v>0</v>
      </c>
      <c r="R181" s="43">
        <f t="shared" si="106"/>
        <v>0</v>
      </c>
      <c r="S181" s="43">
        <f t="shared" si="109"/>
        <v>0</v>
      </c>
      <c r="T181" s="43">
        <f t="shared" si="110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19"/>
      <c r="M182" s="39"/>
      <c r="N182" s="39"/>
      <c r="O182" s="43">
        <f t="shared" si="104"/>
        <v>0</v>
      </c>
      <c r="P182" s="43">
        <f t="shared" si="108"/>
        <v>0</v>
      </c>
      <c r="Q182" s="43">
        <f t="shared" si="105"/>
        <v>0</v>
      </c>
      <c r="R182" s="43">
        <f t="shared" si="106"/>
        <v>0</v>
      </c>
      <c r="S182" s="43">
        <f t="shared" si="109"/>
        <v>0</v>
      </c>
      <c r="T182" s="43">
        <f t="shared" si="110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Z5:Z6"/>
    <mergeCell ref="AA5:AA6"/>
    <mergeCell ref="F6:F7"/>
    <mergeCell ref="G6:G7"/>
    <mergeCell ref="H6:H7"/>
    <mergeCell ref="I6:I7"/>
    <mergeCell ref="C2:E3"/>
    <mergeCell ref="K2:M3"/>
    <mergeCell ref="L25:L27"/>
    <mergeCell ref="V25:V27"/>
    <mergeCell ref="F26:F27"/>
    <mergeCell ref="G26:G27"/>
    <mergeCell ref="H26:H27"/>
    <mergeCell ref="I26:I27"/>
    <mergeCell ref="B5:B7"/>
    <mergeCell ref="C5:C7"/>
    <mergeCell ref="D5:D7"/>
    <mergeCell ref="E5:E7"/>
    <mergeCell ref="F5:H5"/>
    <mergeCell ref="J5:K7"/>
    <mergeCell ref="L5:L7"/>
    <mergeCell ref="Y5:Y6"/>
    <mergeCell ref="V5:V7"/>
    <mergeCell ref="X5:X6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F097AE4-9080-40F0-9FD0-984021865138}">
          <x14:formula1>
            <xm:f>EB!$F$3:$F$6</xm:f>
          </x14:formula1>
          <xm:sqref>C168:C182 C8:C22 C148:C162 C128:C142 C108:C122 C88:C102 C48:C62 C68:C82 C28:C42 Z8</xm:sqref>
        </x14:dataValidation>
        <x14:dataValidation type="list" allowBlank="1" showInputMessage="1" showErrorMessage="1" xr:uid="{B9428C26-307F-4398-89BB-3A5086707A0A}">
          <x14:formula1>
            <xm:f>EB!$H$3:$H$5</xm:f>
          </x14:formula1>
          <xm:sqref>D8:D22 D68:D82 D168:D182 D48:D62 D88:D102 D108:D122 D128:D142 D148:D162 D28:D42 AA8</xm:sqref>
        </x14:dataValidation>
        <x14:dataValidation type="list" allowBlank="1" showInputMessage="1" showErrorMessage="1" xr:uid="{58FD5F2B-ADEE-4566-9793-BB7AA869284B}">
          <x14:formula1>
            <xm:f>EB!$J$3:$J$49</xm:f>
          </x14:formula1>
          <xm:sqref>G28:G42 G8:G22 G148:G162 G128:G142 G108:G122 G88:G102 G48:G62 G168:G182 G68:G82</xm:sqref>
        </x14:dataValidation>
        <x14:dataValidation type="list" allowBlank="1" showInputMessage="1" showErrorMessage="1" xr:uid="{3A656BBF-FB90-4E4F-BEBC-C23E225F6E75}">
          <x14:formula1>
            <xm:f>EB!$I$3:$I$9</xm:f>
          </x14:formula1>
          <xm:sqref>F8:F22 F68:F82 F168:F182 F48:F62 F88:F102 F108:F122 F128:F142 F148:F162 F28:F42</xm:sqref>
        </x14:dataValidation>
        <x14:dataValidation type="list" allowBlank="1" showInputMessage="1" showErrorMessage="1" xr:uid="{0615AF1E-8C9A-40FD-8774-6940204B34F2}">
          <x14:formula1>
            <xm:f>EB!$K$3:$K$15</xm:f>
          </x14:formula1>
          <xm:sqref>K8:K22 K28:K42 K148:K162 K128:K142 K108:K122 K88:K102 K48:K62 K168:K182 K68:K82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11BED-B84D-43CD-89FC-E3AF7BE747B7}">
  <sheetPr codeName="Sheet5">
    <outlinePr summaryBelow="0" summaryRight="0"/>
  </sheetPr>
  <dimension ref="A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3.5"/>
  <cols>
    <col min="1" max="1" width="5.125" style="188" customWidth="1"/>
    <col min="2" max="2" width="3.25" style="188" customWidth="1"/>
    <col min="3" max="3" width="8" style="189" customWidth="1"/>
    <col min="4" max="4" width="7.5" style="189" customWidth="1"/>
    <col min="5" max="5" width="5.5" style="188" customWidth="1"/>
    <col min="6" max="6" width="10.375" style="188" customWidth="1"/>
    <col min="7" max="7" width="13.75" style="188" customWidth="1"/>
    <col min="8" max="8" width="10.375" style="188" customWidth="1"/>
    <col min="9" max="9" width="11.125" style="188" customWidth="1"/>
    <col min="10" max="10" width="4.5" style="188" customWidth="1"/>
    <col min="11" max="11" width="9" style="188" customWidth="1"/>
    <col min="12" max="12" width="11.25" style="188" customWidth="1"/>
    <col min="13" max="14" width="9.25" style="190" customWidth="1"/>
    <col min="15" max="21" width="6.875" style="188" customWidth="1"/>
    <col min="22" max="23" width="4.375" style="189" customWidth="1"/>
    <col min="24" max="25" width="6.125" style="189" customWidth="1"/>
    <col min="26" max="26" width="7.75" style="189" customWidth="1"/>
    <col min="27" max="27" width="7.75" style="188" customWidth="1"/>
    <col min="28" max="28" width="4.875" style="188" customWidth="1"/>
    <col min="29" max="37" width="7" style="189" customWidth="1"/>
    <col min="38" max="16384" width="9" style="1"/>
  </cols>
  <sheetData>
    <row r="1" spans="2:38" ht="14.25" thickBot="1"/>
    <row r="2" spans="2:38" ht="14.25" customHeight="1">
      <c r="C2" s="657" t="s">
        <v>26</v>
      </c>
      <c r="D2" s="658"/>
      <c r="E2" s="659"/>
      <c r="F2" s="191" t="s">
        <v>203</v>
      </c>
      <c r="G2" s="192" t="s">
        <v>31</v>
      </c>
      <c r="H2" s="193" t="s">
        <v>27</v>
      </c>
      <c r="I2" s="193" t="s">
        <v>30</v>
      </c>
      <c r="J2" s="194" t="s">
        <v>34</v>
      </c>
      <c r="K2" s="259" t="s">
        <v>873</v>
      </c>
      <c r="L2" s="260"/>
      <c r="M2" s="261"/>
      <c r="N2" s="195"/>
      <c r="O2" s="193">
        <v>2025</v>
      </c>
      <c r="P2" s="193">
        <v>2026</v>
      </c>
      <c r="Q2" s="193">
        <v>2027</v>
      </c>
      <c r="R2" s="193">
        <v>2028</v>
      </c>
      <c r="S2" s="193">
        <v>2029</v>
      </c>
      <c r="T2" s="193">
        <v>2030</v>
      </c>
      <c r="U2" s="193">
        <v>2031</v>
      </c>
    </row>
    <row r="3" spans="2:38" ht="12.75" customHeight="1" thickBot="1">
      <c r="C3" s="660"/>
      <c r="D3" s="661"/>
      <c r="E3" s="662"/>
      <c r="F3" s="191" t="s">
        <v>1116</v>
      </c>
      <c r="G3" s="192" t="s">
        <v>1117</v>
      </c>
      <c r="H3" s="196">
        <v>44927</v>
      </c>
      <c r="I3" s="197">
        <f>H3</f>
        <v>44927</v>
      </c>
      <c r="J3" s="198"/>
      <c r="K3" s="262"/>
      <c r="L3" s="262"/>
      <c r="M3" s="263"/>
      <c r="N3" s="199"/>
      <c r="O3" s="193" t="s">
        <v>200</v>
      </c>
      <c r="P3" s="193" t="s">
        <v>200</v>
      </c>
      <c r="Q3" s="193"/>
      <c r="R3" s="193"/>
      <c r="S3" s="193"/>
      <c r="T3" s="193"/>
      <c r="U3" s="193"/>
    </row>
    <row r="4" spans="2:38">
      <c r="H4" s="200"/>
      <c r="I4" s="201"/>
      <c r="J4" s="201"/>
      <c r="K4" s="201"/>
      <c r="X4" s="202" t="s">
        <v>214</v>
      </c>
      <c r="Y4" s="202"/>
    </row>
    <row r="5" spans="2:38" ht="12.75" customHeight="1">
      <c r="B5" s="649" t="s">
        <v>205</v>
      </c>
      <c r="C5" s="668" t="s">
        <v>201</v>
      </c>
      <c r="D5" s="668" t="s">
        <v>202</v>
      </c>
      <c r="E5" s="671" t="s">
        <v>36</v>
      </c>
      <c r="F5" s="649" t="s">
        <v>32</v>
      </c>
      <c r="G5" s="649"/>
      <c r="H5" s="649"/>
      <c r="I5" s="204" t="s">
        <v>33</v>
      </c>
      <c r="J5" s="674" t="s">
        <v>298</v>
      </c>
      <c r="K5" s="675"/>
      <c r="L5" s="680" t="s">
        <v>34</v>
      </c>
      <c r="M5" s="205" t="s">
        <v>48</v>
      </c>
      <c r="N5" s="205" t="s">
        <v>253</v>
      </c>
      <c r="O5" s="203" t="s">
        <v>220</v>
      </c>
      <c r="P5" s="203" t="s">
        <v>49</v>
      </c>
      <c r="Q5" s="203" t="s">
        <v>50</v>
      </c>
      <c r="R5" s="203" t="s">
        <v>53</v>
      </c>
      <c r="S5" s="203" t="s">
        <v>221</v>
      </c>
      <c r="T5" s="203" t="s">
        <v>218</v>
      </c>
      <c r="U5" s="203" t="s">
        <v>219</v>
      </c>
      <c r="V5" s="649" t="s">
        <v>205</v>
      </c>
      <c r="W5" s="206"/>
      <c r="X5" s="650" t="s">
        <v>204</v>
      </c>
      <c r="Y5" s="652" t="s">
        <v>256</v>
      </c>
      <c r="Z5" s="654" t="s">
        <v>201</v>
      </c>
      <c r="AA5" s="654" t="s">
        <v>202</v>
      </c>
      <c r="AB5" s="164" t="s">
        <v>36</v>
      </c>
      <c r="AC5" s="205" t="s">
        <v>48</v>
      </c>
      <c r="AD5" s="205" t="s">
        <v>253</v>
      </c>
      <c r="AE5" s="203" t="s">
        <v>220</v>
      </c>
      <c r="AF5" s="203" t="s">
        <v>49</v>
      </c>
      <c r="AG5" s="203" t="s">
        <v>50</v>
      </c>
      <c r="AH5" s="203" t="s">
        <v>53</v>
      </c>
      <c r="AI5" s="203" t="s">
        <v>221</v>
      </c>
      <c r="AJ5" s="203" t="s">
        <v>218</v>
      </c>
      <c r="AK5" s="203" t="s">
        <v>219</v>
      </c>
    </row>
    <row r="6" spans="2:38" ht="12.75" customHeight="1">
      <c r="B6" s="649"/>
      <c r="C6" s="669"/>
      <c r="D6" s="669"/>
      <c r="E6" s="672"/>
      <c r="F6" s="655" t="s">
        <v>0</v>
      </c>
      <c r="G6" s="655" t="s">
        <v>1</v>
      </c>
      <c r="H6" s="655" t="s">
        <v>2</v>
      </c>
      <c r="I6" s="655" t="s">
        <v>35</v>
      </c>
      <c r="J6" s="676"/>
      <c r="K6" s="677"/>
      <c r="L6" s="681"/>
      <c r="M6" s="207" t="s">
        <v>46</v>
      </c>
      <c r="N6" s="207" t="s">
        <v>254</v>
      </c>
      <c r="O6" s="208" t="s">
        <v>52</v>
      </c>
      <c r="P6" s="208" t="s">
        <v>51</v>
      </c>
      <c r="Q6" s="208" t="s">
        <v>358</v>
      </c>
      <c r="R6" s="208" t="s">
        <v>55</v>
      </c>
      <c r="S6" s="208" t="s">
        <v>192</v>
      </c>
      <c r="T6" s="208" t="s">
        <v>193</v>
      </c>
      <c r="U6" s="208" t="s">
        <v>56</v>
      </c>
      <c r="V6" s="649"/>
      <c r="W6" s="206" t="s">
        <v>258</v>
      </c>
      <c r="X6" s="651"/>
      <c r="Y6" s="653"/>
      <c r="Z6" s="649"/>
      <c r="AA6" s="654"/>
      <c r="AB6" s="209" t="s">
        <v>216</v>
      </c>
      <c r="AC6" s="207" t="s">
        <v>46</v>
      </c>
      <c r="AD6" s="207" t="s">
        <v>254</v>
      </c>
      <c r="AE6" s="208" t="s">
        <v>52</v>
      </c>
      <c r="AF6" s="208" t="s">
        <v>51</v>
      </c>
      <c r="AG6" s="208" t="s">
        <v>358</v>
      </c>
      <c r="AH6" s="208" t="s">
        <v>55</v>
      </c>
      <c r="AI6" s="208" t="s">
        <v>192</v>
      </c>
      <c r="AJ6" s="208" t="s">
        <v>193</v>
      </c>
      <c r="AK6" s="208" t="s">
        <v>56</v>
      </c>
    </row>
    <row r="7" spans="2:38" ht="12.75" customHeight="1">
      <c r="B7" s="649"/>
      <c r="C7" s="670"/>
      <c r="D7" s="670"/>
      <c r="E7" s="673"/>
      <c r="F7" s="656"/>
      <c r="G7" s="656"/>
      <c r="H7" s="656"/>
      <c r="I7" s="656"/>
      <c r="J7" s="678"/>
      <c r="K7" s="679"/>
      <c r="L7" s="682"/>
      <c r="M7" s="210">
        <f>SUM(O7:U7)-Q7-R7</f>
        <v>7156</v>
      </c>
      <c r="N7" s="211">
        <f>O7+T7+(IF(W7=1,U7,0))</f>
        <v>7156</v>
      </c>
      <c r="O7" s="212">
        <f>SUM(O8:O22)</f>
        <v>7156</v>
      </c>
      <c r="P7" s="212">
        <f>SUM(P8:P22)</f>
        <v>0</v>
      </c>
      <c r="Q7" s="212">
        <f>SUM(Q8:Q22)</f>
        <v>0</v>
      </c>
      <c r="R7" s="212">
        <f>SUM(R8:R22)</f>
        <v>0</v>
      </c>
      <c r="S7" s="212">
        <f t="shared" ref="S7:T7" si="0">SUM(S8:S22)</f>
        <v>0</v>
      </c>
      <c r="T7" s="212">
        <f t="shared" si="0"/>
        <v>0</v>
      </c>
      <c r="U7" s="212">
        <f>SUM(U8:U22)</f>
        <v>0</v>
      </c>
      <c r="V7" s="649"/>
      <c r="W7" s="206">
        <f>$Y$7</f>
        <v>0</v>
      </c>
      <c r="X7" s="213" t="s">
        <v>205</v>
      </c>
      <c r="Y7" s="213">
        <v>0</v>
      </c>
      <c r="Z7" s="193" t="s">
        <v>178</v>
      </c>
      <c r="AA7" s="193" t="s">
        <v>181</v>
      </c>
      <c r="AB7" s="193">
        <f>MAX(E8:E22)</f>
        <v>10</v>
      </c>
      <c r="AC7" s="214">
        <f t="shared" ref="AC7:AK7" si="1">M7</f>
        <v>7156</v>
      </c>
      <c r="AD7" s="214">
        <f t="shared" si="1"/>
        <v>7156</v>
      </c>
      <c r="AE7" s="214">
        <f t="shared" si="1"/>
        <v>7156</v>
      </c>
      <c r="AF7" s="214">
        <f t="shared" si="1"/>
        <v>0</v>
      </c>
      <c r="AG7" s="214">
        <f t="shared" si="1"/>
        <v>0</v>
      </c>
      <c r="AH7" s="214">
        <f t="shared" si="1"/>
        <v>0</v>
      </c>
      <c r="AI7" s="214">
        <f t="shared" si="1"/>
        <v>0</v>
      </c>
      <c r="AJ7" s="214">
        <f t="shared" si="1"/>
        <v>0</v>
      </c>
      <c r="AK7" s="214">
        <f t="shared" si="1"/>
        <v>0</v>
      </c>
    </row>
    <row r="8" spans="2:38" ht="12.75" customHeight="1">
      <c r="B8" s="215">
        <v>1</v>
      </c>
      <c r="C8" s="193" t="s">
        <v>178</v>
      </c>
      <c r="D8" s="193" t="s">
        <v>181</v>
      </c>
      <c r="E8" s="193">
        <v>1</v>
      </c>
      <c r="F8" s="216" t="s">
        <v>3</v>
      </c>
      <c r="G8" s="216" t="s">
        <v>373</v>
      </c>
      <c r="H8" s="217" t="s">
        <v>1118</v>
      </c>
      <c r="I8" s="218">
        <v>737</v>
      </c>
      <c r="J8" s="193">
        <f>IF(K8="耕作",0,IF(K8="休耕",1,IF(K8="転用",2,IF(K8="売却",3,IF(K8="貸出",4,IF(K8="借入",5,IF(K8="-",6,IF(K8="その他",7))))))))</f>
        <v>0</v>
      </c>
      <c r="K8" s="193" t="s">
        <v>52</v>
      </c>
      <c r="L8" s="219" t="s">
        <v>38</v>
      </c>
      <c r="M8" s="193"/>
      <c r="N8" s="193"/>
      <c r="O8" s="220">
        <f t="shared" ref="O8:O21" si="2">IF(J8=0,I8,0)</f>
        <v>737</v>
      </c>
      <c r="P8" s="220">
        <f>IF(J8=1,I8,0)</f>
        <v>0</v>
      </c>
      <c r="Q8" s="220">
        <f>IF(J8=2,I8,0)</f>
        <v>0</v>
      </c>
      <c r="R8" s="220">
        <f>IF(J8=3,I8,0)</f>
        <v>0</v>
      </c>
      <c r="S8" s="220">
        <f>IF(J8=4,I8,0)</f>
        <v>0</v>
      </c>
      <c r="T8" s="220">
        <f>IF(J8=5,I8,0)</f>
        <v>0</v>
      </c>
      <c r="U8" s="220">
        <f>IF(J8=7,I8,0)</f>
        <v>0</v>
      </c>
      <c r="V8" s="215">
        <v>1</v>
      </c>
      <c r="W8" s="221"/>
      <c r="X8" s="213" t="s">
        <v>206</v>
      </c>
      <c r="Y8" s="213">
        <v>0</v>
      </c>
      <c r="Z8" s="193" t="s">
        <v>179</v>
      </c>
      <c r="AA8" s="193" t="s">
        <v>181</v>
      </c>
      <c r="AB8" s="193">
        <f>MAX(E28:E42)</f>
        <v>1</v>
      </c>
      <c r="AC8" s="214">
        <f t="shared" ref="AC8:AK8" si="3">M27</f>
        <v>819</v>
      </c>
      <c r="AD8" s="214">
        <f t="shared" si="3"/>
        <v>819</v>
      </c>
      <c r="AE8" s="214">
        <f t="shared" si="3"/>
        <v>819</v>
      </c>
      <c r="AF8" s="214">
        <f t="shared" si="3"/>
        <v>0</v>
      </c>
      <c r="AG8" s="214">
        <f t="shared" si="3"/>
        <v>0</v>
      </c>
      <c r="AH8" s="214">
        <f t="shared" si="3"/>
        <v>0</v>
      </c>
      <c r="AI8" s="214">
        <f t="shared" si="3"/>
        <v>0</v>
      </c>
      <c r="AJ8" s="214">
        <f t="shared" si="3"/>
        <v>0</v>
      </c>
      <c r="AK8" s="214">
        <f t="shared" si="3"/>
        <v>0</v>
      </c>
      <c r="AL8" s="10"/>
    </row>
    <row r="9" spans="2:38" ht="12.75" customHeight="1">
      <c r="B9" s="215">
        <f>1+B8</f>
        <v>2</v>
      </c>
      <c r="C9" s="193" t="s">
        <v>178</v>
      </c>
      <c r="D9" s="193" t="s">
        <v>181</v>
      </c>
      <c r="E9" s="193">
        <v>2</v>
      </c>
      <c r="F9" s="216" t="s">
        <v>3</v>
      </c>
      <c r="G9" s="216" t="s">
        <v>373</v>
      </c>
      <c r="H9" s="217" t="s">
        <v>1119</v>
      </c>
      <c r="I9" s="218">
        <v>471</v>
      </c>
      <c r="J9" s="193">
        <f t="shared" ref="J9:J22" si="4">IF(K9="耕作",0,IF(K9="休耕",1,IF(K9="転用",2,IF(K9="売却",3,IF(K9="貸出",4,IF(K9="借入",5,IF(K9="-",6,IF(K9="その他",7))))))))</f>
        <v>0</v>
      </c>
      <c r="K9" s="193" t="s">
        <v>52</v>
      </c>
      <c r="L9" s="222" t="s">
        <v>38</v>
      </c>
      <c r="M9" s="223"/>
      <c r="N9" s="223"/>
      <c r="O9" s="220">
        <f t="shared" si="2"/>
        <v>471</v>
      </c>
      <c r="P9" s="220">
        <f t="shared" ref="P9:P22" si="5">IF(J9=1,I9,0)</f>
        <v>0</v>
      </c>
      <c r="Q9" s="220">
        <f t="shared" ref="Q9:Q22" si="6">IF(J9=2,I9,0)</f>
        <v>0</v>
      </c>
      <c r="R9" s="220">
        <f t="shared" ref="R9:R22" si="7">IF(J9=3,I9,0)</f>
        <v>0</v>
      </c>
      <c r="S9" s="220">
        <f t="shared" ref="S9:S22" si="8">IF(J9=4,I9,0)</f>
        <v>0</v>
      </c>
      <c r="T9" s="220">
        <f t="shared" ref="T9:T22" si="9">IF(J9=5,I9,0)</f>
        <v>0</v>
      </c>
      <c r="U9" s="220">
        <f t="shared" ref="U9:U22" si="10">IF(J9=7,I9,0)</f>
        <v>0</v>
      </c>
      <c r="V9" s="215">
        <f>1+V8</f>
        <v>2</v>
      </c>
      <c r="W9" s="221"/>
      <c r="X9" s="213" t="s">
        <v>207</v>
      </c>
      <c r="Y9" s="224">
        <v>0</v>
      </c>
      <c r="Z9" s="193" t="s">
        <v>190</v>
      </c>
      <c r="AA9" s="193" t="s">
        <v>181</v>
      </c>
      <c r="AB9" s="193">
        <f>MAX(E48:E62)</f>
        <v>3</v>
      </c>
      <c r="AC9" s="214">
        <f t="shared" ref="AC9:AK9" si="11">M47</f>
        <v>1096</v>
      </c>
      <c r="AD9" s="214">
        <f t="shared" si="11"/>
        <v>1096</v>
      </c>
      <c r="AE9" s="214">
        <f t="shared" si="11"/>
        <v>1096</v>
      </c>
      <c r="AF9" s="214">
        <f t="shared" si="11"/>
        <v>0</v>
      </c>
      <c r="AG9" s="214">
        <f t="shared" si="11"/>
        <v>0</v>
      </c>
      <c r="AH9" s="214">
        <f t="shared" si="11"/>
        <v>0</v>
      </c>
      <c r="AI9" s="214">
        <f t="shared" si="11"/>
        <v>0</v>
      </c>
      <c r="AJ9" s="214">
        <f t="shared" si="11"/>
        <v>0</v>
      </c>
      <c r="AK9" s="214">
        <f t="shared" si="11"/>
        <v>0</v>
      </c>
      <c r="AL9" s="10"/>
    </row>
    <row r="10" spans="2:38" ht="12.75" customHeight="1">
      <c r="B10" s="215">
        <f t="shared" ref="B10:B22" si="12">1+B9</f>
        <v>3</v>
      </c>
      <c r="C10" s="193" t="s">
        <v>178</v>
      </c>
      <c r="D10" s="193" t="s">
        <v>181</v>
      </c>
      <c r="E10" s="193">
        <v>3</v>
      </c>
      <c r="F10" s="216" t="s">
        <v>3</v>
      </c>
      <c r="G10" s="216" t="s">
        <v>373</v>
      </c>
      <c r="H10" s="217" t="s">
        <v>1120</v>
      </c>
      <c r="I10" s="218">
        <v>168</v>
      </c>
      <c r="J10" s="193">
        <f t="shared" si="4"/>
        <v>0</v>
      </c>
      <c r="K10" s="193" t="s">
        <v>52</v>
      </c>
      <c r="L10" s="222" t="s">
        <v>38</v>
      </c>
      <c r="M10" s="223"/>
      <c r="N10" s="223"/>
      <c r="O10" s="220">
        <f t="shared" si="2"/>
        <v>168</v>
      </c>
      <c r="P10" s="220">
        <f t="shared" si="5"/>
        <v>0</v>
      </c>
      <c r="Q10" s="220">
        <f t="shared" si="6"/>
        <v>0</v>
      </c>
      <c r="R10" s="220">
        <f t="shared" si="7"/>
        <v>0</v>
      </c>
      <c r="S10" s="220">
        <f t="shared" si="8"/>
        <v>0</v>
      </c>
      <c r="T10" s="220">
        <f t="shared" si="9"/>
        <v>0</v>
      </c>
      <c r="U10" s="220">
        <f t="shared" si="10"/>
        <v>0</v>
      </c>
      <c r="V10" s="215">
        <f t="shared" ref="V10:V22" si="13">1+V9</f>
        <v>3</v>
      </c>
      <c r="W10" s="221"/>
      <c r="X10" s="213" t="s">
        <v>208</v>
      </c>
      <c r="Y10" s="213">
        <v>0</v>
      </c>
      <c r="Z10" s="193" t="s">
        <v>188</v>
      </c>
      <c r="AA10" s="193" t="s">
        <v>188</v>
      </c>
      <c r="AB10" s="193">
        <f>MAX(E68:E82)</f>
        <v>0</v>
      </c>
      <c r="AC10" s="214">
        <f t="shared" ref="AC10:AK10" si="14">M67</f>
        <v>0</v>
      </c>
      <c r="AD10" s="214">
        <f t="shared" si="14"/>
        <v>0</v>
      </c>
      <c r="AE10" s="214">
        <f t="shared" si="14"/>
        <v>0</v>
      </c>
      <c r="AF10" s="214">
        <f t="shared" si="14"/>
        <v>0</v>
      </c>
      <c r="AG10" s="214">
        <f t="shared" si="14"/>
        <v>0</v>
      </c>
      <c r="AH10" s="214">
        <f t="shared" si="14"/>
        <v>0</v>
      </c>
      <c r="AI10" s="214">
        <f t="shared" si="14"/>
        <v>0</v>
      </c>
      <c r="AJ10" s="214">
        <f t="shared" si="14"/>
        <v>0</v>
      </c>
      <c r="AK10" s="214">
        <f t="shared" si="14"/>
        <v>0</v>
      </c>
      <c r="AL10" s="10"/>
    </row>
    <row r="11" spans="2:38" ht="12.75" customHeight="1">
      <c r="B11" s="215">
        <f t="shared" si="12"/>
        <v>4</v>
      </c>
      <c r="C11" s="193" t="s">
        <v>178</v>
      </c>
      <c r="D11" s="193" t="s">
        <v>181</v>
      </c>
      <c r="E11" s="193">
        <v>4</v>
      </c>
      <c r="F11" s="216" t="s">
        <v>3</v>
      </c>
      <c r="G11" s="216" t="s">
        <v>373</v>
      </c>
      <c r="H11" s="217" t="s">
        <v>1121</v>
      </c>
      <c r="I11" s="218">
        <v>1227</v>
      </c>
      <c r="J11" s="193">
        <f t="shared" si="4"/>
        <v>0</v>
      </c>
      <c r="K11" s="193" t="s">
        <v>52</v>
      </c>
      <c r="L11" s="219" t="s">
        <v>38</v>
      </c>
      <c r="M11" s="223"/>
      <c r="N11" s="223"/>
      <c r="O11" s="220">
        <f t="shared" si="2"/>
        <v>1227</v>
      </c>
      <c r="P11" s="220">
        <f t="shared" si="5"/>
        <v>0</v>
      </c>
      <c r="Q11" s="220">
        <f t="shared" si="6"/>
        <v>0</v>
      </c>
      <c r="R11" s="220">
        <f t="shared" si="7"/>
        <v>0</v>
      </c>
      <c r="S11" s="220">
        <f t="shared" si="8"/>
        <v>0</v>
      </c>
      <c r="T11" s="220">
        <f t="shared" si="9"/>
        <v>0</v>
      </c>
      <c r="U11" s="220">
        <f t="shared" si="10"/>
        <v>0</v>
      </c>
      <c r="V11" s="215">
        <f t="shared" si="13"/>
        <v>4</v>
      </c>
      <c r="W11" s="221"/>
      <c r="X11" s="213" t="s">
        <v>209</v>
      </c>
      <c r="Y11" s="213">
        <v>0</v>
      </c>
      <c r="Z11" s="193" t="s">
        <v>188</v>
      </c>
      <c r="AA11" s="193" t="s">
        <v>188</v>
      </c>
      <c r="AB11" s="193">
        <f>MAX(E88:E102)</f>
        <v>0</v>
      </c>
      <c r="AC11" s="214">
        <f t="shared" ref="AC11:AK11" si="15">M87</f>
        <v>0</v>
      </c>
      <c r="AD11" s="214">
        <f t="shared" si="15"/>
        <v>0</v>
      </c>
      <c r="AE11" s="214">
        <f t="shared" si="15"/>
        <v>0</v>
      </c>
      <c r="AF11" s="214">
        <f t="shared" si="15"/>
        <v>0</v>
      </c>
      <c r="AG11" s="214">
        <f t="shared" si="15"/>
        <v>0</v>
      </c>
      <c r="AH11" s="214">
        <f t="shared" si="15"/>
        <v>0</v>
      </c>
      <c r="AI11" s="214">
        <f t="shared" si="15"/>
        <v>0</v>
      </c>
      <c r="AJ11" s="214">
        <f t="shared" si="15"/>
        <v>0</v>
      </c>
      <c r="AK11" s="214">
        <f t="shared" si="15"/>
        <v>0</v>
      </c>
      <c r="AL11" s="10"/>
    </row>
    <row r="12" spans="2:38" ht="12.75" customHeight="1">
      <c r="B12" s="215">
        <f t="shared" si="12"/>
        <v>5</v>
      </c>
      <c r="C12" s="193" t="s">
        <v>178</v>
      </c>
      <c r="D12" s="193" t="s">
        <v>181</v>
      </c>
      <c r="E12" s="193">
        <v>5</v>
      </c>
      <c r="F12" s="216" t="s">
        <v>3</v>
      </c>
      <c r="G12" s="216" t="s">
        <v>387</v>
      </c>
      <c r="H12" s="217" t="s">
        <v>1122</v>
      </c>
      <c r="I12" s="218">
        <v>762</v>
      </c>
      <c r="J12" s="193">
        <f t="shared" si="4"/>
        <v>0</v>
      </c>
      <c r="K12" s="193" t="s">
        <v>52</v>
      </c>
      <c r="L12" s="219" t="s">
        <v>38</v>
      </c>
      <c r="M12" s="223"/>
      <c r="N12" s="223"/>
      <c r="O12" s="220">
        <f>IF(J12=0,I12,0)</f>
        <v>762</v>
      </c>
      <c r="P12" s="220">
        <f>IF(J12=1,I12,0)</f>
        <v>0</v>
      </c>
      <c r="Q12" s="220">
        <f>IF(J12=2,I12,0)</f>
        <v>0</v>
      </c>
      <c r="R12" s="220">
        <f>IF(J12=3,I12,0)</f>
        <v>0</v>
      </c>
      <c r="S12" s="220">
        <f t="shared" si="8"/>
        <v>0</v>
      </c>
      <c r="T12" s="220">
        <f t="shared" si="9"/>
        <v>0</v>
      </c>
      <c r="U12" s="220">
        <f t="shared" si="10"/>
        <v>0</v>
      </c>
      <c r="V12" s="215">
        <f t="shared" si="13"/>
        <v>5</v>
      </c>
      <c r="W12" s="221"/>
      <c r="X12" s="213" t="s">
        <v>210</v>
      </c>
      <c r="Y12" s="213">
        <v>0</v>
      </c>
      <c r="Z12" s="193" t="s">
        <v>188</v>
      </c>
      <c r="AA12" s="193" t="s">
        <v>188</v>
      </c>
      <c r="AB12" s="193">
        <f>MAX(E108:E122)</f>
        <v>0</v>
      </c>
      <c r="AC12" s="214">
        <f t="shared" ref="AC12:AK12" si="16">M107</f>
        <v>0</v>
      </c>
      <c r="AD12" s="214">
        <f t="shared" si="16"/>
        <v>0</v>
      </c>
      <c r="AE12" s="214">
        <f t="shared" si="16"/>
        <v>0</v>
      </c>
      <c r="AF12" s="214">
        <f t="shared" si="16"/>
        <v>0</v>
      </c>
      <c r="AG12" s="214">
        <f t="shared" si="16"/>
        <v>0</v>
      </c>
      <c r="AH12" s="214">
        <f t="shared" si="16"/>
        <v>0</v>
      </c>
      <c r="AI12" s="214">
        <f t="shared" si="16"/>
        <v>0</v>
      </c>
      <c r="AJ12" s="214">
        <f t="shared" si="16"/>
        <v>0</v>
      </c>
      <c r="AK12" s="214">
        <f t="shared" si="16"/>
        <v>0</v>
      </c>
      <c r="AL12" s="10"/>
    </row>
    <row r="13" spans="2:38" ht="12.75" customHeight="1">
      <c r="B13" s="215">
        <f t="shared" si="12"/>
        <v>6</v>
      </c>
      <c r="C13" s="193" t="s">
        <v>178</v>
      </c>
      <c r="D13" s="193" t="s">
        <v>181</v>
      </c>
      <c r="E13" s="193">
        <v>6</v>
      </c>
      <c r="F13" s="216" t="s">
        <v>3</v>
      </c>
      <c r="G13" s="216" t="s">
        <v>387</v>
      </c>
      <c r="H13" s="217" t="s">
        <v>1123</v>
      </c>
      <c r="I13" s="218">
        <v>149</v>
      </c>
      <c r="J13" s="193">
        <f t="shared" si="4"/>
        <v>0</v>
      </c>
      <c r="K13" s="193" t="s">
        <v>52</v>
      </c>
      <c r="L13" s="219" t="s">
        <v>38</v>
      </c>
      <c r="M13" s="223"/>
      <c r="N13" s="223"/>
      <c r="O13" s="220">
        <f t="shared" ref="O13" si="17">IF(J13=0,I13,0)</f>
        <v>149</v>
      </c>
      <c r="P13" s="220">
        <f t="shared" ref="P13:P21" si="18">IF(J13=1,I13,0)</f>
        <v>0</v>
      </c>
      <c r="Q13" s="220">
        <f t="shared" ref="Q13:Q21" si="19">IF(J13=2,I13,0)</f>
        <v>0</v>
      </c>
      <c r="R13" s="220">
        <f t="shared" ref="R13:R21" si="20">IF(J13=3,I13,0)</f>
        <v>0</v>
      </c>
      <c r="S13" s="220">
        <f t="shared" si="8"/>
        <v>0</v>
      </c>
      <c r="T13" s="220">
        <f t="shared" si="9"/>
        <v>0</v>
      </c>
      <c r="U13" s="220">
        <f t="shared" si="10"/>
        <v>0</v>
      </c>
      <c r="V13" s="215">
        <f t="shared" si="13"/>
        <v>6</v>
      </c>
      <c r="W13" s="221"/>
      <c r="X13" s="213" t="s">
        <v>211</v>
      </c>
      <c r="Y13" s="213">
        <v>0</v>
      </c>
      <c r="Z13" s="193" t="s">
        <v>188</v>
      </c>
      <c r="AA13" s="193" t="s">
        <v>188</v>
      </c>
      <c r="AB13" s="193">
        <f>MAX(E128:E142)</f>
        <v>0</v>
      </c>
      <c r="AC13" s="214">
        <f t="shared" ref="AC13:AK13" si="21">M127</f>
        <v>0</v>
      </c>
      <c r="AD13" s="214">
        <f t="shared" si="21"/>
        <v>0</v>
      </c>
      <c r="AE13" s="214">
        <f t="shared" si="21"/>
        <v>0</v>
      </c>
      <c r="AF13" s="214">
        <f t="shared" si="21"/>
        <v>0</v>
      </c>
      <c r="AG13" s="214">
        <f t="shared" si="21"/>
        <v>0</v>
      </c>
      <c r="AH13" s="214">
        <f t="shared" si="21"/>
        <v>0</v>
      </c>
      <c r="AI13" s="214">
        <f t="shared" si="21"/>
        <v>0</v>
      </c>
      <c r="AJ13" s="214">
        <f t="shared" si="21"/>
        <v>0</v>
      </c>
      <c r="AK13" s="214">
        <f t="shared" si="21"/>
        <v>0</v>
      </c>
      <c r="AL13" s="10"/>
    </row>
    <row r="14" spans="2:38" ht="12.75" customHeight="1">
      <c r="B14" s="215">
        <f t="shared" si="12"/>
        <v>7</v>
      </c>
      <c r="C14" s="193" t="s">
        <v>178</v>
      </c>
      <c r="D14" s="193" t="s">
        <v>181</v>
      </c>
      <c r="E14" s="193">
        <v>7</v>
      </c>
      <c r="F14" s="216" t="s">
        <v>3</v>
      </c>
      <c r="G14" s="216" t="s">
        <v>271</v>
      </c>
      <c r="H14" s="217" t="s">
        <v>1124</v>
      </c>
      <c r="I14" s="218">
        <v>274</v>
      </c>
      <c r="J14" s="193">
        <f t="shared" si="4"/>
        <v>0</v>
      </c>
      <c r="K14" s="193" t="s">
        <v>52</v>
      </c>
      <c r="L14" s="219" t="s">
        <v>38</v>
      </c>
      <c r="M14" s="223"/>
      <c r="N14" s="223"/>
      <c r="O14" s="220">
        <f t="shared" si="2"/>
        <v>274</v>
      </c>
      <c r="P14" s="220">
        <f t="shared" si="18"/>
        <v>0</v>
      </c>
      <c r="Q14" s="220">
        <f t="shared" si="19"/>
        <v>0</v>
      </c>
      <c r="R14" s="220">
        <f t="shared" si="20"/>
        <v>0</v>
      </c>
      <c r="S14" s="220">
        <f t="shared" si="8"/>
        <v>0</v>
      </c>
      <c r="T14" s="220">
        <f t="shared" si="9"/>
        <v>0</v>
      </c>
      <c r="U14" s="220">
        <f t="shared" si="10"/>
        <v>0</v>
      </c>
      <c r="V14" s="215">
        <f t="shared" si="13"/>
        <v>7</v>
      </c>
      <c r="W14" s="221"/>
      <c r="X14" s="213" t="s">
        <v>212</v>
      </c>
      <c r="Y14" s="213">
        <v>0</v>
      </c>
      <c r="Z14" s="193" t="s">
        <v>188</v>
      </c>
      <c r="AA14" s="193" t="s">
        <v>188</v>
      </c>
      <c r="AB14" s="193">
        <f>MAX(E148:E162)</f>
        <v>0</v>
      </c>
      <c r="AC14" s="214">
        <f t="shared" ref="AC14:AK14" si="22">M147</f>
        <v>0</v>
      </c>
      <c r="AD14" s="214">
        <f t="shared" si="22"/>
        <v>0</v>
      </c>
      <c r="AE14" s="214">
        <f t="shared" si="22"/>
        <v>0</v>
      </c>
      <c r="AF14" s="214">
        <f t="shared" si="22"/>
        <v>0</v>
      </c>
      <c r="AG14" s="214">
        <f t="shared" si="22"/>
        <v>0</v>
      </c>
      <c r="AH14" s="214">
        <f t="shared" si="22"/>
        <v>0</v>
      </c>
      <c r="AI14" s="214">
        <f t="shared" si="22"/>
        <v>0</v>
      </c>
      <c r="AJ14" s="214">
        <f t="shared" si="22"/>
        <v>0</v>
      </c>
      <c r="AK14" s="214">
        <f t="shared" si="22"/>
        <v>0</v>
      </c>
      <c r="AL14" s="10"/>
    </row>
    <row r="15" spans="2:38" ht="12.75" customHeight="1">
      <c r="B15" s="215">
        <f t="shared" si="12"/>
        <v>8</v>
      </c>
      <c r="C15" s="193" t="s">
        <v>178</v>
      </c>
      <c r="D15" s="193" t="s">
        <v>181</v>
      </c>
      <c r="E15" s="193">
        <v>8</v>
      </c>
      <c r="F15" s="216" t="s">
        <v>3</v>
      </c>
      <c r="G15" s="216" t="s">
        <v>271</v>
      </c>
      <c r="H15" s="217" t="s">
        <v>1125</v>
      </c>
      <c r="I15" s="218">
        <v>1104</v>
      </c>
      <c r="J15" s="193">
        <f t="shared" si="4"/>
        <v>0</v>
      </c>
      <c r="K15" s="193" t="s">
        <v>52</v>
      </c>
      <c r="L15" s="219" t="s">
        <v>38</v>
      </c>
      <c r="M15" s="223"/>
      <c r="N15" s="223"/>
      <c r="O15" s="220">
        <f t="shared" si="2"/>
        <v>1104</v>
      </c>
      <c r="P15" s="220">
        <f t="shared" si="18"/>
        <v>0</v>
      </c>
      <c r="Q15" s="220">
        <f t="shared" si="19"/>
        <v>0</v>
      </c>
      <c r="R15" s="220">
        <f t="shared" si="20"/>
        <v>0</v>
      </c>
      <c r="S15" s="220">
        <f t="shared" si="8"/>
        <v>0</v>
      </c>
      <c r="T15" s="220">
        <f t="shared" si="9"/>
        <v>0</v>
      </c>
      <c r="U15" s="220">
        <f t="shared" si="10"/>
        <v>0</v>
      </c>
      <c r="V15" s="215">
        <f t="shared" si="13"/>
        <v>8</v>
      </c>
      <c r="W15" s="221"/>
      <c r="X15" s="213" t="s">
        <v>213</v>
      </c>
      <c r="Y15" s="213">
        <v>0</v>
      </c>
      <c r="Z15" s="193" t="s">
        <v>188</v>
      </c>
      <c r="AA15" s="193" t="s">
        <v>188</v>
      </c>
      <c r="AB15" s="193">
        <f>MAX(E168:E182)</f>
        <v>0</v>
      </c>
      <c r="AC15" s="214">
        <f t="shared" ref="AC15:AK15" si="23">M167</f>
        <v>0</v>
      </c>
      <c r="AD15" s="214">
        <f t="shared" si="23"/>
        <v>0</v>
      </c>
      <c r="AE15" s="214">
        <f t="shared" si="23"/>
        <v>0</v>
      </c>
      <c r="AF15" s="214">
        <f t="shared" si="23"/>
        <v>0</v>
      </c>
      <c r="AG15" s="214">
        <f t="shared" si="23"/>
        <v>0</v>
      </c>
      <c r="AH15" s="214">
        <f t="shared" si="23"/>
        <v>0</v>
      </c>
      <c r="AI15" s="214">
        <f t="shared" si="23"/>
        <v>0</v>
      </c>
      <c r="AJ15" s="214">
        <f t="shared" si="23"/>
        <v>0</v>
      </c>
      <c r="AK15" s="214">
        <f t="shared" si="23"/>
        <v>0</v>
      </c>
      <c r="AL15" s="10"/>
    </row>
    <row r="16" spans="2:38" ht="12.75" customHeight="1">
      <c r="B16" s="215">
        <f t="shared" si="12"/>
        <v>9</v>
      </c>
      <c r="C16" s="193" t="s">
        <v>178</v>
      </c>
      <c r="D16" s="193" t="s">
        <v>181</v>
      </c>
      <c r="E16" s="193">
        <v>9</v>
      </c>
      <c r="F16" s="216" t="s">
        <v>3</v>
      </c>
      <c r="G16" s="216" t="s">
        <v>271</v>
      </c>
      <c r="H16" s="217" t="s">
        <v>1126</v>
      </c>
      <c r="I16" s="218">
        <v>803</v>
      </c>
      <c r="J16" s="193">
        <f t="shared" si="4"/>
        <v>0</v>
      </c>
      <c r="K16" s="193" t="s">
        <v>52</v>
      </c>
      <c r="L16" s="219" t="s">
        <v>1128</v>
      </c>
      <c r="M16" s="223"/>
      <c r="N16" s="223"/>
      <c r="O16" s="220">
        <f t="shared" si="2"/>
        <v>803</v>
      </c>
      <c r="P16" s="220">
        <f t="shared" si="18"/>
        <v>0</v>
      </c>
      <c r="Q16" s="220">
        <f t="shared" si="19"/>
        <v>0</v>
      </c>
      <c r="R16" s="220">
        <f t="shared" si="20"/>
        <v>0</v>
      </c>
      <c r="S16" s="220">
        <f t="shared" si="8"/>
        <v>0</v>
      </c>
      <c r="T16" s="220">
        <f t="shared" si="9"/>
        <v>0</v>
      </c>
      <c r="U16" s="220">
        <f t="shared" si="10"/>
        <v>0</v>
      </c>
      <c r="V16" s="215">
        <f t="shared" si="13"/>
        <v>9</v>
      </c>
      <c r="W16" s="221"/>
      <c r="AL16" s="10"/>
    </row>
    <row r="17" spans="2:38" ht="12.75" customHeight="1">
      <c r="B17" s="215">
        <f t="shared" si="12"/>
        <v>10</v>
      </c>
      <c r="C17" s="193" t="s">
        <v>178</v>
      </c>
      <c r="D17" s="193" t="s">
        <v>181</v>
      </c>
      <c r="E17" s="193">
        <v>10</v>
      </c>
      <c r="F17" s="216" t="s">
        <v>3</v>
      </c>
      <c r="G17" s="216" t="s">
        <v>271</v>
      </c>
      <c r="H17" s="217" t="s">
        <v>1127</v>
      </c>
      <c r="I17" s="218">
        <v>1461</v>
      </c>
      <c r="J17" s="193">
        <f t="shared" si="4"/>
        <v>0</v>
      </c>
      <c r="K17" s="193" t="s">
        <v>52</v>
      </c>
      <c r="L17" s="219" t="s">
        <v>1129</v>
      </c>
      <c r="M17" s="223"/>
      <c r="N17" s="223"/>
      <c r="O17" s="220">
        <f t="shared" si="2"/>
        <v>1461</v>
      </c>
      <c r="P17" s="220">
        <f t="shared" si="18"/>
        <v>0</v>
      </c>
      <c r="Q17" s="220">
        <f t="shared" si="19"/>
        <v>0</v>
      </c>
      <c r="R17" s="220">
        <f t="shared" si="20"/>
        <v>0</v>
      </c>
      <c r="S17" s="220">
        <f t="shared" si="8"/>
        <v>0</v>
      </c>
      <c r="T17" s="220">
        <f t="shared" si="9"/>
        <v>0</v>
      </c>
      <c r="U17" s="220">
        <f t="shared" si="10"/>
        <v>0</v>
      </c>
      <c r="V17" s="215">
        <f t="shared" si="13"/>
        <v>10</v>
      </c>
      <c r="W17" s="221"/>
      <c r="AL17" s="10"/>
    </row>
    <row r="18" spans="2:38" ht="12.75" customHeight="1">
      <c r="B18" s="215">
        <f t="shared" si="12"/>
        <v>11</v>
      </c>
      <c r="C18" s="193" t="s">
        <v>188</v>
      </c>
      <c r="D18" s="193" t="s">
        <v>188</v>
      </c>
      <c r="E18" s="193" t="s">
        <v>38</v>
      </c>
      <c r="F18" s="216" t="s">
        <v>188</v>
      </c>
      <c r="G18" s="216" t="s">
        <v>188</v>
      </c>
      <c r="H18" s="217"/>
      <c r="I18" s="218"/>
      <c r="J18" s="193">
        <f t="shared" si="4"/>
        <v>6</v>
      </c>
      <c r="K18" s="193" t="s">
        <v>188</v>
      </c>
      <c r="L18" s="219" t="s">
        <v>38</v>
      </c>
      <c r="M18" s="223"/>
      <c r="N18" s="223"/>
      <c r="O18" s="220">
        <f t="shared" si="2"/>
        <v>0</v>
      </c>
      <c r="P18" s="220">
        <f t="shared" si="18"/>
        <v>0</v>
      </c>
      <c r="Q18" s="220">
        <f t="shared" si="19"/>
        <v>0</v>
      </c>
      <c r="R18" s="220">
        <f t="shared" si="20"/>
        <v>0</v>
      </c>
      <c r="S18" s="220">
        <f t="shared" si="8"/>
        <v>0</v>
      </c>
      <c r="T18" s="220">
        <f t="shared" si="9"/>
        <v>0</v>
      </c>
      <c r="U18" s="220">
        <f t="shared" si="10"/>
        <v>0</v>
      </c>
      <c r="V18" s="215">
        <f t="shared" si="13"/>
        <v>11</v>
      </c>
      <c r="W18" s="221"/>
      <c r="Z18" s="189" t="s">
        <v>52</v>
      </c>
      <c r="AA18" s="206">
        <v>0</v>
      </c>
      <c r="AC18" s="225" t="s">
        <v>252</v>
      </c>
      <c r="AD18" s="202"/>
      <c r="AE18" s="221"/>
      <c r="AL18" s="10"/>
    </row>
    <row r="19" spans="2:38" ht="12.75" customHeight="1">
      <c r="B19" s="215">
        <f t="shared" si="12"/>
        <v>12</v>
      </c>
      <c r="C19" s="193" t="s">
        <v>188</v>
      </c>
      <c r="D19" s="193" t="s">
        <v>188</v>
      </c>
      <c r="E19" s="193" t="s">
        <v>38</v>
      </c>
      <c r="F19" s="216" t="s">
        <v>188</v>
      </c>
      <c r="G19" s="216" t="s">
        <v>188</v>
      </c>
      <c r="H19" s="217"/>
      <c r="I19" s="218"/>
      <c r="J19" s="193">
        <f t="shared" si="4"/>
        <v>6</v>
      </c>
      <c r="K19" s="193" t="s">
        <v>188</v>
      </c>
      <c r="L19" s="219" t="s">
        <v>38</v>
      </c>
      <c r="M19" s="223"/>
      <c r="N19" s="223"/>
      <c r="O19" s="220">
        <f t="shared" si="2"/>
        <v>0</v>
      </c>
      <c r="P19" s="220">
        <f t="shared" si="18"/>
        <v>0</v>
      </c>
      <c r="Q19" s="220">
        <f t="shared" si="19"/>
        <v>0</v>
      </c>
      <c r="R19" s="220">
        <f t="shared" si="20"/>
        <v>0</v>
      </c>
      <c r="S19" s="220">
        <f t="shared" si="8"/>
        <v>0</v>
      </c>
      <c r="T19" s="220">
        <f t="shared" si="9"/>
        <v>0</v>
      </c>
      <c r="U19" s="220">
        <f t="shared" si="10"/>
        <v>0</v>
      </c>
      <c r="V19" s="215">
        <f t="shared" si="13"/>
        <v>12</v>
      </c>
      <c r="W19" s="221"/>
      <c r="Z19" s="189" t="s">
        <v>51</v>
      </c>
      <c r="AA19" s="206">
        <v>1</v>
      </c>
      <c r="AC19" s="221" t="s">
        <v>1093</v>
      </c>
      <c r="AD19" s="221"/>
      <c r="AE19" s="221"/>
      <c r="AL19" s="10"/>
    </row>
    <row r="20" spans="2:38" ht="12.75" customHeight="1">
      <c r="B20" s="215">
        <f t="shared" si="12"/>
        <v>13</v>
      </c>
      <c r="C20" s="193" t="s">
        <v>188</v>
      </c>
      <c r="D20" s="193" t="s">
        <v>188</v>
      </c>
      <c r="E20" s="193" t="s">
        <v>38</v>
      </c>
      <c r="F20" s="216" t="s">
        <v>188</v>
      </c>
      <c r="G20" s="216" t="s">
        <v>188</v>
      </c>
      <c r="H20" s="217"/>
      <c r="I20" s="218"/>
      <c r="J20" s="193">
        <f t="shared" si="4"/>
        <v>6</v>
      </c>
      <c r="K20" s="193" t="s">
        <v>188</v>
      </c>
      <c r="L20" s="219" t="s">
        <v>38</v>
      </c>
      <c r="M20" s="223"/>
      <c r="N20" s="223"/>
      <c r="O20" s="220">
        <f t="shared" si="2"/>
        <v>0</v>
      </c>
      <c r="P20" s="220">
        <f t="shared" si="18"/>
        <v>0</v>
      </c>
      <c r="Q20" s="220">
        <f t="shared" si="19"/>
        <v>0</v>
      </c>
      <c r="R20" s="220">
        <f t="shared" si="20"/>
        <v>0</v>
      </c>
      <c r="S20" s="220">
        <f t="shared" si="8"/>
        <v>0</v>
      </c>
      <c r="T20" s="220">
        <f t="shared" si="9"/>
        <v>0</v>
      </c>
      <c r="U20" s="220">
        <f t="shared" si="10"/>
        <v>0</v>
      </c>
      <c r="V20" s="215">
        <f t="shared" si="13"/>
        <v>13</v>
      </c>
      <c r="W20" s="221"/>
      <c r="Z20" s="189" t="s">
        <v>358</v>
      </c>
      <c r="AA20" s="206">
        <v>2</v>
      </c>
      <c r="AC20" s="221" t="s">
        <v>1094</v>
      </c>
      <c r="AD20" s="221"/>
      <c r="AE20" s="221"/>
      <c r="AL20" s="10"/>
    </row>
    <row r="21" spans="2:38" ht="12.75" customHeight="1">
      <c r="B21" s="215">
        <f t="shared" si="12"/>
        <v>14</v>
      </c>
      <c r="C21" s="193" t="s">
        <v>188</v>
      </c>
      <c r="D21" s="193" t="s">
        <v>188</v>
      </c>
      <c r="E21" s="193" t="s">
        <v>38</v>
      </c>
      <c r="F21" s="216" t="s">
        <v>188</v>
      </c>
      <c r="G21" s="216" t="s">
        <v>188</v>
      </c>
      <c r="H21" s="217"/>
      <c r="I21" s="218"/>
      <c r="J21" s="193">
        <f t="shared" si="4"/>
        <v>6</v>
      </c>
      <c r="K21" s="193" t="s">
        <v>188</v>
      </c>
      <c r="L21" s="219" t="s">
        <v>38</v>
      </c>
      <c r="M21" s="223"/>
      <c r="N21" s="223"/>
      <c r="O21" s="220">
        <f t="shared" si="2"/>
        <v>0</v>
      </c>
      <c r="P21" s="220">
        <f t="shared" si="18"/>
        <v>0</v>
      </c>
      <c r="Q21" s="220">
        <f t="shared" si="19"/>
        <v>0</v>
      </c>
      <c r="R21" s="220">
        <f t="shared" si="20"/>
        <v>0</v>
      </c>
      <c r="S21" s="220">
        <f t="shared" si="8"/>
        <v>0</v>
      </c>
      <c r="T21" s="220">
        <f t="shared" si="9"/>
        <v>0</v>
      </c>
      <c r="U21" s="220">
        <f t="shared" si="10"/>
        <v>0</v>
      </c>
      <c r="V21" s="215">
        <f t="shared" si="13"/>
        <v>14</v>
      </c>
      <c r="W21" s="221"/>
      <c r="Z21" s="189" t="s">
        <v>55</v>
      </c>
      <c r="AA21" s="206">
        <v>3</v>
      </c>
      <c r="AC21" s="221" t="s">
        <v>1042</v>
      </c>
      <c r="AD21" s="221"/>
      <c r="AE21" s="221"/>
      <c r="AL21" s="10"/>
    </row>
    <row r="22" spans="2:38" ht="12.75" customHeight="1">
      <c r="B22" s="215">
        <f t="shared" si="12"/>
        <v>15</v>
      </c>
      <c r="C22" s="193" t="s">
        <v>188</v>
      </c>
      <c r="D22" s="193" t="s">
        <v>188</v>
      </c>
      <c r="E22" s="193" t="s">
        <v>38</v>
      </c>
      <c r="F22" s="216" t="s">
        <v>188</v>
      </c>
      <c r="G22" s="216" t="s">
        <v>188</v>
      </c>
      <c r="H22" s="217"/>
      <c r="I22" s="218"/>
      <c r="J22" s="193">
        <f t="shared" si="4"/>
        <v>6</v>
      </c>
      <c r="K22" s="193" t="s">
        <v>188</v>
      </c>
      <c r="L22" s="219" t="s">
        <v>38</v>
      </c>
      <c r="M22" s="223"/>
      <c r="N22" s="223"/>
      <c r="O22" s="220">
        <f>IF(J22=0,I22,0)</f>
        <v>0</v>
      </c>
      <c r="P22" s="220">
        <f t="shared" si="5"/>
        <v>0</v>
      </c>
      <c r="Q22" s="220">
        <f t="shared" si="6"/>
        <v>0</v>
      </c>
      <c r="R22" s="220">
        <f t="shared" si="7"/>
        <v>0</v>
      </c>
      <c r="S22" s="220">
        <f t="shared" si="8"/>
        <v>0</v>
      </c>
      <c r="T22" s="220">
        <f t="shared" si="9"/>
        <v>0</v>
      </c>
      <c r="U22" s="220">
        <f t="shared" si="10"/>
        <v>0</v>
      </c>
      <c r="V22" s="215">
        <f t="shared" si="13"/>
        <v>15</v>
      </c>
      <c r="W22" s="221"/>
      <c r="Z22" s="189" t="s">
        <v>192</v>
      </c>
      <c r="AA22" s="206">
        <v>4</v>
      </c>
      <c r="AD22" s="202"/>
      <c r="AL22" s="10"/>
    </row>
    <row r="23" spans="2:38" ht="12.75" customHeight="1">
      <c r="E23" s="189"/>
      <c r="F23" s="226"/>
      <c r="G23" s="226" t="s">
        <v>6</v>
      </c>
      <c r="I23" s="227"/>
      <c r="J23" s="227"/>
      <c r="K23" s="227"/>
      <c r="L23" s="228"/>
      <c r="O23" s="189"/>
      <c r="P23" s="189"/>
      <c r="Q23" s="189"/>
      <c r="R23" s="189"/>
      <c r="S23" s="189"/>
      <c r="T23" s="189"/>
      <c r="U23" s="189"/>
      <c r="V23" s="188"/>
      <c r="W23" s="221"/>
      <c r="Z23" s="189" t="s">
        <v>193</v>
      </c>
      <c r="AA23" s="206">
        <v>5</v>
      </c>
      <c r="AC23" s="229" t="s">
        <v>255</v>
      </c>
      <c r="AD23" s="221"/>
      <c r="AL23" s="10"/>
    </row>
    <row r="24" spans="2:38" ht="12.75" customHeight="1">
      <c r="E24" s="189"/>
      <c r="F24" s="226"/>
      <c r="G24" s="226" t="s">
        <v>6</v>
      </c>
      <c r="H24" s="226" t="s">
        <v>6</v>
      </c>
      <c r="I24" s="227"/>
      <c r="J24" s="227"/>
      <c r="K24" s="227"/>
      <c r="L24" s="228"/>
      <c r="O24" s="189"/>
      <c r="P24" s="189"/>
      <c r="Q24" s="189"/>
      <c r="R24" s="189"/>
      <c r="S24" s="189"/>
      <c r="T24" s="189"/>
      <c r="U24" s="189"/>
      <c r="V24" s="188"/>
      <c r="W24" s="221"/>
      <c r="Z24" s="189" t="s">
        <v>188</v>
      </c>
      <c r="AA24" s="206">
        <v>6</v>
      </c>
      <c r="AC24" s="221" t="s">
        <v>1081</v>
      </c>
      <c r="AD24" s="221"/>
      <c r="AL24" s="10"/>
    </row>
    <row r="25" spans="2:38" ht="12.75" customHeight="1">
      <c r="B25" s="634" t="s">
        <v>206</v>
      </c>
      <c r="C25" s="637" t="s">
        <v>201</v>
      </c>
      <c r="D25" s="640" t="s">
        <v>202</v>
      </c>
      <c r="E25" s="640" t="s">
        <v>36</v>
      </c>
      <c r="F25" s="634" t="s">
        <v>32</v>
      </c>
      <c r="G25" s="634"/>
      <c r="H25" s="634"/>
      <c r="I25" s="231" t="s">
        <v>33</v>
      </c>
      <c r="J25" s="643" t="s">
        <v>298</v>
      </c>
      <c r="K25" s="644"/>
      <c r="L25" s="631" t="s">
        <v>34</v>
      </c>
      <c r="M25" s="205" t="s">
        <v>48</v>
      </c>
      <c r="N25" s="205" t="s">
        <v>253</v>
      </c>
      <c r="O25" s="230" t="s">
        <v>220</v>
      </c>
      <c r="P25" s="230" t="s">
        <v>49</v>
      </c>
      <c r="Q25" s="230" t="s">
        <v>50</v>
      </c>
      <c r="R25" s="230" t="s">
        <v>53</v>
      </c>
      <c r="S25" s="230" t="s">
        <v>221</v>
      </c>
      <c r="T25" s="230" t="s">
        <v>218</v>
      </c>
      <c r="U25" s="230" t="s">
        <v>219</v>
      </c>
      <c r="V25" s="634" t="s">
        <v>206</v>
      </c>
      <c r="W25" s="221"/>
      <c r="Z25" s="189" t="s">
        <v>56</v>
      </c>
      <c r="AA25" s="206">
        <v>7</v>
      </c>
      <c r="AC25" s="221" t="s">
        <v>1044</v>
      </c>
      <c r="AD25" s="221"/>
      <c r="AL25" s="10"/>
    </row>
    <row r="26" spans="2:38" ht="12.75" customHeight="1">
      <c r="B26" s="634"/>
      <c r="C26" s="638"/>
      <c r="D26" s="641"/>
      <c r="E26" s="641"/>
      <c r="F26" s="635" t="s">
        <v>0</v>
      </c>
      <c r="G26" s="635" t="s">
        <v>1</v>
      </c>
      <c r="H26" s="635" t="s">
        <v>2</v>
      </c>
      <c r="I26" s="635" t="s">
        <v>35</v>
      </c>
      <c r="J26" s="645"/>
      <c r="K26" s="646"/>
      <c r="L26" s="632"/>
      <c r="M26" s="207" t="s">
        <v>46</v>
      </c>
      <c r="N26" s="207" t="s">
        <v>254</v>
      </c>
      <c r="O26" s="230" t="s">
        <v>52</v>
      </c>
      <c r="P26" s="230" t="s">
        <v>51</v>
      </c>
      <c r="Q26" s="230" t="s">
        <v>358</v>
      </c>
      <c r="R26" s="230" t="s">
        <v>55</v>
      </c>
      <c r="S26" s="230" t="s">
        <v>192</v>
      </c>
      <c r="T26" s="230" t="s">
        <v>193</v>
      </c>
      <c r="U26" s="230" t="s">
        <v>56</v>
      </c>
      <c r="V26" s="634"/>
      <c r="W26" s="221" t="s">
        <v>259</v>
      </c>
      <c r="AC26" s="221" t="s">
        <v>1082</v>
      </c>
      <c r="AL26" s="10"/>
    </row>
    <row r="27" spans="2:38" ht="12.75" customHeight="1">
      <c r="B27" s="634"/>
      <c r="C27" s="639"/>
      <c r="D27" s="642"/>
      <c r="E27" s="642"/>
      <c r="F27" s="636"/>
      <c r="G27" s="636"/>
      <c r="H27" s="636"/>
      <c r="I27" s="636"/>
      <c r="J27" s="647"/>
      <c r="K27" s="648"/>
      <c r="L27" s="633"/>
      <c r="M27" s="210">
        <f>SUM(O27:U27)-Q27-R27</f>
        <v>819</v>
      </c>
      <c r="N27" s="211">
        <f>O27+T27+(IF(W27=1,U27,0))</f>
        <v>819</v>
      </c>
      <c r="O27" s="232">
        <f>SUM(O28:O42)</f>
        <v>819</v>
      </c>
      <c r="P27" s="232">
        <f>SUM(P28:P42)</f>
        <v>0</v>
      </c>
      <c r="Q27" s="232">
        <f>SUM(Q28:Q42)</f>
        <v>0</v>
      </c>
      <c r="R27" s="232">
        <f>SUM(R28:R42)</f>
        <v>0</v>
      </c>
      <c r="S27" s="232">
        <f t="shared" ref="S27:T27" si="24">SUM(S28:S42)</f>
        <v>0</v>
      </c>
      <c r="T27" s="232">
        <f t="shared" si="24"/>
        <v>0</v>
      </c>
      <c r="U27" s="232">
        <f>SUM(U28:U42)</f>
        <v>0</v>
      </c>
      <c r="V27" s="634"/>
      <c r="W27" s="221">
        <f>$Y$8</f>
        <v>0</v>
      </c>
      <c r="AL27" s="10"/>
    </row>
    <row r="28" spans="2:38" ht="12.75" customHeight="1">
      <c r="B28" s="233">
        <v>1</v>
      </c>
      <c r="C28" s="234" t="s">
        <v>179</v>
      </c>
      <c r="D28" s="193" t="s">
        <v>181</v>
      </c>
      <c r="E28" s="193">
        <v>1</v>
      </c>
      <c r="F28" s="216" t="s">
        <v>3</v>
      </c>
      <c r="G28" s="216" t="s">
        <v>320</v>
      </c>
      <c r="H28" s="216" t="s">
        <v>1130</v>
      </c>
      <c r="I28" s="218">
        <v>819</v>
      </c>
      <c r="J28" s="193">
        <f>IF(K28="耕作",0,IF(K28="休耕",1,IF(K28="転用",2,IF(K28="売却",3,IF(K28="貸出",4,IF(K28="借入",5,IF(K28="-",6,IF(K28="その他",7))))))))</f>
        <v>0</v>
      </c>
      <c r="K28" s="193" t="s">
        <v>52</v>
      </c>
      <c r="L28" s="219" t="s">
        <v>38</v>
      </c>
      <c r="M28" s="223"/>
      <c r="N28" s="223"/>
      <c r="O28" s="220">
        <f t="shared" ref="O28:O42" si="25">IF(J28=0,I28,0)</f>
        <v>819</v>
      </c>
      <c r="P28" s="220">
        <f t="shared" ref="P28:P42" si="26">IF(J28=1,I28,0)</f>
        <v>0</v>
      </c>
      <c r="Q28" s="220">
        <f t="shared" ref="Q28:Q42" si="27">IF(J28=2,I28,0)</f>
        <v>0</v>
      </c>
      <c r="R28" s="220">
        <f t="shared" ref="R28:R42" si="28">IF(J28=3,I28,0)</f>
        <v>0</v>
      </c>
      <c r="S28" s="220">
        <f t="shared" ref="S28:S42" si="29">IF(J28=4,I28,0)</f>
        <v>0</v>
      </c>
      <c r="T28" s="220">
        <f t="shared" ref="T28:T42" si="30">IF(J28=5,I28,0)</f>
        <v>0</v>
      </c>
      <c r="U28" s="220">
        <f>IF(J28=7,I28,0)</f>
        <v>0</v>
      </c>
      <c r="V28" s="233">
        <v>1</v>
      </c>
      <c r="W28" s="221"/>
      <c r="AC28" s="235" t="s">
        <v>1089</v>
      </c>
      <c r="AL28" s="10"/>
    </row>
    <row r="29" spans="2:38" ht="12.75" customHeight="1">
      <c r="B29" s="233">
        <f>1+B28</f>
        <v>2</v>
      </c>
      <c r="C29" s="234" t="s">
        <v>188</v>
      </c>
      <c r="D29" s="193" t="s">
        <v>188</v>
      </c>
      <c r="E29" s="193" t="s">
        <v>38</v>
      </c>
      <c r="F29" s="216" t="s">
        <v>188</v>
      </c>
      <c r="G29" s="216" t="s">
        <v>188</v>
      </c>
      <c r="H29" s="216"/>
      <c r="I29" s="218"/>
      <c r="J29" s="193">
        <f t="shared" ref="J29:J42" si="31">IF(K29="耕作",0,IF(K29="休耕",1,IF(K29="転用",2,IF(K29="売却",3,IF(K29="貸出",4,IF(K29="借入",5,IF(K29="-",6,IF(K29="その他",7))))))))</f>
        <v>6</v>
      </c>
      <c r="K29" s="193" t="s">
        <v>188</v>
      </c>
      <c r="L29" s="222" t="s">
        <v>38</v>
      </c>
      <c r="M29" s="223"/>
      <c r="N29" s="223"/>
      <c r="O29" s="220">
        <f t="shared" si="25"/>
        <v>0</v>
      </c>
      <c r="P29" s="220">
        <f t="shared" si="26"/>
        <v>0</v>
      </c>
      <c r="Q29" s="220">
        <f t="shared" si="27"/>
        <v>0</v>
      </c>
      <c r="R29" s="220">
        <f t="shared" si="28"/>
        <v>0</v>
      </c>
      <c r="S29" s="220">
        <f t="shared" si="29"/>
        <v>0</v>
      </c>
      <c r="T29" s="220">
        <f t="shared" si="30"/>
        <v>0</v>
      </c>
      <c r="U29" s="220">
        <f t="shared" ref="U29:U42" si="32">IF(J29=7,I29,0)</f>
        <v>0</v>
      </c>
      <c r="V29" s="233">
        <f>1+V28</f>
        <v>2</v>
      </c>
      <c r="W29" s="221"/>
      <c r="AC29" s="221" t="s">
        <v>1090</v>
      </c>
      <c r="AL29" s="10"/>
    </row>
    <row r="30" spans="2:38" ht="12.75" customHeight="1">
      <c r="B30" s="233">
        <f t="shared" ref="B30:B42" si="33">1+B29</f>
        <v>3</v>
      </c>
      <c r="C30" s="234" t="s">
        <v>188</v>
      </c>
      <c r="D30" s="193" t="s">
        <v>188</v>
      </c>
      <c r="E30" s="193" t="s">
        <v>38</v>
      </c>
      <c r="F30" s="216" t="s">
        <v>188</v>
      </c>
      <c r="G30" s="216" t="s">
        <v>188</v>
      </c>
      <c r="H30" s="216"/>
      <c r="I30" s="218"/>
      <c r="J30" s="193">
        <f t="shared" si="31"/>
        <v>6</v>
      </c>
      <c r="K30" s="193" t="s">
        <v>188</v>
      </c>
      <c r="L30" s="222" t="s">
        <v>38</v>
      </c>
      <c r="M30" s="223"/>
      <c r="N30" s="223"/>
      <c r="O30" s="220">
        <f t="shared" si="25"/>
        <v>0</v>
      </c>
      <c r="P30" s="220">
        <f t="shared" si="26"/>
        <v>0</v>
      </c>
      <c r="Q30" s="220">
        <f t="shared" si="27"/>
        <v>0</v>
      </c>
      <c r="R30" s="220">
        <f t="shared" si="28"/>
        <v>0</v>
      </c>
      <c r="S30" s="220">
        <f t="shared" si="29"/>
        <v>0</v>
      </c>
      <c r="T30" s="220">
        <f t="shared" si="30"/>
        <v>0</v>
      </c>
      <c r="U30" s="220">
        <f t="shared" si="32"/>
        <v>0</v>
      </c>
      <c r="V30" s="233">
        <f t="shared" ref="V30:V42" si="34">1+V29</f>
        <v>3</v>
      </c>
      <c r="W30" s="221"/>
      <c r="AC30" s="236" t="s">
        <v>1091</v>
      </c>
      <c r="AL30" s="10"/>
    </row>
    <row r="31" spans="2:38" ht="12.75" customHeight="1">
      <c r="B31" s="233">
        <f t="shared" si="33"/>
        <v>4</v>
      </c>
      <c r="C31" s="234" t="s">
        <v>188</v>
      </c>
      <c r="D31" s="193" t="s">
        <v>188</v>
      </c>
      <c r="E31" s="193" t="s">
        <v>38</v>
      </c>
      <c r="F31" s="216" t="s">
        <v>188</v>
      </c>
      <c r="G31" s="216" t="s">
        <v>188</v>
      </c>
      <c r="H31" s="216"/>
      <c r="I31" s="218"/>
      <c r="J31" s="193">
        <f t="shared" si="31"/>
        <v>6</v>
      </c>
      <c r="K31" s="193" t="s">
        <v>188</v>
      </c>
      <c r="L31" s="219" t="s">
        <v>38</v>
      </c>
      <c r="M31" s="223"/>
      <c r="N31" s="223"/>
      <c r="O31" s="220">
        <f t="shared" si="25"/>
        <v>0</v>
      </c>
      <c r="P31" s="220">
        <f t="shared" si="26"/>
        <v>0</v>
      </c>
      <c r="Q31" s="220">
        <f t="shared" si="27"/>
        <v>0</v>
      </c>
      <c r="R31" s="220">
        <f t="shared" si="28"/>
        <v>0</v>
      </c>
      <c r="S31" s="220">
        <f t="shared" si="29"/>
        <v>0</v>
      </c>
      <c r="T31" s="220">
        <f t="shared" si="30"/>
        <v>0</v>
      </c>
      <c r="U31" s="220">
        <f t="shared" si="32"/>
        <v>0</v>
      </c>
      <c r="V31" s="233">
        <f t="shared" si="34"/>
        <v>4</v>
      </c>
      <c r="W31" s="221"/>
      <c r="AL31" s="10"/>
    </row>
    <row r="32" spans="2:38" ht="12.75" customHeight="1">
      <c r="B32" s="233">
        <f t="shared" si="33"/>
        <v>5</v>
      </c>
      <c r="C32" s="234" t="s">
        <v>188</v>
      </c>
      <c r="D32" s="193" t="s">
        <v>188</v>
      </c>
      <c r="E32" s="193" t="s">
        <v>38</v>
      </c>
      <c r="F32" s="216" t="s">
        <v>188</v>
      </c>
      <c r="G32" s="216" t="s">
        <v>188</v>
      </c>
      <c r="H32" s="216"/>
      <c r="I32" s="218"/>
      <c r="J32" s="193">
        <f t="shared" si="31"/>
        <v>6</v>
      </c>
      <c r="K32" s="193" t="s">
        <v>188</v>
      </c>
      <c r="L32" s="219" t="s">
        <v>38</v>
      </c>
      <c r="M32" s="223"/>
      <c r="N32" s="223"/>
      <c r="O32" s="220">
        <f t="shared" si="25"/>
        <v>0</v>
      </c>
      <c r="P32" s="220">
        <f t="shared" si="26"/>
        <v>0</v>
      </c>
      <c r="Q32" s="220">
        <f t="shared" si="27"/>
        <v>0</v>
      </c>
      <c r="R32" s="220">
        <f t="shared" si="28"/>
        <v>0</v>
      </c>
      <c r="S32" s="220">
        <f t="shared" si="29"/>
        <v>0</v>
      </c>
      <c r="T32" s="220">
        <f t="shared" si="30"/>
        <v>0</v>
      </c>
      <c r="U32" s="220">
        <f t="shared" si="32"/>
        <v>0</v>
      </c>
      <c r="V32" s="233">
        <f t="shared" si="34"/>
        <v>5</v>
      </c>
      <c r="W32" s="221"/>
      <c r="AL32" s="10"/>
    </row>
    <row r="33" spans="2:38" ht="12.75" hidden="1" customHeight="1">
      <c r="B33" s="233">
        <f t="shared" si="33"/>
        <v>6</v>
      </c>
      <c r="C33" s="234" t="s">
        <v>188</v>
      </c>
      <c r="D33" s="193" t="s">
        <v>188</v>
      </c>
      <c r="E33" s="193" t="s">
        <v>38</v>
      </c>
      <c r="F33" s="216" t="s">
        <v>188</v>
      </c>
      <c r="G33" s="216" t="s">
        <v>188</v>
      </c>
      <c r="H33" s="216"/>
      <c r="I33" s="218"/>
      <c r="J33" s="193">
        <f t="shared" si="31"/>
        <v>6</v>
      </c>
      <c r="K33" s="193" t="s">
        <v>188</v>
      </c>
      <c r="L33" s="219" t="s">
        <v>38</v>
      </c>
      <c r="M33" s="223"/>
      <c r="N33" s="223"/>
      <c r="O33" s="220">
        <f t="shared" si="25"/>
        <v>0</v>
      </c>
      <c r="P33" s="220">
        <f t="shared" si="26"/>
        <v>0</v>
      </c>
      <c r="Q33" s="220">
        <f t="shared" si="27"/>
        <v>0</v>
      </c>
      <c r="R33" s="220">
        <f t="shared" si="28"/>
        <v>0</v>
      </c>
      <c r="S33" s="220">
        <f t="shared" si="29"/>
        <v>0</v>
      </c>
      <c r="T33" s="220">
        <f t="shared" si="30"/>
        <v>0</v>
      </c>
      <c r="U33" s="220">
        <f t="shared" si="32"/>
        <v>0</v>
      </c>
      <c r="V33" s="233">
        <f t="shared" si="34"/>
        <v>6</v>
      </c>
      <c r="W33" s="221"/>
      <c r="AL33" s="10"/>
    </row>
    <row r="34" spans="2:38" ht="12.75" hidden="1" customHeight="1">
      <c r="B34" s="233">
        <f t="shared" si="33"/>
        <v>7</v>
      </c>
      <c r="C34" s="234" t="s">
        <v>188</v>
      </c>
      <c r="D34" s="193" t="s">
        <v>188</v>
      </c>
      <c r="E34" s="193" t="s">
        <v>38</v>
      </c>
      <c r="F34" s="216" t="s">
        <v>188</v>
      </c>
      <c r="G34" s="216" t="s">
        <v>188</v>
      </c>
      <c r="H34" s="216"/>
      <c r="I34" s="218"/>
      <c r="J34" s="193">
        <f t="shared" si="31"/>
        <v>6</v>
      </c>
      <c r="K34" s="193" t="s">
        <v>188</v>
      </c>
      <c r="L34" s="219" t="s">
        <v>38</v>
      </c>
      <c r="M34" s="223"/>
      <c r="N34" s="223"/>
      <c r="O34" s="220">
        <f t="shared" si="25"/>
        <v>0</v>
      </c>
      <c r="P34" s="220">
        <f t="shared" si="26"/>
        <v>0</v>
      </c>
      <c r="Q34" s="220">
        <f t="shared" si="27"/>
        <v>0</v>
      </c>
      <c r="R34" s="220">
        <f t="shared" si="28"/>
        <v>0</v>
      </c>
      <c r="S34" s="220">
        <f t="shared" si="29"/>
        <v>0</v>
      </c>
      <c r="T34" s="220">
        <f t="shared" si="30"/>
        <v>0</v>
      </c>
      <c r="U34" s="220">
        <f t="shared" si="32"/>
        <v>0</v>
      </c>
      <c r="V34" s="233">
        <f t="shared" si="34"/>
        <v>7</v>
      </c>
      <c r="W34" s="221"/>
      <c r="AL34" s="10"/>
    </row>
    <row r="35" spans="2:38" ht="12.75" hidden="1" customHeight="1">
      <c r="B35" s="233">
        <f t="shared" si="33"/>
        <v>8</v>
      </c>
      <c r="C35" s="234" t="s">
        <v>188</v>
      </c>
      <c r="D35" s="193" t="s">
        <v>188</v>
      </c>
      <c r="E35" s="193" t="s">
        <v>38</v>
      </c>
      <c r="F35" s="216" t="s">
        <v>188</v>
      </c>
      <c r="G35" s="216" t="s">
        <v>188</v>
      </c>
      <c r="H35" s="216"/>
      <c r="I35" s="218"/>
      <c r="J35" s="193">
        <f t="shared" si="31"/>
        <v>6</v>
      </c>
      <c r="K35" s="193" t="s">
        <v>188</v>
      </c>
      <c r="L35" s="219" t="s">
        <v>38</v>
      </c>
      <c r="M35" s="223"/>
      <c r="N35" s="223"/>
      <c r="O35" s="220">
        <f t="shared" si="25"/>
        <v>0</v>
      </c>
      <c r="P35" s="220">
        <f t="shared" si="26"/>
        <v>0</v>
      </c>
      <c r="Q35" s="220">
        <f t="shared" si="27"/>
        <v>0</v>
      </c>
      <c r="R35" s="220">
        <f t="shared" si="28"/>
        <v>0</v>
      </c>
      <c r="S35" s="220">
        <f t="shared" si="29"/>
        <v>0</v>
      </c>
      <c r="T35" s="220">
        <f t="shared" si="30"/>
        <v>0</v>
      </c>
      <c r="U35" s="220">
        <f t="shared" si="32"/>
        <v>0</v>
      </c>
      <c r="V35" s="233">
        <f t="shared" si="34"/>
        <v>8</v>
      </c>
      <c r="W35" s="221"/>
      <c r="AL35" s="10"/>
    </row>
    <row r="36" spans="2:38" ht="12.75" hidden="1" customHeight="1">
      <c r="B36" s="233">
        <f t="shared" si="33"/>
        <v>9</v>
      </c>
      <c r="C36" s="234" t="s">
        <v>188</v>
      </c>
      <c r="D36" s="193" t="s">
        <v>188</v>
      </c>
      <c r="E36" s="193" t="s">
        <v>38</v>
      </c>
      <c r="F36" s="216" t="s">
        <v>188</v>
      </c>
      <c r="G36" s="216" t="s">
        <v>188</v>
      </c>
      <c r="H36" s="216"/>
      <c r="I36" s="218"/>
      <c r="J36" s="193">
        <f t="shared" si="31"/>
        <v>6</v>
      </c>
      <c r="K36" s="193" t="s">
        <v>188</v>
      </c>
      <c r="L36" s="219" t="s">
        <v>38</v>
      </c>
      <c r="M36" s="223"/>
      <c r="N36" s="223"/>
      <c r="O36" s="220">
        <f t="shared" si="25"/>
        <v>0</v>
      </c>
      <c r="P36" s="220">
        <f t="shared" si="26"/>
        <v>0</v>
      </c>
      <c r="Q36" s="220">
        <f t="shared" si="27"/>
        <v>0</v>
      </c>
      <c r="R36" s="220">
        <f t="shared" si="28"/>
        <v>0</v>
      </c>
      <c r="S36" s="220">
        <f t="shared" si="29"/>
        <v>0</v>
      </c>
      <c r="T36" s="220">
        <f t="shared" si="30"/>
        <v>0</v>
      </c>
      <c r="U36" s="220">
        <f t="shared" si="32"/>
        <v>0</v>
      </c>
      <c r="V36" s="233">
        <f t="shared" si="34"/>
        <v>9</v>
      </c>
      <c r="W36" s="221"/>
      <c r="AL36" s="10"/>
    </row>
    <row r="37" spans="2:38" ht="12.75" hidden="1" customHeight="1">
      <c r="B37" s="233">
        <f t="shared" si="33"/>
        <v>10</v>
      </c>
      <c r="C37" s="234" t="s">
        <v>188</v>
      </c>
      <c r="D37" s="193" t="s">
        <v>188</v>
      </c>
      <c r="E37" s="193" t="s">
        <v>38</v>
      </c>
      <c r="F37" s="216" t="s">
        <v>188</v>
      </c>
      <c r="G37" s="216" t="s">
        <v>188</v>
      </c>
      <c r="H37" s="216"/>
      <c r="I37" s="218"/>
      <c r="J37" s="193">
        <f t="shared" si="31"/>
        <v>6</v>
      </c>
      <c r="K37" s="193" t="s">
        <v>188</v>
      </c>
      <c r="L37" s="219" t="s">
        <v>38</v>
      </c>
      <c r="M37" s="223"/>
      <c r="N37" s="223"/>
      <c r="O37" s="220">
        <f t="shared" si="25"/>
        <v>0</v>
      </c>
      <c r="P37" s="220">
        <f t="shared" si="26"/>
        <v>0</v>
      </c>
      <c r="Q37" s="220">
        <f t="shared" si="27"/>
        <v>0</v>
      </c>
      <c r="R37" s="220">
        <f t="shared" si="28"/>
        <v>0</v>
      </c>
      <c r="S37" s="220">
        <f t="shared" si="29"/>
        <v>0</v>
      </c>
      <c r="T37" s="220">
        <f t="shared" si="30"/>
        <v>0</v>
      </c>
      <c r="U37" s="220">
        <f t="shared" si="32"/>
        <v>0</v>
      </c>
      <c r="V37" s="233">
        <f t="shared" si="34"/>
        <v>10</v>
      </c>
      <c r="W37" s="221"/>
      <c r="AL37" s="10"/>
    </row>
    <row r="38" spans="2:38" ht="12.75" hidden="1" customHeight="1">
      <c r="B38" s="233">
        <f t="shared" si="33"/>
        <v>11</v>
      </c>
      <c r="C38" s="234" t="s">
        <v>188</v>
      </c>
      <c r="D38" s="193" t="s">
        <v>188</v>
      </c>
      <c r="E38" s="193" t="s">
        <v>38</v>
      </c>
      <c r="F38" s="216" t="s">
        <v>188</v>
      </c>
      <c r="G38" s="216" t="s">
        <v>188</v>
      </c>
      <c r="H38" s="216"/>
      <c r="I38" s="218"/>
      <c r="J38" s="193">
        <f t="shared" si="31"/>
        <v>6</v>
      </c>
      <c r="K38" s="193" t="s">
        <v>188</v>
      </c>
      <c r="L38" s="219" t="s">
        <v>38</v>
      </c>
      <c r="M38" s="223"/>
      <c r="N38" s="223"/>
      <c r="O38" s="220">
        <f t="shared" si="25"/>
        <v>0</v>
      </c>
      <c r="P38" s="220">
        <f t="shared" si="26"/>
        <v>0</v>
      </c>
      <c r="Q38" s="220">
        <f t="shared" si="27"/>
        <v>0</v>
      </c>
      <c r="R38" s="220">
        <f t="shared" si="28"/>
        <v>0</v>
      </c>
      <c r="S38" s="220">
        <f t="shared" si="29"/>
        <v>0</v>
      </c>
      <c r="T38" s="220">
        <f t="shared" si="30"/>
        <v>0</v>
      </c>
      <c r="U38" s="220">
        <f t="shared" si="32"/>
        <v>0</v>
      </c>
      <c r="V38" s="233">
        <f t="shared" si="34"/>
        <v>11</v>
      </c>
      <c r="W38" s="221"/>
      <c r="AL38" s="10"/>
    </row>
    <row r="39" spans="2:38" ht="12.75" hidden="1" customHeight="1">
      <c r="B39" s="233">
        <f t="shared" si="33"/>
        <v>12</v>
      </c>
      <c r="C39" s="234" t="s">
        <v>188</v>
      </c>
      <c r="D39" s="193" t="s">
        <v>188</v>
      </c>
      <c r="E39" s="193" t="s">
        <v>38</v>
      </c>
      <c r="F39" s="216" t="s">
        <v>188</v>
      </c>
      <c r="G39" s="216" t="s">
        <v>188</v>
      </c>
      <c r="H39" s="216"/>
      <c r="I39" s="218"/>
      <c r="J39" s="193">
        <f t="shared" si="31"/>
        <v>6</v>
      </c>
      <c r="K39" s="193" t="s">
        <v>188</v>
      </c>
      <c r="L39" s="219" t="s">
        <v>38</v>
      </c>
      <c r="M39" s="223"/>
      <c r="N39" s="223"/>
      <c r="O39" s="220">
        <f t="shared" si="25"/>
        <v>0</v>
      </c>
      <c r="P39" s="220">
        <f t="shared" si="26"/>
        <v>0</v>
      </c>
      <c r="Q39" s="220">
        <f t="shared" si="27"/>
        <v>0</v>
      </c>
      <c r="R39" s="220">
        <f t="shared" si="28"/>
        <v>0</v>
      </c>
      <c r="S39" s="220">
        <f t="shared" si="29"/>
        <v>0</v>
      </c>
      <c r="T39" s="220">
        <f t="shared" si="30"/>
        <v>0</v>
      </c>
      <c r="U39" s="220">
        <f t="shared" si="32"/>
        <v>0</v>
      </c>
      <c r="V39" s="233">
        <f t="shared" si="34"/>
        <v>12</v>
      </c>
      <c r="W39" s="221"/>
      <c r="AL39" s="10"/>
    </row>
    <row r="40" spans="2:38" ht="12.75" hidden="1" customHeight="1">
      <c r="B40" s="233">
        <f t="shared" si="33"/>
        <v>13</v>
      </c>
      <c r="C40" s="234" t="s">
        <v>188</v>
      </c>
      <c r="D40" s="193" t="s">
        <v>188</v>
      </c>
      <c r="E40" s="193" t="s">
        <v>38</v>
      </c>
      <c r="F40" s="216" t="s">
        <v>188</v>
      </c>
      <c r="G40" s="216" t="s">
        <v>188</v>
      </c>
      <c r="H40" s="216"/>
      <c r="I40" s="218"/>
      <c r="J40" s="193">
        <f t="shared" si="31"/>
        <v>6</v>
      </c>
      <c r="K40" s="193" t="s">
        <v>188</v>
      </c>
      <c r="L40" s="219" t="s">
        <v>38</v>
      </c>
      <c r="M40" s="223"/>
      <c r="N40" s="223"/>
      <c r="O40" s="220">
        <f t="shared" si="25"/>
        <v>0</v>
      </c>
      <c r="P40" s="220">
        <f t="shared" si="26"/>
        <v>0</v>
      </c>
      <c r="Q40" s="220">
        <f t="shared" si="27"/>
        <v>0</v>
      </c>
      <c r="R40" s="220">
        <f t="shared" si="28"/>
        <v>0</v>
      </c>
      <c r="S40" s="220">
        <f t="shared" si="29"/>
        <v>0</v>
      </c>
      <c r="T40" s="220">
        <f t="shared" si="30"/>
        <v>0</v>
      </c>
      <c r="U40" s="220">
        <f t="shared" si="32"/>
        <v>0</v>
      </c>
      <c r="V40" s="233">
        <f t="shared" si="34"/>
        <v>13</v>
      </c>
      <c r="W40" s="221"/>
      <c r="AL40" s="10"/>
    </row>
    <row r="41" spans="2:38" ht="12.75" hidden="1" customHeight="1">
      <c r="B41" s="233">
        <f t="shared" si="33"/>
        <v>14</v>
      </c>
      <c r="C41" s="234" t="s">
        <v>188</v>
      </c>
      <c r="D41" s="193" t="s">
        <v>188</v>
      </c>
      <c r="E41" s="193" t="s">
        <v>38</v>
      </c>
      <c r="F41" s="216" t="s">
        <v>188</v>
      </c>
      <c r="G41" s="216" t="s">
        <v>188</v>
      </c>
      <c r="H41" s="216"/>
      <c r="I41" s="218"/>
      <c r="J41" s="193">
        <f t="shared" si="31"/>
        <v>6</v>
      </c>
      <c r="K41" s="193" t="s">
        <v>188</v>
      </c>
      <c r="L41" s="219" t="s">
        <v>38</v>
      </c>
      <c r="M41" s="223"/>
      <c r="N41" s="223"/>
      <c r="O41" s="220">
        <f t="shared" si="25"/>
        <v>0</v>
      </c>
      <c r="P41" s="220">
        <f t="shared" si="26"/>
        <v>0</v>
      </c>
      <c r="Q41" s="220">
        <f t="shared" si="27"/>
        <v>0</v>
      </c>
      <c r="R41" s="220">
        <f t="shared" si="28"/>
        <v>0</v>
      </c>
      <c r="S41" s="220">
        <f t="shared" si="29"/>
        <v>0</v>
      </c>
      <c r="T41" s="220">
        <f t="shared" si="30"/>
        <v>0</v>
      </c>
      <c r="U41" s="220">
        <f t="shared" si="32"/>
        <v>0</v>
      </c>
      <c r="V41" s="233">
        <f t="shared" si="34"/>
        <v>14</v>
      </c>
      <c r="W41" s="221"/>
      <c r="AL41" s="10"/>
    </row>
    <row r="42" spans="2:38" ht="12.75" hidden="1" customHeight="1">
      <c r="B42" s="233">
        <f t="shared" si="33"/>
        <v>15</v>
      </c>
      <c r="C42" s="234" t="s">
        <v>188</v>
      </c>
      <c r="D42" s="193" t="s">
        <v>188</v>
      </c>
      <c r="E42" s="193" t="s">
        <v>38</v>
      </c>
      <c r="F42" s="216" t="s">
        <v>188</v>
      </c>
      <c r="G42" s="216" t="s">
        <v>188</v>
      </c>
      <c r="H42" s="216"/>
      <c r="I42" s="218"/>
      <c r="J42" s="193">
        <f t="shared" si="31"/>
        <v>6</v>
      </c>
      <c r="K42" s="193" t="s">
        <v>188</v>
      </c>
      <c r="L42" s="219" t="s">
        <v>38</v>
      </c>
      <c r="M42" s="223"/>
      <c r="N42" s="223"/>
      <c r="O42" s="220">
        <f t="shared" si="25"/>
        <v>0</v>
      </c>
      <c r="P42" s="220">
        <f t="shared" si="26"/>
        <v>0</v>
      </c>
      <c r="Q42" s="220">
        <f t="shared" si="27"/>
        <v>0</v>
      </c>
      <c r="R42" s="220">
        <f t="shared" si="28"/>
        <v>0</v>
      </c>
      <c r="S42" s="220">
        <f t="shared" si="29"/>
        <v>0</v>
      </c>
      <c r="T42" s="220">
        <f t="shared" si="30"/>
        <v>0</v>
      </c>
      <c r="U42" s="220">
        <f t="shared" si="32"/>
        <v>0</v>
      </c>
      <c r="V42" s="233">
        <f t="shared" si="34"/>
        <v>15</v>
      </c>
      <c r="W42" s="221"/>
      <c r="AL42" s="10"/>
    </row>
    <row r="43" spans="2:38" ht="12.75" customHeight="1">
      <c r="E43" s="189"/>
      <c r="F43" s="189"/>
      <c r="G43" s="189"/>
      <c r="H43" s="189"/>
      <c r="I43" s="237"/>
      <c r="J43" s="237"/>
      <c r="K43" s="237"/>
      <c r="L43" s="228"/>
      <c r="O43" s="189"/>
      <c r="P43" s="189"/>
      <c r="Q43" s="189"/>
      <c r="R43" s="189"/>
      <c r="S43" s="189"/>
      <c r="T43" s="189"/>
      <c r="U43" s="189"/>
      <c r="V43" s="188"/>
      <c r="W43" s="221"/>
      <c r="AL43" s="10"/>
    </row>
    <row r="44" spans="2:38" ht="12.75" customHeight="1">
      <c r="E44" s="228"/>
      <c r="F44" s="189"/>
      <c r="G44" s="189"/>
      <c r="H44" s="189"/>
      <c r="I44" s="237"/>
      <c r="J44" s="228"/>
      <c r="K44" s="228"/>
      <c r="L44" s="228"/>
      <c r="O44" s="189"/>
      <c r="P44" s="189"/>
      <c r="Q44" s="189"/>
      <c r="R44" s="189"/>
      <c r="S44" s="189"/>
      <c r="T44" s="189"/>
      <c r="U44" s="189"/>
      <c r="V44" s="188"/>
      <c r="W44" s="221"/>
      <c r="Z44" s="188"/>
      <c r="AL44" s="10"/>
    </row>
    <row r="45" spans="2:38" ht="12.75" customHeight="1">
      <c r="B45" s="615" t="s">
        <v>207</v>
      </c>
      <c r="C45" s="618" t="s">
        <v>201</v>
      </c>
      <c r="D45" s="621" t="s">
        <v>202</v>
      </c>
      <c r="E45" s="621" t="s">
        <v>36</v>
      </c>
      <c r="F45" s="624" t="s">
        <v>32</v>
      </c>
      <c r="G45" s="624"/>
      <c r="H45" s="624"/>
      <c r="I45" s="239" t="s">
        <v>33</v>
      </c>
      <c r="J45" s="625" t="s">
        <v>298</v>
      </c>
      <c r="K45" s="626"/>
      <c r="L45" s="612" t="s">
        <v>34</v>
      </c>
      <c r="M45" s="205" t="s">
        <v>48</v>
      </c>
      <c r="N45" s="205" t="s">
        <v>253</v>
      </c>
      <c r="O45" s="238" t="s">
        <v>220</v>
      </c>
      <c r="P45" s="238" t="s">
        <v>49</v>
      </c>
      <c r="Q45" s="238" t="s">
        <v>50</v>
      </c>
      <c r="R45" s="238" t="s">
        <v>53</v>
      </c>
      <c r="S45" s="238" t="s">
        <v>221</v>
      </c>
      <c r="T45" s="238" t="s">
        <v>218</v>
      </c>
      <c r="U45" s="238" t="s">
        <v>219</v>
      </c>
      <c r="V45" s="615" t="s">
        <v>207</v>
      </c>
      <c r="W45" s="221"/>
      <c r="Z45" s="188"/>
    </row>
    <row r="46" spans="2:38" ht="12.75" customHeight="1">
      <c r="B46" s="615"/>
      <c r="C46" s="619"/>
      <c r="D46" s="622"/>
      <c r="E46" s="622"/>
      <c r="F46" s="616" t="s">
        <v>0</v>
      </c>
      <c r="G46" s="616" t="s">
        <v>1</v>
      </c>
      <c r="H46" s="616" t="s">
        <v>2</v>
      </c>
      <c r="I46" s="616" t="s">
        <v>35</v>
      </c>
      <c r="J46" s="627"/>
      <c r="K46" s="628"/>
      <c r="L46" s="613"/>
      <c r="M46" s="207" t="s">
        <v>46</v>
      </c>
      <c r="N46" s="207" t="s">
        <v>254</v>
      </c>
      <c r="O46" s="238" t="s">
        <v>52</v>
      </c>
      <c r="P46" s="238" t="s">
        <v>51</v>
      </c>
      <c r="Q46" s="238" t="s">
        <v>358</v>
      </c>
      <c r="R46" s="238" t="s">
        <v>55</v>
      </c>
      <c r="S46" s="238" t="s">
        <v>192</v>
      </c>
      <c r="T46" s="238" t="s">
        <v>193</v>
      </c>
      <c r="U46" s="238" t="s">
        <v>56</v>
      </c>
      <c r="V46" s="615"/>
      <c r="W46" s="189" t="s">
        <v>260</v>
      </c>
      <c r="Z46" s="188"/>
    </row>
    <row r="47" spans="2:38" ht="12.75" customHeight="1">
      <c r="B47" s="615"/>
      <c r="C47" s="620"/>
      <c r="D47" s="623"/>
      <c r="E47" s="623"/>
      <c r="F47" s="617"/>
      <c r="G47" s="617"/>
      <c r="H47" s="617"/>
      <c r="I47" s="617"/>
      <c r="J47" s="629"/>
      <c r="K47" s="630"/>
      <c r="L47" s="614"/>
      <c r="M47" s="210">
        <f>SUM(O47:U47)-Q47-R47</f>
        <v>1096</v>
      </c>
      <c r="N47" s="211">
        <f>O47+T47+(IF(W47=1,U47,0))</f>
        <v>1096</v>
      </c>
      <c r="O47" s="240">
        <f>SUM(O48:O62)</f>
        <v>1096</v>
      </c>
      <c r="P47" s="240">
        <f>SUM(P48:P62)</f>
        <v>0</v>
      </c>
      <c r="Q47" s="240">
        <f>SUM(Q48:Q62)</f>
        <v>0</v>
      </c>
      <c r="R47" s="240">
        <f>SUM(R48:R62)</f>
        <v>0</v>
      </c>
      <c r="S47" s="240">
        <f t="shared" ref="S47:T47" si="35">SUM(S48:S62)</f>
        <v>0</v>
      </c>
      <c r="T47" s="240">
        <f t="shared" si="35"/>
        <v>0</v>
      </c>
      <c r="U47" s="240">
        <f>SUM(U48:U62)</f>
        <v>0</v>
      </c>
      <c r="V47" s="615"/>
      <c r="W47" s="221">
        <f>$Y$9</f>
        <v>0</v>
      </c>
      <c r="Z47" s="188"/>
    </row>
    <row r="48" spans="2:38" ht="12.75" customHeight="1">
      <c r="B48" s="241">
        <v>1</v>
      </c>
      <c r="C48" s="234" t="s">
        <v>190</v>
      </c>
      <c r="D48" s="193" t="s">
        <v>181</v>
      </c>
      <c r="E48" s="193">
        <v>1</v>
      </c>
      <c r="F48" s="216" t="s">
        <v>3</v>
      </c>
      <c r="G48" s="216" t="s">
        <v>566</v>
      </c>
      <c r="H48" s="217">
        <v>856</v>
      </c>
      <c r="I48" s="218">
        <v>234</v>
      </c>
      <c r="J48" s="193">
        <f>IF(K48="耕作",0,IF(K48="休耕",1,IF(K48="転用",2,IF(K48="売却",3,IF(K48="貸出",4,IF(K48="借入",5,IF(K48="-",6,IF(K48="その他",7))))))))</f>
        <v>0</v>
      </c>
      <c r="K48" s="193" t="s">
        <v>52</v>
      </c>
      <c r="L48" s="219" t="s">
        <v>38</v>
      </c>
      <c r="M48" s="223"/>
      <c r="N48" s="223"/>
      <c r="O48" s="220">
        <f t="shared" ref="O48:O62" si="36">IF(J48=0,I48,0)</f>
        <v>234</v>
      </c>
      <c r="P48" s="220">
        <f t="shared" ref="P48:P62" si="37">IF(J48=1,I48,0)</f>
        <v>0</v>
      </c>
      <c r="Q48" s="220">
        <f t="shared" ref="Q48:Q62" si="38">IF(J48=2,I48,0)</f>
        <v>0</v>
      </c>
      <c r="R48" s="220">
        <f t="shared" ref="R48:R62" si="39">IF(J48=3,I48,0)</f>
        <v>0</v>
      </c>
      <c r="S48" s="220">
        <f t="shared" ref="S48:S62" si="40">IF(J48=4,I48,0)</f>
        <v>0</v>
      </c>
      <c r="T48" s="220">
        <f t="shared" ref="T48:T62" si="41">IF(J48=5,I48,0)</f>
        <v>0</v>
      </c>
      <c r="U48" s="220">
        <f>IF(J48=7,I48,0)</f>
        <v>0</v>
      </c>
      <c r="V48" s="241">
        <v>1</v>
      </c>
      <c r="W48" s="221"/>
      <c r="Z48" s="188"/>
    </row>
    <row r="49" spans="2:26" ht="12.75" customHeight="1">
      <c r="B49" s="241">
        <f>1+B48</f>
        <v>2</v>
      </c>
      <c r="C49" s="234" t="s">
        <v>190</v>
      </c>
      <c r="D49" s="193" t="s">
        <v>181</v>
      </c>
      <c r="E49" s="193">
        <v>2</v>
      </c>
      <c r="F49" s="216" t="s">
        <v>3</v>
      </c>
      <c r="G49" s="216" t="s">
        <v>304</v>
      </c>
      <c r="H49" s="217" t="s">
        <v>1131</v>
      </c>
      <c r="I49" s="218">
        <v>750</v>
      </c>
      <c r="J49" s="193">
        <f t="shared" ref="J49:J62" si="42">IF(K49="耕作",0,IF(K49="休耕",1,IF(K49="転用",2,IF(K49="売却",3,IF(K49="貸出",4,IF(K49="借入",5,IF(K49="-",6,IF(K49="その他",7))))))))</f>
        <v>0</v>
      </c>
      <c r="K49" s="193" t="s">
        <v>52</v>
      </c>
      <c r="L49" s="222" t="s">
        <v>38</v>
      </c>
      <c r="M49" s="223"/>
      <c r="N49" s="223"/>
      <c r="O49" s="220">
        <f t="shared" si="36"/>
        <v>750</v>
      </c>
      <c r="P49" s="220">
        <f t="shared" si="37"/>
        <v>0</v>
      </c>
      <c r="Q49" s="220">
        <f t="shared" si="38"/>
        <v>0</v>
      </c>
      <c r="R49" s="220">
        <f t="shared" si="39"/>
        <v>0</v>
      </c>
      <c r="S49" s="220">
        <f t="shared" si="40"/>
        <v>0</v>
      </c>
      <c r="T49" s="220">
        <f t="shared" si="41"/>
        <v>0</v>
      </c>
      <c r="U49" s="220">
        <f t="shared" ref="U49:U62" si="43">IF(J49=7,I49,0)</f>
        <v>0</v>
      </c>
      <c r="V49" s="241">
        <f>1+V48</f>
        <v>2</v>
      </c>
      <c r="W49" s="221"/>
      <c r="Z49" s="188"/>
    </row>
    <row r="50" spans="2:26" ht="12.75" customHeight="1">
      <c r="B50" s="241">
        <f t="shared" ref="B50:B62" si="44">1+B49</f>
        <v>3</v>
      </c>
      <c r="C50" s="234" t="s">
        <v>190</v>
      </c>
      <c r="D50" s="193" t="s">
        <v>181</v>
      </c>
      <c r="E50" s="193">
        <v>3</v>
      </c>
      <c r="F50" s="216" t="s">
        <v>3</v>
      </c>
      <c r="G50" s="216" t="s">
        <v>304</v>
      </c>
      <c r="H50" s="217" t="s">
        <v>1131</v>
      </c>
      <c r="I50" s="218">
        <v>112</v>
      </c>
      <c r="J50" s="193">
        <f t="shared" si="42"/>
        <v>0</v>
      </c>
      <c r="K50" s="193" t="s">
        <v>52</v>
      </c>
      <c r="L50" s="222" t="s">
        <v>38</v>
      </c>
      <c r="M50" s="223"/>
      <c r="N50" s="223"/>
      <c r="O50" s="220">
        <f t="shared" si="36"/>
        <v>112</v>
      </c>
      <c r="P50" s="220">
        <f t="shared" si="37"/>
        <v>0</v>
      </c>
      <c r="Q50" s="220">
        <f t="shared" si="38"/>
        <v>0</v>
      </c>
      <c r="R50" s="220">
        <f t="shared" si="39"/>
        <v>0</v>
      </c>
      <c r="S50" s="220">
        <f t="shared" si="40"/>
        <v>0</v>
      </c>
      <c r="T50" s="220">
        <f t="shared" si="41"/>
        <v>0</v>
      </c>
      <c r="U50" s="220">
        <f t="shared" si="43"/>
        <v>0</v>
      </c>
      <c r="V50" s="241">
        <f t="shared" ref="V50:V62" si="45">1+V49</f>
        <v>3</v>
      </c>
      <c r="W50" s="221"/>
      <c r="Z50" s="188"/>
    </row>
    <row r="51" spans="2:26" ht="12.75" customHeight="1">
      <c r="B51" s="241">
        <f t="shared" si="44"/>
        <v>4</v>
      </c>
      <c r="C51" s="234" t="s">
        <v>188</v>
      </c>
      <c r="D51" s="193" t="s">
        <v>188</v>
      </c>
      <c r="E51" s="193" t="s">
        <v>188</v>
      </c>
      <c r="F51" s="216" t="s">
        <v>188</v>
      </c>
      <c r="G51" s="216" t="s">
        <v>188</v>
      </c>
      <c r="H51" s="217"/>
      <c r="I51" s="218"/>
      <c r="J51" s="193">
        <f t="shared" si="42"/>
        <v>6</v>
      </c>
      <c r="K51" s="193" t="s">
        <v>188</v>
      </c>
      <c r="L51" s="219" t="s">
        <v>38</v>
      </c>
      <c r="M51" s="223"/>
      <c r="N51" s="223"/>
      <c r="O51" s="220">
        <f t="shared" si="36"/>
        <v>0</v>
      </c>
      <c r="P51" s="220">
        <f t="shared" si="37"/>
        <v>0</v>
      </c>
      <c r="Q51" s="220">
        <f t="shared" si="38"/>
        <v>0</v>
      </c>
      <c r="R51" s="220">
        <f t="shared" si="39"/>
        <v>0</v>
      </c>
      <c r="S51" s="220">
        <f t="shared" si="40"/>
        <v>0</v>
      </c>
      <c r="T51" s="220">
        <f t="shared" si="41"/>
        <v>0</v>
      </c>
      <c r="U51" s="220">
        <f t="shared" si="43"/>
        <v>0</v>
      </c>
      <c r="V51" s="241">
        <f t="shared" si="45"/>
        <v>4</v>
      </c>
      <c r="W51" s="221"/>
      <c r="Z51" s="188"/>
    </row>
    <row r="52" spans="2:26" ht="12.75" customHeight="1">
      <c r="B52" s="241">
        <f t="shared" si="44"/>
        <v>5</v>
      </c>
      <c r="C52" s="234" t="s">
        <v>188</v>
      </c>
      <c r="D52" s="193" t="s">
        <v>188</v>
      </c>
      <c r="E52" s="193" t="s">
        <v>188</v>
      </c>
      <c r="F52" s="216" t="s">
        <v>188</v>
      </c>
      <c r="G52" s="216" t="s">
        <v>188</v>
      </c>
      <c r="H52" s="217"/>
      <c r="I52" s="218"/>
      <c r="J52" s="193">
        <f t="shared" si="42"/>
        <v>6</v>
      </c>
      <c r="K52" s="193" t="s">
        <v>188</v>
      </c>
      <c r="L52" s="219" t="s">
        <v>38</v>
      </c>
      <c r="M52" s="223"/>
      <c r="N52" s="223"/>
      <c r="O52" s="220">
        <f t="shared" si="36"/>
        <v>0</v>
      </c>
      <c r="P52" s="220">
        <f t="shared" si="37"/>
        <v>0</v>
      </c>
      <c r="Q52" s="220">
        <f t="shared" si="38"/>
        <v>0</v>
      </c>
      <c r="R52" s="220">
        <f t="shared" si="39"/>
        <v>0</v>
      </c>
      <c r="S52" s="220">
        <f t="shared" si="40"/>
        <v>0</v>
      </c>
      <c r="T52" s="220">
        <f t="shared" si="41"/>
        <v>0</v>
      </c>
      <c r="U52" s="220">
        <f t="shared" si="43"/>
        <v>0</v>
      </c>
      <c r="V52" s="241">
        <f t="shared" si="45"/>
        <v>5</v>
      </c>
      <c r="W52" s="221"/>
      <c r="Z52" s="188"/>
    </row>
    <row r="53" spans="2:26" ht="12.75" hidden="1" customHeight="1">
      <c r="B53" s="241">
        <f t="shared" si="44"/>
        <v>6</v>
      </c>
      <c r="C53" s="234" t="s">
        <v>188</v>
      </c>
      <c r="D53" s="193" t="s">
        <v>188</v>
      </c>
      <c r="E53" s="193" t="s">
        <v>188</v>
      </c>
      <c r="F53" s="216" t="s">
        <v>188</v>
      </c>
      <c r="G53" s="216" t="s">
        <v>188</v>
      </c>
      <c r="H53" s="217"/>
      <c r="I53" s="218"/>
      <c r="J53" s="193">
        <f t="shared" si="42"/>
        <v>6</v>
      </c>
      <c r="K53" s="193" t="s">
        <v>188</v>
      </c>
      <c r="L53" s="219" t="s">
        <v>38</v>
      </c>
      <c r="M53" s="223"/>
      <c r="N53" s="223"/>
      <c r="O53" s="220">
        <f t="shared" si="36"/>
        <v>0</v>
      </c>
      <c r="P53" s="220">
        <f t="shared" si="37"/>
        <v>0</v>
      </c>
      <c r="Q53" s="220">
        <f t="shared" si="38"/>
        <v>0</v>
      </c>
      <c r="R53" s="220">
        <f t="shared" si="39"/>
        <v>0</v>
      </c>
      <c r="S53" s="220">
        <f t="shared" si="40"/>
        <v>0</v>
      </c>
      <c r="T53" s="220">
        <f t="shared" si="41"/>
        <v>0</v>
      </c>
      <c r="U53" s="220">
        <f t="shared" si="43"/>
        <v>0</v>
      </c>
      <c r="V53" s="241">
        <f t="shared" si="45"/>
        <v>6</v>
      </c>
      <c r="W53" s="221"/>
      <c r="Z53" s="188"/>
    </row>
    <row r="54" spans="2:26" ht="12.75" hidden="1" customHeight="1">
      <c r="B54" s="241">
        <f t="shared" si="44"/>
        <v>7</v>
      </c>
      <c r="C54" s="234" t="s">
        <v>188</v>
      </c>
      <c r="D54" s="193" t="s">
        <v>188</v>
      </c>
      <c r="E54" s="193" t="s">
        <v>188</v>
      </c>
      <c r="F54" s="216" t="s">
        <v>188</v>
      </c>
      <c r="G54" s="216" t="s">
        <v>188</v>
      </c>
      <c r="H54" s="217"/>
      <c r="I54" s="218"/>
      <c r="J54" s="193">
        <f t="shared" si="42"/>
        <v>6</v>
      </c>
      <c r="K54" s="193" t="s">
        <v>188</v>
      </c>
      <c r="L54" s="219" t="s">
        <v>38</v>
      </c>
      <c r="M54" s="223"/>
      <c r="N54" s="223"/>
      <c r="O54" s="220">
        <f t="shared" si="36"/>
        <v>0</v>
      </c>
      <c r="P54" s="220">
        <f t="shared" si="37"/>
        <v>0</v>
      </c>
      <c r="Q54" s="220">
        <f t="shared" si="38"/>
        <v>0</v>
      </c>
      <c r="R54" s="220">
        <f t="shared" si="39"/>
        <v>0</v>
      </c>
      <c r="S54" s="220">
        <f t="shared" si="40"/>
        <v>0</v>
      </c>
      <c r="T54" s="220">
        <f t="shared" si="41"/>
        <v>0</v>
      </c>
      <c r="U54" s="220">
        <f t="shared" si="43"/>
        <v>0</v>
      </c>
      <c r="V54" s="241">
        <f t="shared" si="45"/>
        <v>7</v>
      </c>
      <c r="W54" s="221"/>
      <c r="Z54" s="188"/>
    </row>
    <row r="55" spans="2:26" ht="12.75" hidden="1" customHeight="1">
      <c r="B55" s="241">
        <f t="shared" si="44"/>
        <v>8</v>
      </c>
      <c r="C55" s="234" t="s">
        <v>188</v>
      </c>
      <c r="D55" s="193" t="s">
        <v>188</v>
      </c>
      <c r="E55" s="193" t="s">
        <v>188</v>
      </c>
      <c r="F55" s="216" t="s">
        <v>188</v>
      </c>
      <c r="G55" s="216" t="s">
        <v>188</v>
      </c>
      <c r="H55" s="217"/>
      <c r="I55" s="218"/>
      <c r="J55" s="193">
        <f t="shared" si="42"/>
        <v>6</v>
      </c>
      <c r="K55" s="193" t="s">
        <v>188</v>
      </c>
      <c r="L55" s="219" t="s">
        <v>38</v>
      </c>
      <c r="M55" s="223"/>
      <c r="N55" s="223"/>
      <c r="O55" s="220">
        <f t="shared" si="36"/>
        <v>0</v>
      </c>
      <c r="P55" s="220">
        <f t="shared" si="37"/>
        <v>0</v>
      </c>
      <c r="Q55" s="220">
        <f t="shared" si="38"/>
        <v>0</v>
      </c>
      <c r="R55" s="220">
        <f t="shared" si="39"/>
        <v>0</v>
      </c>
      <c r="S55" s="220">
        <f t="shared" si="40"/>
        <v>0</v>
      </c>
      <c r="T55" s="220">
        <f t="shared" si="41"/>
        <v>0</v>
      </c>
      <c r="U55" s="220">
        <f t="shared" si="43"/>
        <v>0</v>
      </c>
      <c r="V55" s="241">
        <f t="shared" si="45"/>
        <v>8</v>
      </c>
      <c r="W55" s="221"/>
      <c r="Z55" s="188"/>
    </row>
    <row r="56" spans="2:26" ht="12.75" hidden="1" customHeight="1">
      <c r="B56" s="241">
        <f t="shared" si="44"/>
        <v>9</v>
      </c>
      <c r="C56" s="234" t="s">
        <v>188</v>
      </c>
      <c r="D56" s="193" t="s">
        <v>188</v>
      </c>
      <c r="E56" s="193" t="s">
        <v>188</v>
      </c>
      <c r="F56" s="216" t="s">
        <v>188</v>
      </c>
      <c r="G56" s="216" t="s">
        <v>188</v>
      </c>
      <c r="H56" s="217"/>
      <c r="I56" s="218"/>
      <c r="J56" s="193">
        <f t="shared" si="42"/>
        <v>6</v>
      </c>
      <c r="K56" s="193" t="s">
        <v>188</v>
      </c>
      <c r="L56" s="219" t="s">
        <v>38</v>
      </c>
      <c r="M56" s="223"/>
      <c r="N56" s="223"/>
      <c r="O56" s="220">
        <f t="shared" si="36"/>
        <v>0</v>
      </c>
      <c r="P56" s="220">
        <f t="shared" si="37"/>
        <v>0</v>
      </c>
      <c r="Q56" s="220">
        <f t="shared" si="38"/>
        <v>0</v>
      </c>
      <c r="R56" s="220">
        <f t="shared" si="39"/>
        <v>0</v>
      </c>
      <c r="S56" s="220">
        <f t="shared" si="40"/>
        <v>0</v>
      </c>
      <c r="T56" s="220">
        <f t="shared" si="41"/>
        <v>0</v>
      </c>
      <c r="U56" s="220">
        <f t="shared" si="43"/>
        <v>0</v>
      </c>
      <c r="V56" s="241">
        <f t="shared" si="45"/>
        <v>9</v>
      </c>
      <c r="W56" s="221"/>
      <c r="Z56" s="188"/>
    </row>
    <row r="57" spans="2:26" ht="12.75" hidden="1" customHeight="1">
      <c r="B57" s="241">
        <f t="shared" si="44"/>
        <v>10</v>
      </c>
      <c r="C57" s="234" t="s">
        <v>188</v>
      </c>
      <c r="D57" s="193" t="s">
        <v>188</v>
      </c>
      <c r="E57" s="193" t="s">
        <v>188</v>
      </c>
      <c r="F57" s="216" t="s">
        <v>188</v>
      </c>
      <c r="G57" s="216" t="s">
        <v>188</v>
      </c>
      <c r="H57" s="217"/>
      <c r="I57" s="218"/>
      <c r="J57" s="193">
        <f t="shared" si="42"/>
        <v>6</v>
      </c>
      <c r="K57" s="193" t="s">
        <v>188</v>
      </c>
      <c r="L57" s="219" t="s">
        <v>38</v>
      </c>
      <c r="M57" s="223"/>
      <c r="N57" s="223"/>
      <c r="O57" s="220">
        <f t="shared" si="36"/>
        <v>0</v>
      </c>
      <c r="P57" s="220">
        <f t="shared" si="37"/>
        <v>0</v>
      </c>
      <c r="Q57" s="220">
        <f t="shared" si="38"/>
        <v>0</v>
      </c>
      <c r="R57" s="220">
        <f t="shared" si="39"/>
        <v>0</v>
      </c>
      <c r="S57" s="220">
        <f t="shared" si="40"/>
        <v>0</v>
      </c>
      <c r="T57" s="220">
        <f t="shared" si="41"/>
        <v>0</v>
      </c>
      <c r="U57" s="220">
        <f t="shared" si="43"/>
        <v>0</v>
      </c>
      <c r="V57" s="241">
        <f t="shared" si="45"/>
        <v>10</v>
      </c>
      <c r="W57" s="221"/>
      <c r="Z57" s="188"/>
    </row>
    <row r="58" spans="2:26" ht="12.75" hidden="1" customHeight="1">
      <c r="B58" s="241">
        <f t="shared" si="44"/>
        <v>11</v>
      </c>
      <c r="C58" s="234" t="s">
        <v>188</v>
      </c>
      <c r="D58" s="193" t="s">
        <v>188</v>
      </c>
      <c r="E58" s="193" t="s">
        <v>188</v>
      </c>
      <c r="F58" s="216" t="s">
        <v>188</v>
      </c>
      <c r="G58" s="216" t="s">
        <v>188</v>
      </c>
      <c r="H58" s="217"/>
      <c r="I58" s="218"/>
      <c r="J58" s="193">
        <f t="shared" si="42"/>
        <v>6</v>
      </c>
      <c r="K58" s="193" t="s">
        <v>188</v>
      </c>
      <c r="L58" s="219" t="s">
        <v>38</v>
      </c>
      <c r="M58" s="223"/>
      <c r="N58" s="223"/>
      <c r="O58" s="220">
        <f t="shared" si="36"/>
        <v>0</v>
      </c>
      <c r="P58" s="220">
        <f t="shared" si="37"/>
        <v>0</v>
      </c>
      <c r="Q58" s="220">
        <f t="shared" si="38"/>
        <v>0</v>
      </c>
      <c r="R58" s="220">
        <f t="shared" si="39"/>
        <v>0</v>
      </c>
      <c r="S58" s="220">
        <f t="shared" si="40"/>
        <v>0</v>
      </c>
      <c r="T58" s="220">
        <f t="shared" si="41"/>
        <v>0</v>
      </c>
      <c r="U58" s="220">
        <f t="shared" si="43"/>
        <v>0</v>
      </c>
      <c r="V58" s="241">
        <f t="shared" si="45"/>
        <v>11</v>
      </c>
      <c r="W58" s="221"/>
      <c r="Z58" s="188"/>
    </row>
    <row r="59" spans="2:26" ht="12.75" hidden="1" customHeight="1">
      <c r="B59" s="241">
        <f t="shared" si="44"/>
        <v>12</v>
      </c>
      <c r="C59" s="234" t="s">
        <v>38</v>
      </c>
      <c r="D59" s="193" t="s">
        <v>188</v>
      </c>
      <c r="E59" s="193" t="s">
        <v>38</v>
      </c>
      <c r="F59" s="216" t="s">
        <v>188</v>
      </c>
      <c r="G59" s="216" t="s">
        <v>188</v>
      </c>
      <c r="H59" s="216"/>
      <c r="I59" s="218"/>
      <c r="J59" s="193">
        <f t="shared" si="42"/>
        <v>6</v>
      </c>
      <c r="K59" s="193" t="s">
        <v>188</v>
      </c>
      <c r="L59" s="219" t="s">
        <v>38</v>
      </c>
      <c r="M59" s="223"/>
      <c r="N59" s="223"/>
      <c r="O59" s="220">
        <f t="shared" si="36"/>
        <v>0</v>
      </c>
      <c r="P59" s="220">
        <f t="shared" si="37"/>
        <v>0</v>
      </c>
      <c r="Q59" s="220">
        <f t="shared" si="38"/>
        <v>0</v>
      </c>
      <c r="R59" s="220">
        <f t="shared" si="39"/>
        <v>0</v>
      </c>
      <c r="S59" s="220">
        <f t="shared" si="40"/>
        <v>0</v>
      </c>
      <c r="T59" s="220">
        <f t="shared" si="41"/>
        <v>0</v>
      </c>
      <c r="U59" s="220">
        <f t="shared" si="43"/>
        <v>0</v>
      </c>
      <c r="V59" s="241">
        <f t="shared" si="45"/>
        <v>12</v>
      </c>
      <c r="W59" s="221"/>
      <c r="Z59" s="188"/>
    </row>
    <row r="60" spans="2:26" ht="12.75" hidden="1" customHeight="1">
      <c r="B60" s="241">
        <f t="shared" si="44"/>
        <v>13</v>
      </c>
      <c r="C60" s="234" t="s">
        <v>38</v>
      </c>
      <c r="D60" s="193" t="s">
        <v>188</v>
      </c>
      <c r="E60" s="193" t="s">
        <v>38</v>
      </c>
      <c r="F60" s="216" t="s">
        <v>188</v>
      </c>
      <c r="G60" s="216" t="s">
        <v>188</v>
      </c>
      <c r="H60" s="216"/>
      <c r="I60" s="218"/>
      <c r="J60" s="193">
        <f t="shared" si="42"/>
        <v>6</v>
      </c>
      <c r="K60" s="193" t="s">
        <v>188</v>
      </c>
      <c r="L60" s="219" t="s">
        <v>38</v>
      </c>
      <c r="M60" s="223"/>
      <c r="N60" s="223"/>
      <c r="O60" s="220">
        <f t="shared" si="36"/>
        <v>0</v>
      </c>
      <c r="P60" s="220">
        <f t="shared" si="37"/>
        <v>0</v>
      </c>
      <c r="Q60" s="220">
        <f t="shared" si="38"/>
        <v>0</v>
      </c>
      <c r="R60" s="220">
        <f t="shared" si="39"/>
        <v>0</v>
      </c>
      <c r="S60" s="220">
        <f t="shared" si="40"/>
        <v>0</v>
      </c>
      <c r="T60" s="220">
        <f t="shared" si="41"/>
        <v>0</v>
      </c>
      <c r="U60" s="220">
        <f t="shared" si="43"/>
        <v>0</v>
      </c>
      <c r="V60" s="241">
        <f t="shared" si="45"/>
        <v>13</v>
      </c>
      <c r="W60" s="221"/>
      <c r="Z60" s="188"/>
    </row>
    <row r="61" spans="2:26" ht="12.75" hidden="1" customHeight="1">
      <c r="B61" s="241">
        <f t="shared" si="44"/>
        <v>14</v>
      </c>
      <c r="C61" s="234" t="s">
        <v>38</v>
      </c>
      <c r="D61" s="193" t="s">
        <v>188</v>
      </c>
      <c r="E61" s="193" t="s">
        <v>38</v>
      </c>
      <c r="F61" s="216" t="s">
        <v>188</v>
      </c>
      <c r="G61" s="216" t="s">
        <v>188</v>
      </c>
      <c r="H61" s="216"/>
      <c r="I61" s="218"/>
      <c r="J61" s="193">
        <f t="shared" si="42"/>
        <v>6</v>
      </c>
      <c r="K61" s="193" t="s">
        <v>188</v>
      </c>
      <c r="L61" s="219" t="s">
        <v>38</v>
      </c>
      <c r="M61" s="223"/>
      <c r="N61" s="223"/>
      <c r="O61" s="220">
        <f t="shared" si="36"/>
        <v>0</v>
      </c>
      <c r="P61" s="220">
        <f t="shared" si="37"/>
        <v>0</v>
      </c>
      <c r="Q61" s="220">
        <f t="shared" si="38"/>
        <v>0</v>
      </c>
      <c r="R61" s="220">
        <f t="shared" si="39"/>
        <v>0</v>
      </c>
      <c r="S61" s="220">
        <f t="shared" si="40"/>
        <v>0</v>
      </c>
      <c r="T61" s="220">
        <f t="shared" si="41"/>
        <v>0</v>
      </c>
      <c r="U61" s="220">
        <f t="shared" si="43"/>
        <v>0</v>
      </c>
      <c r="V61" s="241">
        <f t="shared" si="45"/>
        <v>14</v>
      </c>
      <c r="W61" s="221"/>
      <c r="Z61" s="188"/>
    </row>
    <row r="62" spans="2:26" ht="12.75" hidden="1" customHeight="1">
      <c r="B62" s="241">
        <f t="shared" si="44"/>
        <v>15</v>
      </c>
      <c r="C62" s="234" t="s">
        <v>38</v>
      </c>
      <c r="D62" s="193" t="s">
        <v>188</v>
      </c>
      <c r="E62" s="193" t="s">
        <v>38</v>
      </c>
      <c r="F62" s="216" t="s">
        <v>188</v>
      </c>
      <c r="G62" s="216" t="s">
        <v>188</v>
      </c>
      <c r="H62" s="216"/>
      <c r="I62" s="218"/>
      <c r="J62" s="193">
        <f t="shared" si="42"/>
        <v>6</v>
      </c>
      <c r="K62" s="193" t="s">
        <v>188</v>
      </c>
      <c r="L62" s="219" t="s">
        <v>38</v>
      </c>
      <c r="M62" s="223"/>
      <c r="N62" s="223"/>
      <c r="O62" s="220">
        <f t="shared" si="36"/>
        <v>0</v>
      </c>
      <c r="P62" s="220">
        <f t="shared" si="37"/>
        <v>0</v>
      </c>
      <c r="Q62" s="220">
        <f t="shared" si="38"/>
        <v>0</v>
      </c>
      <c r="R62" s="220">
        <f t="shared" si="39"/>
        <v>0</v>
      </c>
      <c r="S62" s="220">
        <f t="shared" si="40"/>
        <v>0</v>
      </c>
      <c r="T62" s="220">
        <f t="shared" si="41"/>
        <v>0</v>
      </c>
      <c r="U62" s="220">
        <f t="shared" si="43"/>
        <v>0</v>
      </c>
      <c r="V62" s="241">
        <f t="shared" si="45"/>
        <v>15</v>
      </c>
      <c r="W62" s="221"/>
      <c r="Z62" s="188"/>
    </row>
    <row r="63" spans="2:26" ht="12.75" hidden="1" customHeight="1">
      <c r="C63" s="228"/>
      <c r="D63" s="228"/>
      <c r="E63" s="189"/>
      <c r="F63" s="189"/>
      <c r="G63" s="189"/>
      <c r="H63" s="237"/>
      <c r="I63" s="228"/>
      <c r="J63" s="228"/>
      <c r="K63" s="228"/>
      <c r="L63" s="228"/>
      <c r="O63" s="189"/>
      <c r="P63" s="189"/>
      <c r="Q63" s="189"/>
      <c r="R63" s="189"/>
      <c r="S63" s="189"/>
      <c r="T63" s="189"/>
      <c r="U63" s="189"/>
      <c r="V63" s="188"/>
      <c r="W63" s="221"/>
      <c r="Z63" s="188"/>
    </row>
    <row r="64" spans="2:26" ht="12.75" hidden="1" customHeight="1">
      <c r="C64" s="188"/>
      <c r="D64" s="188"/>
      <c r="E64" s="189"/>
      <c r="F64" s="189"/>
      <c r="G64" s="189"/>
      <c r="H64" s="237"/>
      <c r="I64" s="228"/>
      <c r="J64" s="228"/>
      <c r="K64" s="228"/>
      <c r="O64" s="242"/>
      <c r="P64" s="242"/>
      <c r="Q64" s="242"/>
      <c r="R64" s="242"/>
      <c r="S64" s="242"/>
      <c r="T64" s="242"/>
      <c r="U64" s="242"/>
      <c r="V64" s="188"/>
      <c r="W64" s="221"/>
      <c r="Z64" s="188"/>
    </row>
    <row r="65" spans="2:26" ht="12.75" hidden="1" customHeight="1">
      <c r="B65" s="597" t="s">
        <v>208</v>
      </c>
      <c r="C65" s="600" t="s">
        <v>201</v>
      </c>
      <c r="D65" s="603" t="s">
        <v>202</v>
      </c>
      <c r="E65" s="603" t="s">
        <v>36</v>
      </c>
      <c r="F65" s="597" t="s">
        <v>32</v>
      </c>
      <c r="G65" s="597"/>
      <c r="H65" s="597"/>
      <c r="I65" s="244" t="s">
        <v>33</v>
      </c>
      <c r="J65" s="606" t="s">
        <v>298</v>
      </c>
      <c r="K65" s="607"/>
      <c r="L65" s="594" t="s">
        <v>34</v>
      </c>
      <c r="M65" s="205" t="s">
        <v>48</v>
      </c>
      <c r="N65" s="205" t="s">
        <v>253</v>
      </c>
      <c r="O65" s="243" t="s">
        <v>220</v>
      </c>
      <c r="P65" s="243" t="s">
        <v>49</v>
      </c>
      <c r="Q65" s="243" t="s">
        <v>50</v>
      </c>
      <c r="R65" s="243" t="s">
        <v>53</v>
      </c>
      <c r="S65" s="243" t="s">
        <v>221</v>
      </c>
      <c r="T65" s="243" t="s">
        <v>218</v>
      </c>
      <c r="U65" s="243" t="s">
        <v>219</v>
      </c>
      <c r="V65" s="597" t="s">
        <v>208</v>
      </c>
      <c r="W65" s="221"/>
      <c r="Z65" s="188"/>
    </row>
    <row r="66" spans="2:26" ht="12.75" hidden="1" customHeight="1">
      <c r="B66" s="597"/>
      <c r="C66" s="601"/>
      <c r="D66" s="604"/>
      <c r="E66" s="604"/>
      <c r="F66" s="598" t="s">
        <v>0</v>
      </c>
      <c r="G66" s="598" t="s">
        <v>1</v>
      </c>
      <c r="H66" s="598" t="s">
        <v>2</v>
      </c>
      <c r="I66" s="598" t="s">
        <v>35</v>
      </c>
      <c r="J66" s="608"/>
      <c r="K66" s="609"/>
      <c r="L66" s="595"/>
      <c r="M66" s="207" t="s">
        <v>46</v>
      </c>
      <c r="N66" s="207" t="s">
        <v>254</v>
      </c>
      <c r="O66" s="243" t="s">
        <v>52</v>
      </c>
      <c r="P66" s="243" t="s">
        <v>51</v>
      </c>
      <c r="Q66" s="243" t="s">
        <v>358</v>
      </c>
      <c r="R66" s="243" t="s">
        <v>55</v>
      </c>
      <c r="S66" s="243" t="s">
        <v>192</v>
      </c>
      <c r="T66" s="243" t="s">
        <v>193</v>
      </c>
      <c r="U66" s="243" t="s">
        <v>56</v>
      </c>
      <c r="V66" s="597"/>
      <c r="W66" s="189" t="s">
        <v>261</v>
      </c>
      <c r="Z66" s="188"/>
    </row>
    <row r="67" spans="2:26" ht="12.75" hidden="1" customHeight="1">
      <c r="B67" s="597"/>
      <c r="C67" s="602"/>
      <c r="D67" s="605"/>
      <c r="E67" s="605"/>
      <c r="F67" s="599"/>
      <c r="G67" s="599"/>
      <c r="H67" s="599"/>
      <c r="I67" s="599"/>
      <c r="J67" s="610"/>
      <c r="K67" s="611"/>
      <c r="L67" s="596"/>
      <c r="M67" s="210">
        <f>SUM(O67:U67)-Q67-R67</f>
        <v>0</v>
      </c>
      <c r="N67" s="211">
        <f>O67+T67+(IF(W67=1,U67,0))</f>
        <v>0</v>
      </c>
      <c r="O67" s="245">
        <f>SUM(O68:O82)</f>
        <v>0</v>
      </c>
      <c r="P67" s="245">
        <f>SUM(P68:P82)</f>
        <v>0</v>
      </c>
      <c r="Q67" s="245">
        <f>SUM(Q68:Q82)</f>
        <v>0</v>
      </c>
      <c r="R67" s="245">
        <f>SUM(R68:R82)</f>
        <v>0</v>
      </c>
      <c r="S67" s="245">
        <f t="shared" ref="S67:T67" si="46">SUM(S68:S82)</f>
        <v>0</v>
      </c>
      <c r="T67" s="245">
        <f t="shared" si="46"/>
        <v>0</v>
      </c>
      <c r="U67" s="245">
        <f>SUM(U68:U82)</f>
        <v>0</v>
      </c>
      <c r="V67" s="597"/>
      <c r="W67" s="221">
        <f>$Y$10</f>
        <v>0</v>
      </c>
      <c r="Z67" s="188"/>
    </row>
    <row r="68" spans="2:26" ht="12.75" hidden="1" customHeight="1">
      <c r="B68" s="246">
        <v>1</v>
      </c>
      <c r="C68" s="234" t="s">
        <v>38</v>
      </c>
      <c r="D68" s="193" t="s">
        <v>188</v>
      </c>
      <c r="E68" s="193" t="s">
        <v>38</v>
      </c>
      <c r="F68" s="216" t="s">
        <v>188</v>
      </c>
      <c r="G68" s="216" t="s">
        <v>188</v>
      </c>
      <c r="H68" s="216"/>
      <c r="I68" s="218"/>
      <c r="J68" s="193">
        <f>IF(K68="耕作",0,IF(K68="休耕",1,IF(K68="転用",2,IF(K68="売却",3,IF(K68="貸出",4,IF(K68="借入",5,IF(K68="-",6,IF(K68="その他",7))))))))</f>
        <v>6</v>
      </c>
      <c r="K68" s="193" t="s">
        <v>188</v>
      </c>
      <c r="L68" s="219" t="s">
        <v>38</v>
      </c>
      <c r="M68" s="223"/>
      <c r="N68" s="223"/>
      <c r="O68" s="220">
        <f t="shared" ref="O68:O82" si="47">IF(J68=0,I68,0)</f>
        <v>0</v>
      </c>
      <c r="P68" s="220">
        <f>IF(J68=1,I68,0)</f>
        <v>0</v>
      </c>
      <c r="Q68" s="220">
        <f t="shared" ref="Q68:Q82" si="48">IF(J68=2,I68,0)</f>
        <v>0</v>
      </c>
      <c r="R68" s="220">
        <f t="shared" ref="R68:R82" si="49">IF(J68=3,I68,0)</f>
        <v>0</v>
      </c>
      <c r="S68" s="220">
        <f t="shared" ref="S68:S82" si="50">IF(J68=4,I68,0)</f>
        <v>0</v>
      </c>
      <c r="T68" s="220">
        <f t="shared" ref="T68:T82" si="51">IF(J68=5,I68,0)</f>
        <v>0</v>
      </c>
      <c r="U68" s="220">
        <f>IF(J68=7,I68,0)</f>
        <v>0</v>
      </c>
      <c r="V68" s="246">
        <v>1</v>
      </c>
      <c r="W68" s="221"/>
      <c r="Z68" s="188"/>
    </row>
    <row r="69" spans="2:26" ht="12.75" hidden="1" customHeight="1">
      <c r="B69" s="246">
        <f>1+B68</f>
        <v>2</v>
      </c>
      <c r="C69" s="234" t="s">
        <v>38</v>
      </c>
      <c r="D69" s="193" t="s">
        <v>188</v>
      </c>
      <c r="E69" s="193" t="s">
        <v>38</v>
      </c>
      <c r="F69" s="216" t="s">
        <v>188</v>
      </c>
      <c r="G69" s="216" t="s">
        <v>188</v>
      </c>
      <c r="H69" s="216"/>
      <c r="I69" s="218"/>
      <c r="J69" s="193">
        <f t="shared" ref="J69:J82" si="52">IF(K69="耕作",0,IF(K69="休耕",1,IF(K69="転用",2,IF(K69="売却",3,IF(K69="貸出",4,IF(K69="借入",5,IF(K69="-",6,IF(K69="その他",7))))))))</f>
        <v>6</v>
      </c>
      <c r="K69" s="193" t="s">
        <v>188</v>
      </c>
      <c r="L69" s="222" t="s">
        <v>38</v>
      </c>
      <c r="M69" s="223"/>
      <c r="N69" s="223"/>
      <c r="O69" s="220">
        <f t="shared" si="47"/>
        <v>0</v>
      </c>
      <c r="P69" s="220">
        <f t="shared" ref="P69:P82" si="53">IF(J69=1,I69,0)</f>
        <v>0</v>
      </c>
      <c r="Q69" s="220">
        <f t="shared" si="48"/>
        <v>0</v>
      </c>
      <c r="R69" s="220">
        <f t="shared" si="49"/>
        <v>0</v>
      </c>
      <c r="S69" s="220">
        <f t="shared" si="50"/>
        <v>0</v>
      </c>
      <c r="T69" s="220">
        <f t="shared" si="51"/>
        <v>0</v>
      </c>
      <c r="U69" s="220">
        <f t="shared" ref="U69:U82" si="54">IF(J69=7,I69,0)</f>
        <v>0</v>
      </c>
      <c r="V69" s="246">
        <f>1+V68</f>
        <v>2</v>
      </c>
      <c r="W69" s="221"/>
      <c r="Z69" s="188"/>
    </row>
    <row r="70" spans="2:26" ht="12.75" hidden="1" customHeight="1">
      <c r="B70" s="246">
        <f t="shared" ref="B70:B82" si="55">1+B69</f>
        <v>3</v>
      </c>
      <c r="C70" s="234" t="s">
        <v>38</v>
      </c>
      <c r="D70" s="193" t="s">
        <v>188</v>
      </c>
      <c r="E70" s="193" t="s">
        <v>38</v>
      </c>
      <c r="F70" s="216" t="s">
        <v>188</v>
      </c>
      <c r="G70" s="216" t="s">
        <v>188</v>
      </c>
      <c r="H70" s="216"/>
      <c r="I70" s="218"/>
      <c r="J70" s="193">
        <f t="shared" si="52"/>
        <v>6</v>
      </c>
      <c r="K70" s="193" t="s">
        <v>188</v>
      </c>
      <c r="L70" s="222" t="s">
        <v>38</v>
      </c>
      <c r="M70" s="223"/>
      <c r="N70" s="223"/>
      <c r="O70" s="220">
        <f t="shared" si="47"/>
        <v>0</v>
      </c>
      <c r="P70" s="220">
        <f t="shared" si="53"/>
        <v>0</v>
      </c>
      <c r="Q70" s="220">
        <f t="shared" si="48"/>
        <v>0</v>
      </c>
      <c r="R70" s="220">
        <f t="shared" si="49"/>
        <v>0</v>
      </c>
      <c r="S70" s="220">
        <f t="shared" si="50"/>
        <v>0</v>
      </c>
      <c r="T70" s="220">
        <f t="shared" si="51"/>
        <v>0</v>
      </c>
      <c r="U70" s="220">
        <f t="shared" si="54"/>
        <v>0</v>
      </c>
      <c r="V70" s="246">
        <f t="shared" ref="V70:V82" si="56">1+V69</f>
        <v>3</v>
      </c>
      <c r="W70" s="221"/>
      <c r="Z70" s="188"/>
    </row>
    <row r="71" spans="2:26" ht="12.75" hidden="1" customHeight="1">
      <c r="B71" s="246">
        <f t="shared" si="55"/>
        <v>4</v>
      </c>
      <c r="C71" s="234" t="s">
        <v>38</v>
      </c>
      <c r="D71" s="193" t="s">
        <v>188</v>
      </c>
      <c r="E71" s="193" t="s">
        <v>38</v>
      </c>
      <c r="F71" s="216" t="s">
        <v>188</v>
      </c>
      <c r="G71" s="216" t="s">
        <v>188</v>
      </c>
      <c r="H71" s="216"/>
      <c r="I71" s="218"/>
      <c r="J71" s="193">
        <f t="shared" si="52"/>
        <v>6</v>
      </c>
      <c r="K71" s="193" t="s">
        <v>188</v>
      </c>
      <c r="L71" s="219" t="s">
        <v>38</v>
      </c>
      <c r="M71" s="223"/>
      <c r="N71" s="223"/>
      <c r="O71" s="220">
        <f t="shared" si="47"/>
        <v>0</v>
      </c>
      <c r="P71" s="220">
        <f t="shared" si="53"/>
        <v>0</v>
      </c>
      <c r="Q71" s="220">
        <f t="shared" si="48"/>
        <v>0</v>
      </c>
      <c r="R71" s="220">
        <f t="shared" si="49"/>
        <v>0</v>
      </c>
      <c r="S71" s="220">
        <f t="shared" si="50"/>
        <v>0</v>
      </c>
      <c r="T71" s="220">
        <f t="shared" si="51"/>
        <v>0</v>
      </c>
      <c r="U71" s="220">
        <f t="shared" si="54"/>
        <v>0</v>
      </c>
      <c r="V71" s="246">
        <f t="shared" si="56"/>
        <v>4</v>
      </c>
      <c r="W71" s="221"/>
      <c r="Z71" s="188"/>
    </row>
    <row r="72" spans="2:26" ht="12.75" hidden="1" customHeight="1">
      <c r="B72" s="246">
        <f t="shared" si="55"/>
        <v>5</v>
      </c>
      <c r="C72" s="234" t="s">
        <v>38</v>
      </c>
      <c r="D72" s="193" t="s">
        <v>188</v>
      </c>
      <c r="E72" s="193" t="s">
        <v>38</v>
      </c>
      <c r="F72" s="216" t="s">
        <v>188</v>
      </c>
      <c r="G72" s="216" t="s">
        <v>188</v>
      </c>
      <c r="H72" s="216"/>
      <c r="I72" s="218"/>
      <c r="J72" s="193">
        <f t="shared" si="52"/>
        <v>6</v>
      </c>
      <c r="K72" s="193" t="s">
        <v>188</v>
      </c>
      <c r="L72" s="219" t="s">
        <v>38</v>
      </c>
      <c r="M72" s="223"/>
      <c r="N72" s="223"/>
      <c r="O72" s="220">
        <f t="shared" si="47"/>
        <v>0</v>
      </c>
      <c r="P72" s="220">
        <f t="shared" si="53"/>
        <v>0</v>
      </c>
      <c r="Q72" s="220">
        <f t="shared" si="48"/>
        <v>0</v>
      </c>
      <c r="R72" s="220">
        <f t="shared" si="49"/>
        <v>0</v>
      </c>
      <c r="S72" s="220">
        <f t="shared" si="50"/>
        <v>0</v>
      </c>
      <c r="T72" s="220">
        <f t="shared" si="51"/>
        <v>0</v>
      </c>
      <c r="U72" s="220">
        <f t="shared" si="54"/>
        <v>0</v>
      </c>
      <c r="V72" s="246">
        <f t="shared" si="56"/>
        <v>5</v>
      </c>
      <c r="W72" s="221"/>
      <c r="Z72" s="188"/>
    </row>
    <row r="73" spans="2:26" ht="12.75" hidden="1" customHeight="1">
      <c r="B73" s="246">
        <f t="shared" si="55"/>
        <v>6</v>
      </c>
      <c r="C73" s="234" t="s">
        <v>188</v>
      </c>
      <c r="D73" s="193" t="s">
        <v>188</v>
      </c>
      <c r="E73" s="193" t="s">
        <v>38</v>
      </c>
      <c r="F73" s="216" t="s">
        <v>188</v>
      </c>
      <c r="G73" s="216" t="s">
        <v>188</v>
      </c>
      <c r="H73" s="216" t="s">
        <v>6</v>
      </c>
      <c r="I73" s="218" t="s">
        <v>6</v>
      </c>
      <c r="J73" s="193">
        <f t="shared" si="52"/>
        <v>6</v>
      </c>
      <c r="K73" s="193" t="s">
        <v>188</v>
      </c>
      <c r="L73" s="219" t="s">
        <v>38</v>
      </c>
      <c r="M73" s="223"/>
      <c r="N73" s="223"/>
      <c r="O73" s="220">
        <f t="shared" si="47"/>
        <v>0</v>
      </c>
      <c r="P73" s="220">
        <f t="shared" si="53"/>
        <v>0</v>
      </c>
      <c r="Q73" s="220">
        <f t="shared" si="48"/>
        <v>0</v>
      </c>
      <c r="R73" s="220">
        <f t="shared" si="49"/>
        <v>0</v>
      </c>
      <c r="S73" s="220">
        <f t="shared" si="50"/>
        <v>0</v>
      </c>
      <c r="T73" s="220">
        <f t="shared" si="51"/>
        <v>0</v>
      </c>
      <c r="U73" s="220">
        <f t="shared" si="54"/>
        <v>0</v>
      </c>
      <c r="V73" s="246">
        <f t="shared" si="56"/>
        <v>6</v>
      </c>
      <c r="W73" s="221"/>
      <c r="Z73" s="188"/>
    </row>
    <row r="74" spans="2:26" ht="12.75" hidden="1" customHeight="1">
      <c r="B74" s="246">
        <f t="shared" si="55"/>
        <v>7</v>
      </c>
      <c r="C74" s="234" t="s">
        <v>188</v>
      </c>
      <c r="D74" s="193" t="s">
        <v>188</v>
      </c>
      <c r="E74" s="193" t="s">
        <v>38</v>
      </c>
      <c r="F74" s="216" t="s">
        <v>188</v>
      </c>
      <c r="G74" s="216" t="s">
        <v>188</v>
      </c>
      <c r="H74" s="216" t="s">
        <v>6</v>
      </c>
      <c r="I74" s="218" t="s">
        <v>6</v>
      </c>
      <c r="J74" s="193">
        <f t="shared" si="52"/>
        <v>6</v>
      </c>
      <c r="K74" s="193" t="s">
        <v>188</v>
      </c>
      <c r="L74" s="219" t="s">
        <v>38</v>
      </c>
      <c r="M74" s="223"/>
      <c r="N74" s="223"/>
      <c r="O74" s="220">
        <f t="shared" si="47"/>
        <v>0</v>
      </c>
      <c r="P74" s="220">
        <f t="shared" si="53"/>
        <v>0</v>
      </c>
      <c r="Q74" s="220">
        <f t="shared" si="48"/>
        <v>0</v>
      </c>
      <c r="R74" s="220">
        <f t="shared" si="49"/>
        <v>0</v>
      </c>
      <c r="S74" s="220">
        <f t="shared" si="50"/>
        <v>0</v>
      </c>
      <c r="T74" s="220">
        <f t="shared" si="51"/>
        <v>0</v>
      </c>
      <c r="U74" s="220">
        <f t="shared" si="54"/>
        <v>0</v>
      </c>
      <c r="V74" s="246">
        <f t="shared" si="56"/>
        <v>7</v>
      </c>
      <c r="W74" s="221"/>
      <c r="Z74" s="188"/>
    </row>
    <row r="75" spans="2:26" ht="12.75" hidden="1" customHeight="1">
      <c r="B75" s="246">
        <f t="shared" si="55"/>
        <v>8</v>
      </c>
      <c r="C75" s="234" t="s">
        <v>188</v>
      </c>
      <c r="D75" s="193" t="s">
        <v>188</v>
      </c>
      <c r="E75" s="193" t="s">
        <v>38</v>
      </c>
      <c r="F75" s="216" t="s">
        <v>188</v>
      </c>
      <c r="G75" s="216" t="s">
        <v>188</v>
      </c>
      <c r="H75" s="216" t="s">
        <v>6</v>
      </c>
      <c r="I75" s="218" t="s">
        <v>6</v>
      </c>
      <c r="J75" s="193">
        <f t="shared" si="52"/>
        <v>6</v>
      </c>
      <c r="K75" s="193" t="s">
        <v>188</v>
      </c>
      <c r="L75" s="219" t="s">
        <v>38</v>
      </c>
      <c r="M75" s="223"/>
      <c r="N75" s="223"/>
      <c r="O75" s="220">
        <f t="shared" si="47"/>
        <v>0</v>
      </c>
      <c r="P75" s="220">
        <f t="shared" si="53"/>
        <v>0</v>
      </c>
      <c r="Q75" s="220">
        <f t="shared" si="48"/>
        <v>0</v>
      </c>
      <c r="R75" s="220">
        <f t="shared" si="49"/>
        <v>0</v>
      </c>
      <c r="S75" s="220">
        <f t="shared" si="50"/>
        <v>0</v>
      </c>
      <c r="T75" s="220">
        <f t="shared" si="51"/>
        <v>0</v>
      </c>
      <c r="U75" s="220">
        <f t="shared" si="54"/>
        <v>0</v>
      </c>
      <c r="V75" s="246">
        <f t="shared" si="56"/>
        <v>8</v>
      </c>
      <c r="W75" s="221"/>
      <c r="Z75" s="188"/>
    </row>
    <row r="76" spans="2:26" ht="12.75" hidden="1" customHeight="1">
      <c r="B76" s="246">
        <f t="shared" si="55"/>
        <v>9</v>
      </c>
      <c r="C76" s="234" t="s">
        <v>188</v>
      </c>
      <c r="D76" s="193" t="s">
        <v>188</v>
      </c>
      <c r="E76" s="193" t="s">
        <v>38</v>
      </c>
      <c r="F76" s="216" t="s">
        <v>188</v>
      </c>
      <c r="G76" s="216" t="s">
        <v>188</v>
      </c>
      <c r="H76" s="216" t="s">
        <v>6</v>
      </c>
      <c r="I76" s="218" t="s">
        <v>6</v>
      </c>
      <c r="J76" s="193">
        <f t="shared" si="52"/>
        <v>6</v>
      </c>
      <c r="K76" s="193" t="s">
        <v>188</v>
      </c>
      <c r="L76" s="219" t="s">
        <v>38</v>
      </c>
      <c r="M76" s="223"/>
      <c r="N76" s="223"/>
      <c r="O76" s="220">
        <f t="shared" si="47"/>
        <v>0</v>
      </c>
      <c r="P76" s="220">
        <f t="shared" si="53"/>
        <v>0</v>
      </c>
      <c r="Q76" s="220">
        <f t="shared" si="48"/>
        <v>0</v>
      </c>
      <c r="R76" s="220">
        <f t="shared" si="49"/>
        <v>0</v>
      </c>
      <c r="S76" s="220">
        <f t="shared" si="50"/>
        <v>0</v>
      </c>
      <c r="T76" s="220">
        <f t="shared" si="51"/>
        <v>0</v>
      </c>
      <c r="U76" s="220">
        <f t="shared" si="54"/>
        <v>0</v>
      </c>
      <c r="V76" s="246">
        <f t="shared" si="56"/>
        <v>9</v>
      </c>
      <c r="W76" s="221"/>
      <c r="Z76" s="188"/>
    </row>
    <row r="77" spans="2:26" ht="12.75" hidden="1" customHeight="1">
      <c r="B77" s="246">
        <f t="shared" si="55"/>
        <v>10</v>
      </c>
      <c r="C77" s="234" t="s">
        <v>188</v>
      </c>
      <c r="D77" s="193" t="s">
        <v>188</v>
      </c>
      <c r="E77" s="193" t="s">
        <v>38</v>
      </c>
      <c r="F77" s="216" t="s">
        <v>188</v>
      </c>
      <c r="G77" s="216" t="s">
        <v>188</v>
      </c>
      <c r="H77" s="216" t="s">
        <v>6</v>
      </c>
      <c r="I77" s="218" t="s">
        <v>6</v>
      </c>
      <c r="J77" s="193">
        <f t="shared" si="52"/>
        <v>6</v>
      </c>
      <c r="K77" s="193" t="s">
        <v>188</v>
      </c>
      <c r="L77" s="219" t="s">
        <v>38</v>
      </c>
      <c r="M77" s="223"/>
      <c r="N77" s="223"/>
      <c r="O77" s="220">
        <f t="shared" si="47"/>
        <v>0</v>
      </c>
      <c r="P77" s="220">
        <f t="shared" si="53"/>
        <v>0</v>
      </c>
      <c r="Q77" s="220">
        <f t="shared" si="48"/>
        <v>0</v>
      </c>
      <c r="R77" s="220">
        <f t="shared" si="49"/>
        <v>0</v>
      </c>
      <c r="S77" s="220">
        <f t="shared" si="50"/>
        <v>0</v>
      </c>
      <c r="T77" s="220">
        <f t="shared" si="51"/>
        <v>0</v>
      </c>
      <c r="U77" s="220">
        <f t="shared" si="54"/>
        <v>0</v>
      </c>
      <c r="V77" s="246">
        <f t="shared" si="56"/>
        <v>10</v>
      </c>
      <c r="W77" s="221"/>
      <c r="Z77" s="188"/>
    </row>
    <row r="78" spans="2:26" ht="12.75" hidden="1" customHeight="1">
      <c r="B78" s="246">
        <f t="shared" si="55"/>
        <v>11</v>
      </c>
      <c r="C78" s="234" t="s">
        <v>188</v>
      </c>
      <c r="D78" s="193" t="s">
        <v>188</v>
      </c>
      <c r="E78" s="193" t="s">
        <v>38</v>
      </c>
      <c r="F78" s="216" t="s">
        <v>188</v>
      </c>
      <c r="G78" s="216" t="s">
        <v>188</v>
      </c>
      <c r="H78" s="216" t="s">
        <v>6</v>
      </c>
      <c r="I78" s="218" t="s">
        <v>6</v>
      </c>
      <c r="J78" s="193">
        <f t="shared" si="52"/>
        <v>6</v>
      </c>
      <c r="K78" s="193" t="s">
        <v>188</v>
      </c>
      <c r="L78" s="219" t="s">
        <v>38</v>
      </c>
      <c r="M78" s="223"/>
      <c r="N78" s="223"/>
      <c r="O78" s="220">
        <f t="shared" si="47"/>
        <v>0</v>
      </c>
      <c r="P78" s="220">
        <f t="shared" si="53"/>
        <v>0</v>
      </c>
      <c r="Q78" s="220">
        <f t="shared" si="48"/>
        <v>0</v>
      </c>
      <c r="R78" s="220">
        <f t="shared" si="49"/>
        <v>0</v>
      </c>
      <c r="S78" s="220">
        <f t="shared" si="50"/>
        <v>0</v>
      </c>
      <c r="T78" s="220">
        <f t="shared" si="51"/>
        <v>0</v>
      </c>
      <c r="U78" s="220">
        <f t="shared" si="54"/>
        <v>0</v>
      </c>
      <c r="V78" s="246">
        <f t="shared" si="56"/>
        <v>11</v>
      </c>
      <c r="W78" s="221"/>
      <c r="Z78" s="188"/>
    </row>
    <row r="79" spans="2:26" ht="12.75" hidden="1" customHeight="1">
      <c r="B79" s="246">
        <f t="shared" si="55"/>
        <v>12</v>
      </c>
      <c r="C79" s="234" t="s">
        <v>188</v>
      </c>
      <c r="D79" s="193" t="s">
        <v>188</v>
      </c>
      <c r="E79" s="193" t="s">
        <v>38</v>
      </c>
      <c r="F79" s="216" t="s">
        <v>188</v>
      </c>
      <c r="G79" s="216" t="s">
        <v>188</v>
      </c>
      <c r="H79" s="216" t="s">
        <v>6</v>
      </c>
      <c r="I79" s="218" t="s">
        <v>6</v>
      </c>
      <c r="J79" s="193">
        <f t="shared" si="52"/>
        <v>6</v>
      </c>
      <c r="K79" s="193" t="s">
        <v>188</v>
      </c>
      <c r="L79" s="219" t="s">
        <v>38</v>
      </c>
      <c r="M79" s="223"/>
      <c r="N79" s="223"/>
      <c r="O79" s="220">
        <f t="shared" si="47"/>
        <v>0</v>
      </c>
      <c r="P79" s="220">
        <f t="shared" si="53"/>
        <v>0</v>
      </c>
      <c r="Q79" s="220">
        <f t="shared" si="48"/>
        <v>0</v>
      </c>
      <c r="R79" s="220">
        <f t="shared" si="49"/>
        <v>0</v>
      </c>
      <c r="S79" s="220">
        <f t="shared" si="50"/>
        <v>0</v>
      </c>
      <c r="T79" s="220">
        <f t="shared" si="51"/>
        <v>0</v>
      </c>
      <c r="U79" s="220">
        <f t="shared" si="54"/>
        <v>0</v>
      </c>
      <c r="V79" s="246">
        <f t="shared" si="56"/>
        <v>12</v>
      </c>
      <c r="W79" s="221"/>
      <c r="Z79" s="188"/>
    </row>
    <row r="80" spans="2:26" ht="12.75" hidden="1" customHeight="1">
      <c r="B80" s="246">
        <f t="shared" si="55"/>
        <v>13</v>
      </c>
      <c r="C80" s="234" t="s">
        <v>188</v>
      </c>
      <c r="D80" s="193" t="s">
        <v>188</v>
      </c>
      <c r="E80" s="193" t="s">
        <v>38</v>
      </c>
      <c r="F80" s="216" t="s">
        <v>188</v>
      </c>
      <c r="G80" s="216" t="s">
        <v>188</v>
      </c>
      <c r="H80" s="216" t="s">
        <v>6</v>
      </c>
      <c r="I80" s="218" t="s">
        <v>6</v>
      </c>
      <c r="J80" s="193">
        <f t="shared" si="52"/>
        <v>6</v>
      </c>
      <c r="K80" s="193" t="s">
        <v>188</v>
      </c>
      <c r="L80" s="219" t="s">
        <v>38</v>
      </c>
      <c r="M80" s="223"/>
      <c r="N80" s="223"/>
      <c r="O80" s="220">
        <f t="shared" si="47"/>
        <v>0</v>
      </c>
      <c r="P80" s="220">
        <f t="shared" si="53"/>
        <v>0</v>
      </c>
      <c r="Q80" s="220">
        <f t="shared" si="48"/>
        <v>0</v>
      </c>
      <c r="R80" s="220">
        <f t="shared" si="49"/>
        <v>0</v>
      </c>
      <c r="S80" s="220">
        <f t="shared" si="50"/>
        <v>0</v>
      </c>
      <c r="T80" s="220">
        <f t="shared" si="51"/>
        <v>0</v>
      </c>
      <c r="U80" s="220">
        <f t="shared" si="54"/>
        <v>0</v>
      </c>
      <c r="V80" s="246">
        <f t="shared" si="56"/>
        <v>13</v>
      </c>
      <c r="W80" s="221"/>
      <c r="Z80" s="188"/>
    </row>
    <row r="81" spans="2:26" ht="12.75" hidden="1" customHeight="1">
      <c r="B81" s="246">
        <f t="shared" si="55"/>
        <v>14</v>
      </c>
      <c r="C81" s="234" t="s">
        <v>188</v>
      </c>
      <c r="D81" s="193" t="s">
        <v>188</v>
      </c>
      <c r="E81" s="193" t="s">
        <v>38</v>
      </c>
      <c r="F81" s="216" t="s">
        <v>188</v>
      </c>
      <c r="G81" s="216" t="s">
        <v>188</v>
      </c>
      <c r="H81" s="216" t="s">
        <v>6</v>
      </c>
      <c r="I81" s="218" t="s">
        <v>6</v>
      </c>
      <c r="J81" s="193">
        <f t="shared" si="52"/>
        <v>6</v>
      </c>
      <c r="K81" s="193" t="s">
        <v>188</v>
      </c>
      <c r="L81" s="219" t="s">
        <v>38</v>
      </c>
      <c r="M81" s="223"/>
      <c r="N81" s="223"/>
      <c r="O81" s="220">
        <f t="shared" si="47"/>
        <v>0</v>
      </c>
      <c r="P81" s="220">
        <f t="shared" si="53"/>
        <v>0</v>
      </c>
      <c r="Q81" s="220">
        <f t="shared" si="48"/>
        <v>0</v>
      </c>
      <c r="R81" s="220">
        <f t="shared" si="49"/>
        <v>0</v>
      </c>
      <c r="S81" s="220">
        <f t="shared" si="50"/>
        <v>0</v>
      </c>
      <c r="T81" s="220">
        <f t="shared" si="51"/>
        <v>0</v>
      </c>
      <c r="U81" s="220">
        <f t="shared" si="54"/>
        <v>0</v>
      </c>
      <c r="V81" s="246">
        <f t="shared" si="56"/>
        <v>14</v>
      </c>
      <c r="W81" s="221"/>
      <c r="Z81" s="188"/>
    </row>
    <row r="82" spans="2:26" ht="12.75" hidden="1" customHeight="1">
      <c r="B82" s="246">
        <f t="shared" si="55"/>
        <v>15</v>
      </c>
      <c r="C82" s="234" t="s">
        <v>188</v>
      </c>
      <c r="D82" s="193" t="s">
        <v>188</v>
      </c>
      <c r="E82" s="193" t="s">
        <v>38</v>
      </c>
      <c r="F82" s="216" t="s">
        <v>188</v>
      </c>
      <c r="G82" s="216" t="s">
        <v>188</v>
      </c>
      <c r="H82" s="216" t="s">
        <v>6</v>
      </c>
      <c r="I82" s="218" t="s">
        <v>6</v>
      </c>
      <c r="J82" s="193">
        <f t="shared" si="52"/>
        <v>6</v>
      </c>
      <c r="K82" s="193" t="s">
        <v>188</v>
      </c>
      <c r="L82" s="219" t="s">
        <v>38</v>
      </c>
      <c r="M82" s="223"/>
      <c r="N82" s="223"/>
      <c r="O82" s="220">
        <f t="shared" si="47"/>
        <v>0</v>
      </c>
      <c r="P82" s="220">
        <f t="shared" si="53"/>
        <v>0</v>
      </c>
      <c r="Q82" s="220">
        <f t="shared" si="48"/>
        <v>0</v>
      </c>
      <c r="R82" s="220">
        <f t="shared" si="49"/>
        <v>0</v>
      </c>
      <c r="S82" s="220">
        <f t="shared" si="50"/>
        <v>0</v>
      </c>
      <c r="T82" s="220">
        <f t="shared" si="51"/>
        <v>0</v>
      </c>
      <c r="U82" s="220">
        <f t="shared" si="54"/>
        <v>0</v>
      </c>
      <c r="V82" s="246">
        <f t="shared" si="56"/>
        <v>15</v>
      </c>
      <c r="W82" s="221"/>
      <c r="Z82" s="188"/>
    </row>
    <row r="83" spans="2:26" ht="12.75" hidden="1" customHeight="1">
      <c r="C83" s="188"/>
      <c r="D83" s="188"/>
      <c r="E83" s="189"/>
      <c r="F83" s="189"/>
      <c r="G83" s="189"/>
      <c r="H83" s="237"/>
      <c r="I83" s="228"/>
      <c r="J83" s="228"/>
      <c r="K83" s="228"/>
      <c r="O83" s="242"/>
      <c r="P83" s="242"/>
      <c r="Q83" s="242"/>
      <c r="R83" s="242"/>
      <c r="S83" s="242"/>
      <c r="T83" s="242"/>
      <c r="U83" s="242"/>
      <c r="V83" s="188"/>
      <c r="W83" s="221"/>
      <c r="Z83" s="188"/>
    </row>
    <row r="84" spans="2:26" ht="12.75" hidden="1" customHeight="1">
      <c r="C84" s="188"/>
      <c r="D84" s="188"/>
      <c r="E84" s="189"/>
      <c r="F84" s="189"/>
      <c r="G84" s="189"/>
      <c r="H84" s="237"/>
      <c r="I84" s="228"/>
      <c r="J84" s="228"/>
      <c r="K84" s="228"/>
      <c r="O84" s="242"/>
      <c r="P84" s="242"/>
      <c r="Q84" s="242"/>
      <c r="R84" s="242"/>
      <c r="S84" s="242"/>
      <c r="T84" s="242"/>
      <c r="U84" s="242"/>
      <c r="V84" s="188"/>
      <c r="W84" s="221"/>
      <c r="Z84" s="188"/>
    </row>
    <row r="85" spans="2:26" ht="12.75" hidden="1" customHeight="1">
      <c r="B85" s="561" t="s">
        <v>209</v>
      </c>
      <c r="C85" s="564" t="s">
        <v>201</v>
      </c>
      <c r="D85" s="567" t="s">
        <v>202</v>
      </c>
      <c r="E85" s="567" t="s">
        <v>36</v>
      </c>
      <c r="F85" s="561" t="s">
        <v>32</v>
      </c>
      <c r="G85" s="561"/>
      <c r="H85" s="561"/>
      <c r="I85" s="248" t="s">
        <v>33</v>
      </c>
      <c r="J85" s="570" t="s">
        <v>298</v>
      </c>
      <c r="K85" s="571"/>
      <c r="L85" s="558" t="s">
        <v>34</v>
      </c>
      <c r="M85" s="205" t="s">
        <v>48</v>
      </c>
      <c r="N85" s="205" t="s">
        <v>253</v>
      </c>
      <c r="O85" s="247" t="s">
        <v>220</v>
      </c>
      <c r="P85" s="247" t="s">
        <v>49</v>
      </c>
      <c r="Q85" s="247" t="s">
        <v>50</v>
      </c>
      <c r="R85" s="247" t="s">
        <v>53</v>
      </c>
      <c r="S85" s="247" t="s">
        <v>221</v>
      </c>
      <c r="T85" s="247" t="s">
        <v>218</v>
      </c>
      <c r="U85" s="247" t="s">
        <v>219</v>
      </c>
      <c r="V85" s="561" t="s">
        <v>209</v>
      </c>
      <c r="W85" s="221"/>
      <c r="Z85" s="188"/>
    </row>
    <row r="86" spans="2:26" ht="12.75" hidden="1" customHeight="1">
      <c r="B86" s="561"/>
      <c r="C86" s="565"/>
      <c r="D86" s="568"/>
      <c r="E86" s="568"/>
      <c r="F86" s="562" t="s">
        <v>0</v>
      </c>
      <c r="G86" s="562" t="s">
        <v>1</v>
      </c>
      <c r="H86" s="562" t="s">
        <v>2</v>
      </c>
      <c r="I86" s="562" t="s">
        <v>35</v>
      </c>
      <c r="J86" s="572"/>
      <c r="K86" s="573"/>
      <c r="L86" s="559"/>
      <c r="M86" s="207" t="s">
        <v>46</v>
      </c>
      <c r="N86" s="207" t="s">
        <v>254</v>
      </c>
      <c r="O86" s="247" t="s">
        <v>52</v>
      </c>
      <c r="P86" s="247" t="s">
        <v>51</v>
      </c>
      <c r="Q86" s="247" t="s">
        <v>358</v>
      </c>
      <c r="R86" s="247" t="s">
        <v>55</v>
      </c>
      <c r="S86" s="247" t="s">
        <v>192</v>
      </c>
      <c r="T86" s="247" t="s">
        <v>193</v>
      </c>
      <c r="U86" s="247" t="s">
        <v>56</v>
      </c>
      <c r="V86" s="561"/>
      <c r="W86" s="189" t="s">
        <v>262</v>
      </c>
      <c r="Z86" s="188"/>
    </row>
    <row r="87" spans="2:26" ht="12.75" hidden="1" customHeight="1">
      <c r="B87" s="561"/>
      <c r="C87" s="566"/>
      <c r="D87" s="569"/>
      <c r="E87" s="569"/>
      <c r="F87" s="563"/>
      <c r="G87" s="563"/>
      <c r="H87" s="563"/>
      <c r="I87" s="563"/>
      <c r="J87" s="574"/>
      <c r="K87" s="575"/>
      <c r="L87" s="560"/>
      <c r="M87" s="210">
        <f>SUM(O87:U87)-Q87-R87</f>
        <v>0</v>
      </c>
      <c r="N87" s="211">
        <f>O87+T87+(IF(W87=1,U87,0))</f>
        <v>0</v>
      </c>
      <c r="O87" s="249">
        <f>SUM(O88:O102)</f>
        <v>0</v>
      </c>
      <c r="P87" s="249">
        <f>SUM(P88:P102)</f>
        <v>0</v>
      </c>
      <c r="Q87" s="249">
        <f>SUM(Q88:Q102)</f>
        <v>0</v>
      </c>
      <c r="R87" s="249">
        <f>SUM(R88:R102)</f>
        <v>0</v>
      </c>
      <c r="S87" s="249">
        <f t="shared" ref="S87:T87" si="57">SUM(S88:S102)</f>
        <v>0</v>
      </c>
      <c r="T87" s="249">
        <f t="shared" si="57"/>
        <v>0</v>
      </c>
      <c r="U87" s="249">
        <f>SUM(U88:U102)</f>
        <v>0</v>
      </c>
      <c r="V87" s="561"/>
      <c r="W87" s="221">
        <f>$Y$11</f>
        <v>0</v>
      </c>
      <c r="Z87" s="188"/>
    </row>
    <row r="88" spans="2:26" ht="12.75" hidden="1" customHeight="1">
      <c r="B88" s="250">
        <v>1</v>
      </c>
      <c r="C88" s="234" t="s">
        <v>188</v>
      </c>
      <c r="D88" s="193" t="s">
        <v>188</v>
      </c>
      <c r="E88" s="193" t="s">
        <v>38</v>
      </c>
      <c r="F88" s="216" t="s">
        <v>188</v>
      </c>
      <c r="G88" s="216" t="s">
        <v>188</v>
      </c>
      <c r="H88" s="216"/>
      <c r="I88" s="251"/>
      <c r="J88" s="193">
        <f>IF(K88="耕作",0,IF(K88="休耕",1,IF(K88="転用",2,IF(K88="売却",3,IF(K88="貸出",4,IF(K88="借入",5,IF(K88="-",6,IF(K88="その他",7))))))))</f>
        <v>6</v>
      </c>
      <c r="K88" s="193" t="s">
        <v>188</v>
      </c>
      <c r="L88" s="219" t="s">
        <v>38</v>
      </c>
      <c r="M88" s="223"/>
      <c r="N88" s="223"/>
      <c r="O88" s="220">
        <f t="shared" ref="O88:O102" si="58">IF(J88=0,I88,0)</f>
        <v>0</v>
      </c>
      <c r="P88" s="220">
        <f>IF(J88=1,I88,0)</f>
        <v>0</v>
      </c>
      <c r="Q88" s="220">
        <f t="shared" ref="Q88:Q102" si="59">IF(J88=2,I88,0)</f>
        <v>0</v>
      </c>
      <c r="R88" s="220">
        <f t="shared" ref="R88:R102" si="60">IF(J88=3,I88,0)</f>
        <v>0</v>
      </c>
      <c r="S88" s="220">
        <f t="shared" ref="S88:S102" si="61">IF(J88=4,I88,0)</f>
        <v>0</v>
      </c>
      <c r="T88" s="220">
        <f t="shared" ref="T88:T102" si="62">IF(J88=5,I88,0)</f>
        <v>0</v>
      </c>
      <c r="U88" s="220">
        <f>IF(J88=7,I88,0)</f>
        <v>0</v>
      </c>
      <c r="V88" s="250">
        <v>1</v>
      </c>
      <c r="W88" s="221"/>
      <c r="Z88" s="188"/>
    </row>
    <row r="89" spans="2:26" ht="12.75" hidden="1" customHeight="1">
      <c r="B89" s="250">
        <f>1+B88</f>
        <v>2</v>
      </c>
      <c r="C89" s="234" t="s">
        <v>188</v>
      </c>
      <c r="D89" s="193" t="s">
        <v>188</v>
      </c>
      <c r="E89" s="193" t="s">
        <v>38</v>
      </c>
      <c r="F89" s="216" t="s">
        <v>188</v>
      </c>
      <c r="G89" s="216" t="s">
        <v>188</v>
      </c>
      <c r="H89" s="216"/>
      <c r="I89" s="251"/>
      <c r="J89" s="193">
        <f t="shared" ref="J89:J102" si="63">IF(K89="耕作",0,IF(K89="休耕",1,IF(K89="転用",2,IF(K89="売却",3,IF(K89="貸出",4,IF(K89="借入",5,IF(K89="-",6,IF(K89="その他",7))))))))</f>
        <v>6</v>
      </c>
      <c r="K89" s="193" t="s">
        <v>188</v>
      </c>
      <c r="L89" s="222" t="s">
        <v>38</v>
      </c>
      <c r="M89" s="223"/>
      <c r="N89" s="223"/>
      <c r="O89" s="220">
        <f t="shared" si="58"/>
        <v>0</v>
      </c>
      <c r="P89" s="220">
        <f t="shared" ref="P89:P102" si="64">IF(J89=1,I89,0)</f>
        <v>0</v>
      </c>
      <c r="Q89" s="220">
        <f t="shared" si="59"/>
        <v>0</v>
      </c>
      <c r="R89" s="220">
        <f t="shared" si="60"/>
        <v>0</v>
      </c>
      <c r="S89" s="220">
        <f t="shared" si="61"/>
        <v>0</v>
      </c>
      <c r="T89" s="220">
        <f t="shared" si="62"/>
        <v>0</v>
      </c>
      <c r="U89" s="220">
        <f t="shared" ref="U89:U102" si="65">IF(J89=7,I89,0)</f>
        <v>0</v>
      </c>
      <c r="V89" s="250">
        <f>1+V88</f>
        <v>2</v>
      </c>
      <c r="W89" s="221"/>
      <c r="Z89" s="188"/>
    </row>
    <row r="90" spans="2:26" ht="12.75" hidden="1" customHeight="1">
      <c r="B90" s="250">
        <f t="shared" ref="B90:B102" si="66">1+B89</f>
        <v>3</v>
      </c>
      <c r="C90" s="234" t="s">
        <v>188</v>
      </c>
      <c r="D90" s="193" t="s">
        <v>188</v>
      </c>
      <c r="E90" s="193" t="s">
        <v>38</v>
      </c>
      <c r="F90" s="216" t="s">
        <v>188</v>
      </c>
      <c r="G90" s="216" t="s">
        <v>188</v>
      </c>
      <c r="H90" s="216"/>
      <c r="I90" s="251"/>
      <c r="J90" s="193">
        <f t="shared" si="63"/>
        <v>6</v>
      </c>
      <c r="K90" s="193" t="s">
        <v>188</v>
      </c>
      <c r="L90" s="222" t="s">
        <v>38</v>
      </c>
      <c r="M90" s="223"/>
      <c r="N90" s="223"/>
      <c r="O90" s="220">
        <f t="shared" si="58"/>
        <v>0</v>
      </c>
      <c r="P90" s="220">
        <f t="shared" si="64"/>
        <v>0</v>
      </c>
      <c r="Q90" s="220">
        <f t="shared" si="59"/>
        <v>0</v>
      </c>
      <c r="R90" s="220">
        <f t="shared" si="60"/>
        <v>0</v>
      </c>
      <c r="S90" s="220">
        <f t="shared" si="61"/>
        <v>0</v>
      </c>
      <c r="T90" s="220">
        <f t="shared" si="62"/>
        <v>0</v>
      </c>
      <c r="U90" s="220">
        <f t="shared" si="65"/>
        <v>0</v>
      </c>
      <c r="V90" s="250">
        <f t="shared" ref="V90:V102" si="67">1+V89</f>
        <v>3</v>
      </c>
      <c r="W90" s="221"/>
      <c r="Z90" s="188"/>
    </row>
    <row r="91" spans="2:26" ht="12.75" hidden="1" customHeight="1">
      <c r="B91" s="250">
        <f t="shared" si="66"/>
        <v>4</v>
      </c>
      <c r="C91" s="234" t="s">
        <v>188</v>
      </c>
      <c r="D91" s="193" t="s">
        <v>188</v>
      </c>
      <c r="E91" s="193" t="s">
        <v>38</v>
      </c>
      <c r="F91" s="216" t="s">
        <v>188</v>
      </c>
      <c r="G91" s="216" t="s">
        <v>188</v>
      </c>
      <c r="H91" s="216" t="s">
        <v>6</v>
      </c>
      <c r="I91" s="218" t="s">
        <v>6</v>
      </c>
      <c r="J91" s="193">
        <f t="shared" si="63"/>
        <v>6</v>
      </c>
      <c r="K91" s="193" t="s">
        <v>188</v>
      </c>
      <c r="L91" s="219" t="s">
        <v>38</v>
      </c>
      <c r="M91" s="223"/>
      <c r="N91" s="223"/>
      <c r="O91" s="220">
        <f t="shared" si="58"/>
        <v>0</v>
      </c>
      <c r="P91" s="220">
        <f t="shared" si="64"/>
        <v>0</v>
      </c>
      <c r="Q91" s="220">
        <f t="shared" si="59"/>
        <v>0</v>
      </c>
      <c r="R91" s="220">
        <f t="shared" si="60"/>
        <v>0</v>
      </c>
      <c r="S91" s="220">
        <f t="shared" si="61"/>
        <v>0</v>
      </c>
      <c r="T91" s="220">
        <f t="shared" si="62"/>
        <v>0</v>
      </c>
      <c r="U91" s="220">
        <f t="shared" si="65"/>
        <v>0</v>
      </c>
      <c r="V91" s="250">
        <f t="shared" si="67"/>
        <v>4</v>
      </c>
      <c r="W91" s="221"/>
      <c r="Z91" s="188"/>
    </row>
    <row r="92" spans="2:26" hidden="1">
      <c r="B92" s="250">
        <f t="shared" si="66"/>
        <v>5</v>
      </c>
      <c r="C92" s="234" t="s">
        <v>188</v>
      </c>
      <c r="D92" s="193" t="s">
        <v>188</v>
      </c>
      <c r="E92" s="193" t="s">
        <v>38</v>
      </c>
      <c r="F92" s="216" t="s">
        <v>188</v>
      </c>
      <c r="G92" s="216" t="s">
        <v>188</v>
      </c>
      <c r="H92" s="216" t="s">
        <v>6</v>
      </c>
      <c r="I92" s="218" t="s">
        <v>6</v>
      </c>
      <c r="J92" s="193">
        <f t="shared" si="63"/>
        <v>6</v>
      </c>
      <c r="K92" s="193" t="s">
        <v>188</v>
      </c>
      <c r="L92" s="219" t="s">
        <v>38</v>
      </c>
      <c r="M92" s="223"/>
      <c r="N92" s="223"/>
      <c r="O92" s="220">
        <f t="shared" si="58"/>
        <v>0</v>
      </c>
      <c r="P92" s="220">
        <f t="shared" si="64"/>
        <v>0</v>
      </c>
      <c r="Q92" s="220">
        <f t="shared" si="59"/>
        <v>0</v>
      </c>
      <c r="R92" s="220">
        <f t="shared" si="60"/>
        <v>0</v>
      </c>
      <c r="S92" s="220">
        <f t="shared" si="61"/>
        <v>0</v>
      </c>
      <c r="T92" s="220">
        <f t="shared" si="62"/>
        <v>0</v>
      </c>
      <c r="U92" s="220">
        <f t="shared" si="65"/>
        <v>0</v>
      </c>
      <c r="V92" s="250">
        <f t="shared" si="67"/>
        <v>5</v>
      </c>
      <c r="W92" s="221"/>
      <c r="Z92" s="188"/>
    </row>
    <row r="93" spans="2:26" hidden="1">
      <c r="B93" s="250">
        <f t="shared" si="66"/>
        <v>6</v>
      </c>
      <c r="C93" s="234" t="s">
        <v>188</v>
      </c>
      <c r="D93" s="193" t="s">
        <v>188</v>
      </c>
      <c r="E93" s="193" t="s">
        <v>38</v>
      </c>
      <c r="F93" s="216" t="s">
        <v>188</v>
      </c>
      <c r="G93" s="216" t="s">
        <v>188</v>
      </c>
      <c r="H93" s="216" t="s">
        <v>6</v>
      </c>
      <c r="I93" s="218" t="s">
        <v>6</v>
      </c>
      <c r="J93" s="193">
        <f t="shared" si="63"/>
        <v>6</v>
      </c>
      <c r="K93" s="193" t="s">
        <v>188</v>
      </c>
      <c r="L93" s="219" t="s">
        <v>38</v>
      </c>
      <c r="M93" s="223"/>
      <c r="N93" s="223"/>
      <c r="O93" s="220">
        <f t="shared" si="58"/>
        <v>0</v>
      </c>
      <c r="P93" s="220">
        <f t="shared" si="64"/>
        <v>0</v>
      </c>
      <c r="Q93" s="220">
        <f t="shared" si="59"/>
        <v>0</v>
      </c>
      <c r="R93" s="220">
        <f t="shared" si="60"/>
        <v>0</v>
      </c>
      <c r="S93" s="220">
        <f t="shared" si="61"/>
        <v>0</v>
      </c>
      <c r="T93" s="220">
        <f t="shared" si="62"/>
        <v>0</v>
      </c>
      <c r="U93" s="220">
        <f t="shared" si="65"/>
        <v>0</v>
      </c>
      <c r="V93" s="250">
        <f t="shared" si="67"/>
        <v>6</v>
      </c>
      <c r="W93" s="221"/>
      <c r="Z93" s="188"/>
    </row>
    <row r="94" spans="2:26" hidden="1">
      <c r="B94" s="250">
        <f t="shared" si="66"/>
        <v>7</v>
      </c>
      <c r="C94" s="234" t="s">
        <v>188</v>
      </c>
      <c r="D94" s="193" t="s">
        <v>188</v>
      </c>
      <c r="E94" s="193" t="s">
        <v>38</v>
      </c>
      <c r="F94" s="216" t="s">
        <v>188</v>
      </c>
      <c r="G94" s="216" t="s">
        <v>188</v>
      </c>
      <c r="H94" s="216" t="s">
        <v>6</v>
      </c>
      <c r="I94" s="218" t="s">
        <v>6</v>
      </c>
      <c r="J94" s="193">
        <f t="shared" si="63"/>
        <v>6</v>
      </c>
      <c r="K94" s="193" t="s">
        <v>188</v>
      </c>
      <c r="L94" s="219" t="s">
        <v>38</v>
      </c>
      <c r="M94" s="223"/>
      <c r="N94" s="223"/>
      <c r="O94" s="220">
        <f t="shared" si="58"/>
        <v>0</v>
      </c>
      <c r="P94" s="220">
        <f t="shared" si="64"/>
        <v>0</v>
      </c>
      <c r="Q94" s="220">
        <f t="shared" si="59"/>
        <v>0</v>
      </c>
      <c r="R94" s="220">
        <f t="shared" si="60"/>
        <v>0</v>
      </c>
      <c r="S94" s="220">
        <f t="shared" si="61"/>
        <v>0</v>
      </c>
      <c r="T94" s="220">
        <f t="shared" si="62"/>
        <v>0</v>
      </c>
      <c r="U94" s="220">
        <f t="shared" si="65"/>
        <v>0</v>
      </c>
      <c r="V94" s="250">
        <f t="shared" si="67"/>
        <v>7</v>
      </c>
      <c r="W94" s="221"/>
      <c r="Z94" s="188"/>
    </row>
    <row r="95" spans="2:26" hidden="1">
      <c r="B95" s="250">
        <f t="shared" si="66"/>
        <v>8</v>
      </c>
      <c r="C95" s="234" t="s">
        <v>188</v>
      </c>
      <c r="D95" s="193" t="s">
        <v>188</v>
      </c>
      <c r="E95" s="193" t="s">
        <v>38</v>
      </c>
      <c r="F95" s="216" t="s">
        <v>188</v>
      </c>
      <c r="G95" s="216" t="s">
        <v>188</v>
      </c>
      <c r="H95" s="216" t="s">
        <v>6</v>
      </c>
      <c r="I95" s="218" t="s">
        <v>6</v>
      </c>
      <c r="J95" s="193">
        <f t="shared" si="63"/>
        <v>6</v>
      </c>
      <c r="K95" s="193" t="s">
        <v>188</v>
      </c>
      <c r="L95" s="219" t="s">
        <v>38</v>
      </c>
      <c r="M95" s="223"/>
      <c r="N95" s="223"/>
      <c r="O95" s="220">
        <f t="shared" si="58"/>
        <v>0</v>
      </c>
      <c r="P95" s="220">
        <f t="shared" si="64"/>
        <v>0</v>
      </c>
      <c r="Q95" s="220">
        <f t="shared" si="59"/>
        <v>0</v>
      </c>
      <c r="R95" s="220">
        <f t="shared" si="60"/>
        <v>0</v>
      </c>
      <c r="S95" s="220">
        <f t="shared" si="61"/>
        <v>0</v>
      </c>
      <c r="T95" s="220">
        <f t="shared" si="62"/>
        <v>0</v>
      </c>
      <c r="U95" s="220">
        <f t="shared" si="65"/>
        <v>0</v>
      </c>
      <c r="V95" s="250">
        <f t="shared" si="67"/>
        <v>8</v>
      </c>
      <c r="W95" s="221"/>
      <c r="Z95" s="188"/>
    </row>
    <row r="96" spans="2:26" hidden="1">
      <c r="B96" s="250">
        <f t="shared" si="66"/>
        <v>9</v>
      </c>
      <c r="C96" s="234" t="s">
        <v>188</v>
      </c>
      <c r="D96" s="193" t="s">
        <v>188</v>
      </c>
      <c r="E96" s="193" t="s">
        <v>38</v>
      </c>
      <c r="F96" s="216" t="s">
        <v>188</v>
      </c>
      <c r="G96" s="216" t="s">
        <v>188</v>
      </c>
      <c r="H96" s="216" t="s">
        <v>6</v>
      </c>
      <c r="I96" s="218" t="s">
        <v>6</v>
      </c>
      <c r="J96" s="193">
        <f t="shared" si="63"/>
        <v>6</v>
      </c>
      <c r="K96" s="193" t="s">
        <v>188</v>
      </c>
      <c r="L96" s="219" t="s">
        <v>38</v>
      </c>
      <c r="M96" s="223"/>
      <c r="N96" s="223"/>
      <c r="O96" s="220">
        <f t="shared" si="58"/>
        <v>0</v>
      </c>
      <c r="P96" s="220">
        <f t="shared" si="64"/>
        <v>0</v>
      </c>
      <c r="Q96" s="220">
        <f t="shared" si="59"/>
        <v>0</v>
      </c>
      <c r="R96" s="220">
        <f t="shared" si="60"/>
        <v>0</v>
      </c>
      <c r="S96" s="220">
        <f t="shared" si="61"/>
        <v>0</v>
      </c>
      <c r="T96" s="220">
        <f t="shared" si="62"/>
        <v>0</v>
      </c>
      <c r="U96" s="220">
        <f t="shared" si="65"/>
        <v>0</v>
      </c>
      <c r="V96" s="250">
        <f t="shared" si="67"/>
        <v>9</v>
      </c>
      <c r="W96" s="221"/>
      <c r="Z96" s="188"/>
    </row>
    <row r="97" spans="2:38" hidden="1">
      <c r="B97" s="250">
        <f t="shared" si="66"/>
        <v>10</v>
      </c>
      <c r="C97" s="234" t="s">
        <v>188</v>
      </c>
      <c r="D97" s="193" t="s">
        <v>188</v>
      </c>
      <c r="E97" s="193" t="s">
        <v>38</v>
      </c>
      <c r="F97" s="216" t="s">
        <v>188</v>
      </c>
      <c r="G97" s="216" t="s">
        <v>188</v>
      </c>
      <c r="H97" s="216" t="s">
        <v>6</v>
      </c>
      <c r="I97" s="218" t="s">
        <v>6</v>
      </c>
      <c r="J97" s="193">
        <f t="shared" si="63"/>
        <v>6</v>
      </c>
      <c r="K97" s="193" t="s">
        <v>188</v>
      </c>
      <c r="L97" s="219" t="s">
        <v>38</v>
      </c>
      <c r="M97" s="223"/>
      <c r="N97" s="223"/>
      <c r="O97" s="220">
        <f t="shared" si="58"/>
        <v>0</v>
      </c>
      <c r="P97" s="220">
        <f t="shared" si="64"/>
        <v>0</v>
      </c>
      <c r="Q97" s="220">
        <f t="shared" si="59"/>
        <v>0</v>
      </c>
      <c r="R97" s="220">
        <f t="shared" si="60"/>
        <v>0</v>
      </c>
      <c r="S97" s="220">
        <f t="shared" si="61"/>
        <v>0</v>
      </c>
      <c r="T97" s="220">
        <f t="shared" si="62"/>
        <v>0</v>
      </c>
      <c r="U97" s="220">
        <f t="shared" si="65"/>
        <v>0</v>
      </c>
      <c r="V97" s="250">
        <f t="shared" si="67"/>
        <v>10</v>
      </c>
      <c r="W97" s="221"/>
      <c r="Z97" s="188"/>
    </row>
    <row r="98" spans="2:38" hidden="1">
      <c r="B98" s="250">
        <f t="shared" si="66"/>
        <v>11</v>
      </c>
      <c r="C98" s="234" t="s">
        <v>188</v>
      </c>
      <c r="D98" s="193" t="s">
        <v>188</v>
      </c>
      <c r="E98" s="193" t="s">
        <v>38</v>
      </c>
      <c r="F98" s="216" t="s">
        <v>188</v>
      </c>
      <c r="G98" s="216" t="s">
        <v>188</v>
      </c>
      <c r="H98" s="216" t="s">
        <v>6</v>
      </c>
      <c r="I98" s="218" t="s">
        <v>6</v>
      </c>
      <c r="J98" s="193">
        <f t="shared" si="63"/>
        <v>6</v>
      </c>
      <c r="K98" s="193" t="s">
        <v>188</v>
      </c>
      <c r="L98" s="219" t="s">
        <v>38</v>
      </c>
      <c r="M98" s="223"/>
      <c r="N98" s="223"/>
      <c r="O98" s="220">
        <f t="shared" si="58"/>
        <v>0</v>
      </c>
      <c r="P98" s="220">
        <f t="shared" si="64"/>
        <v>0</v>
      </c>
      <c r="Q98" s="220">
        <f t="shared" si="59"/>
        <v>0</v>
      </c>
      <c r="R98" s="220">
        <f t="shared" si="60"/>
        <v>0</v>
      </c>
      <c r="S98" s="220">
        <f t="shared" si="61"/>
        <v>0</v>
      </c>
      <c r="T98" s="220">
        <f t="shared" si="62"/>
        <v>0</v>
      </c>
      <c r="U98" s="220">
        <f t="shared" si="65"/>
        <v>0</v>
      </c>
      <c r="V98" s="250">
        <f t="shared" si="67"/>
        <v>11</v>
      </c>
      <c r="W98" s="221"/>
      <c r="Z98" s="237"/>
      <c r="AA98" s="228"/>
    </row>
    <row r="99" spans="2:38" hidden="1">
      <c r="B99" s="250">
        <f t="shared" si="66"/>
        <v>12</v>
      </c>
      <c r="C99" s="234" t="s">
        <v>188</v>
      </c>
      <c r="D99" s="193" t="s">
        <v>188</v>
      </c>
      <c r="E99" s="193" t="s">
        <v>38</v>
      </c>
      <c r="F99" s="216" t="s">
        <v>188</v>
      </c>
      <c r="G99" s="216" t="s">
        <v>188</v>
      </c>
      <c r="H99" s="216" t="s">
        <v>6</v>
      </c>
      <c r="I99" s="218" t="s">
        <v>6</v>
      </c>
      <c r="J99" s="193">
        <f t="shared" si="63"/>
        <v>6</v>
      </c>
      <c r="K99" s="193" t="s">
        <v>188</v>
      </c>
      <c r="L99" s="219" t="s">
        <v>38</v>
      </c>
      <c r="M99" s="223"/>
      <c r="N99" s="223"/>
      <c r="O99" s="220">
        <f t="shared" si="58"/>
        <v>0</v>
      </c>
      <c r="P99" s="220">
        <f t="shared" si="64"/>
        <v>0</v>
      </c>
      <c r="Q99" s="220">
        <f t="shared" si="59"/>
        <v>0</v>
      </c>
      <c r="R99" s="220">
        <f t="shared" si="60"/>
        <v>0</v>
      </c>
      <c r="S99" s="220">
        <f t="shared" si="61"/>
        <v>0</v>
      </c>
      <c r="T99" s="220">
        <f t="shared" si="62"/>
        <v>0</v>
      </c>
      <c r="U99" s="220">
        <f t="shared" si="65"/>
        <v>0</v>
      </c>
      <c r="V99" s="250">
        <f t="shared" si="67"/>
        <v>12</v>
      </c>
      <c r="W99" s="221"/>
      <c r="Z99" s="237"/>
      <c r="AA99" s="228"/>
    </row>
    <row r="100" spans="2:38" hidden="1">
      <c r="B100" s="250">
        <f t="shared" si="66"/>
        <v>13</v>
      </c>
      <c r="C100" s="234" t="s">
        <v>188</v>
      </c>
      <c r="D100" s="193" t="s">
        <v>188</v>
      </c>
      <c r="E100" s="193" t="s">
        <v>38</v>
      </c>
      <c r="F100" s="216" t="s">
        <v>188</v>
      </c>
      <c r="G100" s="216" t="s">
        <v>188</v>
      </c>
      <c r="H100" s="216" t="s">
        <v>6</v>
      </c>
      <c r="I100" s="218" t="s">
        <v>6</v>
      </c>
      <c r="J100" s="193">
        <f t="shared" si="63"/>
        <v>6</v>
      </c>
      <c r="K100" s="193" t="s">
        <v>188</v>
      </c>
      <c r="L100" s="219" t="s">
        <v>38</v>
      </c>
      <c r="M100" s="223"/>
      <c r="N100" s="223"/>
      <c r="O100" s="220">
        <f t="shared" si="58"/>
        <v>0</v>
      </c>
      <c r="P100" s="220">
        <f t="shared" si="64"/>
        <v>0</v>
      </c>
      <c r="Q100" s="220">
        <f t="shared" si="59"/>
        <v>0</v>
      </c>
      <c r="R100" s="220">
        <f t="shared" si="60"/>
        <v>0</v>
      </c>
      <c r="S100" s="220">
        <f t="shared" si="61"/>
        <v>0</v>
      </c>
      <c r="T100" s="220">
        <f t="shared" si="62"/>
        <v>0</v>
      </c>
      <c r="U100" s="220">
        <f t="shared" si="65"/>
        <v>0</v>
      </c>
      <c r="V100" s="250">
        <f t="shared" si="67"/>
        <v>13</v>
      </c>
      <c r="W100" s="221"/>
      <c r="Z100" s="237"/>
      <c r="AA100" s="228"/>
    </row>
    <row r="101" spans="2:38" hidden="1">
      <c r="B101" s="250">
        <f t="shared" si="66"/>
        <v>14</v>
      </c>
      <c r="C101" s="234" t="s">
        <v>188</v>
      </c>
      <c r="D101" s="193" t="s">
        <v>188</v>
      </c>
      <c r="E101" s="193" t="s">
        <v>38</v>
      </c>
      <c r="F101" s="216" t="s">
        <v>188</v>
      </c>
      <c r="G101" s="216" t="s">
        <v>188</v>
      </c>
      <c r="H101" s="216" t="s">
        <v>6</v>
      </c>
      <c r="I101" s="218" t="s">
        <v>6</v>
      </c>
      <c r="J101" s="193">
        <f t="shared" si="63"/>
        <v>6</v>
      </c>
      <c r="K101" s="193" t="s">
        <v>188</v>
      </c>
      <c r="L101" s="219" t="s">
        <v>38</v>
      </c>
      <c r="M101" s="223"/>
      <c r="N101" s="223"/>
      <c r="O101" s="220">
        <f t="shared" si="58"/>
        <v>0</v>
      </c>
      <c r="P101" s="220">
        <f t="shared" si="64"/>
        <v>0</v>
      </c>
      <c r="Q101" s="220">
        <f t="shared" si="59"/>
        <v>0</v>
      </c>
      <c r="R101" s="220">
        <f t="shared" si="60"/>
        <v>0</v>
      </c>
      <c r="S101" s="220">
        <f t="shared" si="61"/>
        <v>0</v>
      </c>
      <c r="T101" s="220">
        <f t="shared" si="62"/>
        <v>0</v>
      </c>
      <c r="U101" s="220">
        <f t="shared" si="65"/>
        <v>0</v>
      </c>
      <c r="V101" s="250">
        <f t="shared" si="67"/>
        <v>14</v>
      </c>
      <c r="W101" s="221"/>
      <c r="Z101" s="237"/>
      <c r="AA101" s="228"/>
    </row>
    <row r="102" spans="2:38" hidden="1">
      <c r="B102" s="250">
        <f t="shared" si="66"/>
        <v>15</v>
      </c>
      <c r="C102" s="234" t="s">
        <v>188</v>
      </c>
      <c r="D102" s="193" t="s">
        <v>188</v>
      </c>
      <c r="E102" s="193" t="s">
        <v>38</v>
      </c>
      <c r="F102" s="216" t="s">
        <v>188</v>
      </c>
      <c r="G102" s="216" t="s">
        <v>188</v>
      </c>
      <c r="H102" s="216" t="s">
        <v>6</v>
      </c>
      <c r="I102" s="218" t="s">
        <v>6</v>
      </c>
      <c r="J102" s="193">
        <f t="shared" si="63"/>
        <v>6</v>
      </c>
      <c r="K102" s="193" t="s">
        <v>188</v>
      </c>
      <c r="L102" s="219" t="s">
        <v>38</v>
      </c>
      <c r="M102" s="223"/>
      <c r="N102" s="223"/>
      <c r="O102" s="220">
        <f t="shared" si="58"/>
        <v>0</v>
      </c>
      <c r="P102" s="220">
        <f t="shared" si="64"/>
        <v>0</v>
      </c>
      <c r="Q102" s="220">
        <f t="shared" si="59"/>
        <v>0</v>
      </c>
      <c r="R102" s="220">
        <f t="shared" si="60"/>
        <v>0</v>
      </c>
      <c r="S102" s="220">
        <f t="shared" si="61"/>
        <v>0</v>
      </c>
      <c r="T102" s="220">
        <f t="shared" si="62"/>
        <v>0</v>
      </c>
      <c r="U102" s="220">
        <f t="shared" si="65"/>
        <v>0</v>
      </c>
      <c r="V102" s="250">
        <f t="shared" si="67"/>
        <v>15</v>
      </c>
      <c r="W102" s="221"/>
      <c r="Z102" s="237"/>
      <c r="AA102" s="228"/>
    </row>
    <row r="103" spans="2:38" ht="21" hidden="1" customHeight="1">
      <c r="C103" s="188"/>
      <c r="D103" s="188"/>
      <c r="O103" s="242"/>
      <c r="P103" s="242"/>
      <c r="Q103" s="242"/>
      <c r="R103" s="242"/>
      <c r="S103" s="242"/>
      <c r="T103" s="242"/>
      <c r="U103" s="242"/>
      <c r="V103" s="188"/>
      <c r="W103" s="221"/>
      <c r="Z103" s="237"/>
      <c r="AA103" s="228"/>
    </row>
    <row r="104" spans="2:38" hidden="1">
      <c r="C104" s="188"/>
      <c r="D104" s="188"/>
      <c r="O104" s="242"/>
      <c r="P104" s="242"/>
      <c r="Q104" s="242"/>
      <c r="R104" s="242"/>
      <c r="S104" s="242"/>
      <c r="T104" s="242"/>
      <c r="U104" s="242"/>
      <c r="V104" s="188"/>
      <c r="W104" s="221"/>
      <c r="Z104" s="237"/>
      <c r="AA104" s="228"/>
    </row>
    <row r="105" spans="2:38" hidden="1">
      <c r="B105" s="579" t="s">
        <v>210</v>
      </c>
      <c r="C105" s="582" t="s">
        <v>201</v>
      </c>
      <c r="D105" s="585" t="s">
        <v>202</v>
      </c>
      <c r="E105" s="585" t="s">
        <v>36</v>
      </c>
      <c r="F105" s="579" t="s">
        <v>32</v>
      </c>
      <c r="G105" s="579"/>
      <c r="H105" s="579"/>
      <c r="I105" s="253" t="s">
        <v>33</v>
      </c>
      <c r="J105" s="588" t="s">
        <v>298</v>
      </c>
      <c r="K105" s="589"/>
      <c r="L105" s="576" t="s">
        <v>34</v>
      </c>
      <c r="M105" s="205" t="s">
        <v>48</v>
      </c>
      <c r="N105" s="205" t="s">
        <v>253</v>
      </c>
      <c r="O105" s="252" t="s">
        <v>220</v>
      </c>
      <c r="P105" s="252" t="s">
        <v>49</v>
      </c>
      <c r="Q105" s="252" t="s">
        <v>50</v>
      </c>
      <c r="R105" s="252" t="s">
        <v>53</v>
      </c>
      <c r="S105" s="252" t="s">
        <v>221</v>
      </c>
      <c r="T105" s="252" t="s">
        <v>218</v>
      </c>
      <c r="U105" s="252" t="s">
        <v>219</v>
      </c>
      <c r="V105" s="579" t="s">
        <v>210</v>
      </c>
      <c r="W105" s="221"/>
      <c r="Z105" s="237"/>
      <c r="AA105" s="228"/>
    </row>
    <row r="106" spans="2:38" hidden="1">
      <c r="B106" s="579"/>
      <c r="C106" s="583"/>
      <c r="D106" s="586"/>
      <c r="E106" s="586"/>
      <c r="F106" s="580" t="s">
        <v>0</v>
      </c>
      <c r="G106" s="580" t="s">
        <v>1</v>
      </c>
      <c r="H106" s="580" t="s">
        <v>2</v>
      </c>
      <c r="I106" s="580" t="s">
        <v>35</v>
      </c>
      <c r="J106" s="590"/>
      <c r="K106" s="591"/>
      <c r="L106" s="577"/>
      <c r="M106" s="207" t="s">
        <v>46</v>
      </c>
      <c r="N106" s="207" t="s">
        <v>254</v>
      </c>
      <c r="O106" s="252" t="s">
        <v>52</v>
      </c>
      <c r="P106" s="252" t="s">
        <v>51</v>
      </c>
      <c r="Q106" s="252" t="s">
        <v>358</v>
      </c>
      <c r="R106" s="252" t="s">
        <v>55</v>
      </c>
      <c r="S106" s="252" t="s">
        <v>192</v>
      </c>
      <c r="T106" s="252" t="s">
        <v>193</v>
      </c>
      <c r="U106" s="252" t="s">
        <v>56</v>
      </c>
      <c r="V106" s="579"/>
      <c r="W106" s="189" t="s">
        <v>263</v>
      </c>
      <c r="Z106" s="237"/>
      <c r="AA106" s="228"/>
    </row>
    <row r="107" spans="2:38" hidden="1">
      <c r="B107" s="579"/>
      <c r="C107" s="584"/>
      <c r="D107" s="587"/>
      <c r="E107" s="587"/>
      <c r="F107" s="581"/>
      <c r="G107" s="581"/>
      <c r="H107" s="581"/>
      <c r="I107" s="581"/>
      <c r="J107" s="592"/>
      <c r="K107" s="593"/>
      <c r="L107" s="578"/>
      <c r="M107" s="210">
        <f>SUM(O107:U107)-Q107-R107</f>
        <v>0</v>
      </c>
      <c r="N107" s="211">
        <f>O107+T107+(IF(W107=1,U107,0))</f>
        <v>0</v>
      </c>
      <c r="O107" s="254">
        <f>SUM(O108:O122)</f>
        <v>0</v>
      </c>
      <c r="P107" s="254">
        <f>SUM(P108:P122)</f>
        <v>0</v>
      </c>
      <c r="Q107" s="254">
        <f>SUM(Q108:Q122)</f>
        <v>0</v>
      </c>
      <c r="R107" s="254">
        <f>SUM(R108:R122)</f>
        <v>0</v>
      </c>
      <c r="S107" s="254">
        <f t="shared" ref="S107:T107" si="68">SUM(S108:S122)</f>
        <v>0</v>
      </c>
      <c r="T107" s="254">
        <f t="shared" si="68"/>
        <v>0</v>
      </c>
      <c r="U107" s="254">
        <f>SUM(U108:U122)</f>
        <v>0</v>
      </c>
      <c r="V107" s="579"/>
      <c r="W107" s="221">
        <f>$Y$12</f>
        <v>0</v>
      </c>
      <c r="Z107" s="228"/>
      <c r="AA107" s="228"/>
    </row>
    <row r="108" spans="2:38" hidden="1">
      <c r="B108" s="255">
        <v>1</v>
      </c>
      <c r="C108" s="234" t="s">
        <v>188</v>
      </c>
      <c r="D108" s="193" t="s">
        <v>188</v>
      </c>
      <c r="E108" s="193" t="s">
        <v>38</v>
      </c>
      <c r="F108" s="216" t="s">
        <v>188</v>
      </c>
      <c r="G108" s="216" t="s">
        <v>188</v>
      </c>
      <c r="H108" s="216"/>
      <c r="I108" s="251"/>
      <c r="J108" s="193">
        <f>IF(K108="耕作",0,IF(K108="休耕",1,IF(K108="転用",2,IF(K108="売却",3,IF(K108="貸出",4,IF(K108="借入",5,IF(K108="-",6,IF(K108="その他",7))))))))</f>
        <v>6</v>
      </c>
      <c r="K108" s="193" t="s">
        <v>188</v>
      </c>
      <c r="L108" s="219" t="s">
        <v>38</v>
      </c>
      <c r="M108" s="223"/>
      <c r="N108" s="223"/>
      <c r="O108" s="220">
        <f t="shared" ref="O108:O122" si="69">IF(J108=0,I108,0)</f>
        <v>0</v>
      </c>
      <c r="P108" s="220">
        <f>IF(J108=1,I108,0)</f>
        <v>0</v>
      </c>
      <c r="Q108" s="220">
        <f t="shared" ref="Q108:Q122" si="70">IF(J108=2,I108,0)</f>
        <v>0</v>
      </c>
      <c r="R108" s="220">
        <f t="shared" ref="R108:R122" si="71">IF(J108=3,I108,0)</f>
        <v>0</v>
      </c>
      <c r="S108" s="220">
        <f t="shared" ref="S108:S122" si="72">IF(J108=4,I108,0)</f>
        <v>0</v>
      </c>
      <c r="T108" s="220">
        <f t="shared" ref="T108:T122" si="73">IF(J108=5,I108,0)</f>
        <v>0</v>
      </c>
      <c r="U108" s="220">
        <f>IF(J108=7,I108,0)</f>
        <v>0</v>
      </c>
      <c r="V108" s="255">
        <v>1</v>
      </c>
      <c r="W108" s="221"/>
      <c r="Z108" s="228"/>
      <c r="AA108" s="228"/>
    </row>
    <row r="109" spans="2:38" hidden="1">
      <c r="B109" s="255">
        <f>1+B108</f>
        <v>2</v>
      </c>
      <c r="C109" s="234" t="s">
        <v>188</v>
      </c>
      <c r="D109" s="193" t="s">
        <v>188</v>
      </c>
      <c r="E109" s="193" t="s">
        <v>38</v>
      </c>
      <c r="F109" s="216" t="s">
        <v>188</v>
      </c>
      <c r="G109" s="216" t="s">
        <v>188</v>
      </c>
      <c r="H109" s="216"/>
      <c r="I109" s="251"/>
      <c r="J109" s="193">
        <f t="shared" ref="J109:J122" si="74">IF(K109="耕作",0,IF(K109="休耕",1,IF(K109="転用",2,IF(K109="売却",3,IF(K109="貸出",4,IF(K109="借入",5,IF(K109="-",6,IF(K109="その他",7))))))))</f>
        <v>6</v>
      </c>
      <c r="K109" s="193" t="s">
        <v>188</v>
      </c>
      <c r="L109" s="222" t="s">
        <v>38</v>
      </c>
      <c r="M109" s="223"/>
      <c r="N109" s="223"/>
      <c r="O109" s="220">
        <f t="shared" si="69"/>
        <v>0</v>
      </c>
      <c r="P109" s="220">
        <f t="shared" ref="P109:P122" si="75">IF(J109=1,I109,0)</f>
        <v>0</v>
      </c>
      <c r="Q109" s="220">
        <f t="shared" si="70"/>
        <v>0</v>
      </c>
      <c r="R109" s="220">
        <f t="shared" si="71"/>
        <v>0</v>
      </c>
      <c r="S109" s="220">
        <f t="shared" si="72"/>
        <v>0</v>
      </c>
      <c r="T109" s="220">
        <f t="shared" si="73"/>
        <v>0</v>
      </c>
      <c r="U109" s="220">
        <f t="shared" ref="U109:U122" si="76">IF(J109=7,I109,0)</f>
        <v>0</v>
      </c>
      <c r="V109" s="255">
        <f>1+V108</f>
        <v>2</v>
      </c>
      <c r="W109" s="221"/>
      <c r="AA109" s="228"/>
    </row>
    <row r="110" spans="2:38" hidden="1">
      <c r="B110" s="255">
        <f t="shared" ref="B110:B122" si="77">1+B109</f>
        <v>3</v>
      </c>
      <c r="C110" s="234" t="s">
        <v>188</v>
      </c>
      <c r="D110" s="193" t="s">
        <v>188</v>
      </c>
      <c r="E110" s="193" t="s">
        <v>38</v>
      </c>
      <c r="F110" s="216" t="s">
        <v>188</v>
      </c>
      <c r="G110" s="216" t="s">
        <v>188</v>
      </c>
      <c r="H110" s="216"/>
      <c r="I110" s="251"/>
      <c r="J110" s="193">
        <f t="shared" si="74"/>
        <v>6</v>
      </c>
      <c r="K110" s="193" t="s">
        <v>188</v>
      </c>
      <c r="L110" s="222" t="s">
        <v>38</v>
      </c>
      <c r="M110" s="223"/>
      <c r="N110" s="223"/>
      <c r="O110" s="220">
        <f t="shared" si="69"/>
        <v>0</v>
      </c>
      <c r="P110" s="220">
        <f t="shared" si="75"/>
        <v>0</v>
      </c>
      <c r="Q110" s="220">
        <f t="shared" si="70"/>
        <v>0</v>
      </c>
      <c r="R110" s="220">
        <f t="shared" si="71"/>
        <v>0</v>
      </c>
      <c r="S110" s="220">
        <f t="shared" si="72"/>
        <v>0</v>
      </c>
      <c r="T110" s="220">
        <f t="shared" si="73"/>
        <v>0</v>
      </c>
      <c r="U110" s="220">
        <f t="shared" si="76"/>
        <v>0</v>
      </c>
      <c r="V110" s="255">
        <f t="shared" ref="V110:V122" si="78">1+V109</f>
        <v>3</v>
      </c>
      <c r="W110" s="221"/>
      <c r="AA110" s="228"/>
      <c r="AL110" s="10"/>
    </row>
    <row r="111" spans="2:38" hidden="1">
      <c r="B111" s="255">
        <f t="shared" si="77"/>
        <v>4</v>
      </c>
      <c r="C111" s="234" t="s">
        <v>188</v>
      </c>
      <c r="D111" s="193" t="s">
        <v>188</v>
      </c>
      <c r="E111" s="193" t="s">
        <v>38</v>
      </c>
      <c r="F111" s="216" t="s">
        <v>188</v>
      </c>
      <c r="G111" s="216" t="s">
        <v>188</v>
      </c>
      <c r="H111" s="216" t="s">
        <v>6</v>
      </c>
      <c r="I111" s="218" t="s">
        <v>6</v>
      </c>
      <c r="J111" s="193">
        <f t="shared" si="74"/>
        <v>6</v>
      </c>
      <c r="K111" s="193" t="s">
        <v>188</v>
      </c>
      <c r="L111" s="219" t="s">
        <v>38</v>
      </c>
      <c r="M111" s="223"/>
      <c r="N111" s="223"/>
      <c r="O111" s="220">
        <f t="shared" si="69"/>
        <v>0</v>
      </c>
      <c r="P111" s="220">
        <f t="shared" si="75"/>
        <v>0</v>
      </c>
      <c r="Q111" s="220">
        <f t="shared" si="70"/>
        <v>0</v>
      </c>
      <c r="R111" s="220">
        <f t="shared" si="71"/>
        <v>0</v>
      </c>
      <c r="S111" s="220">
        <f t="shared" si="72"/>
        <v>0</v>
      </c>
      <c r="T111" s="220">
        <f t="shared" si="73"/>
        <v>0</v>
      </c>
      <c r="U111" s="220">
        <f t="shared" si="76"/>
        <v>0</v>
      </c>
      <c r="V111" s="255">
        <f t="shared" si="78"/>
        <v>4</v>
      </c>
      <c r="W111" s="221"/>
      <c r="AA111" s="228"/>
      <c r="AL111" s="10"/>
    </row>
    <row r="112" spans="2:38" hidden="1">
      <c r="B112" s="255">
        <f t="shared" si="77"/>
        <v>5</v>
      </c>
      <c r="C112" s="234" t="s">
        <v>188</v>
      </c>
      <c r="D112" s="193" t="s">
        <v>188</v>
      </c>
      <c r="E112" s="193" t="s">
        <v>38</v>
      </c>
      <c r="F112" s="216" t="s">
        <v>188</v>
      </c>
      <c r="G112" s="216" t="s">
        <v>188</v>
      </c>
      <c r="H112" s="216" t="s">
        <v>6</v>
      </c>
      <c r="I112" s="218" t="s">
        <v>6</v>
      </c>
      <c r="J112" s="193">
        <f t="shared" si="74"/>
        <v>6</v>
      </c>
      <c r="K112" s="193" t="s">
        <v>188</v>
      </c>
      <c r="L112" s="219" t="s">
        <v>38</v>
      </c>
      <c r="M112" s="223"/>
      <c r="N112" s="223"/>
      <c r="O112" s="220">
        <f t="shared" si="69"/>
        <v>0</v>
      </c>
      <c r="P112" s="220">
        <f t="shared" si="75"/>
        <v>0</v>
      </c>
      <c r="Q112" s="220">
        <f t="shared" si="70"/>
        <v>0</v>
      </c>
      <c r="R112" s="220">
        <f t="shared" si="71"/>
        <v>0</v>
      </c>
      <c r="S112" s="220">
        <f t="shared" si="72"/>
        <v>0</v>
      </c>
      <c r="T112" s="220">
        <f t="shared" si="73"/>
        <v>0</v>
      </c>
      <c r="U112" s="220">
        <f t="shared" si="76"/>
        <v>0</v>
      </c>
      <c r="V112" s="255">
        <f t="shared" si="78"/>
        <v>5</v>
      </c>
      <c r="W112" s="221"/>
      <c r="AL112" s="10"/>
    </row>
    <row r="113" spans="2:23" hidden="1">
      <c r="B113" s="255">
        <f t="shared" si="77"/>
        <v>6</v>
      </c>
      <c r="C113" s="234" t="s">
        <v>188</v>
      </c>
      <c r="D113" s="193" t="s">
        <v>188</v>
      </c>
      <c r="E113" s="193" t="s">
        <v>38</v>
      </c>
      <c r="F113" s="216" t="s">
        <v>188</v>
      </c>
      <c r="G113" s="216" t="s">
        <v>188</v>
      </c>
      <c r="H113" s="216" t="s">
        <v>6</v>
      </c>
      <c r="I113" s="218" t="s">
        <v>6</v>
      </c>
      <c r="J113" s="193">
        <f t="shared" si="74"/>
        <v>6</v>
      </c>
      <c r="K113" s="193" t="s">
        <v>188</v>
      </c>
      <c r="L113" s="219" t="s">
        <v>38</v>
      </c>
      <c r="M113" s="223"/>
      <c r="N113" s="223"/>
      <c r="O113" s="220">
        <f t="shared" si="69"/>
        <v>0</v>
      </c>
      <c r="P113" s="220">
        <f t="shared" si="75"/>
        <v>0</v>
      </c>
      <c r="Q113" s="220">
        <f t="shared" si="70"/>
        <v>0</v>
      </c>
      <c r="R113" s="220">
        <f t="shared" si="71"/>
        <v>0</v>
      </c>
      <c r="S113" s="220">
        <f t="shared" si="72"/>
        <v>0</v>
      </c>
      <c r="T113" s="220">
        <f t="shared" si="73"/>
        <v>0</v>
      </c>
      <c r="U113" s="220">
        <f t="shared" si="76"/>
        <v>0</v>
      </c>
      <c r="V113" s="255">
        <f t="shared" si="78"/>
        <v>6</v>
      </c>
      <c r="W113" s="221"/>
    </row>
    <row r="114" spans="2:23" hidden="1">
      <c r="B114" s="255">
        <f t="shared" si="77"/>
        <v>7</v>
      </c>
      <c r="C114" s="234" t="s">
        <v>188</v>
      </c>
      <c r="D114" s="193" t="s">
        <v>188</v>
      </c>
      <c r="E114" s="193" t="s">
        <v>38</v>
      </c>
      <c r="F114" s="216" t="s">
        <v>188</v>
      </c>
      <c r="G114" s="216" t="s">
        <v>188</v>
      </c>
      <c r="H114" s="216" t="s">
        <v>6</v>
      </c>
      <c r="I114" s="218" t="s">
        <v>6</v>
      </c>
      <c r="J114" s="193">
        <f t="shared" si="74"/>
        <v>6</v>
      </c>
      <c r="K114" s="193" t="s">
        <v>188</v>
      </c>
      <c r="L114" s="219" t="s">
        <v>38</v>
      </c>
      <c r="M114" s="223"/>
      <c r="N114" s="223"/>
      <c r="O114" s="220">
        <f t="shared" si="69"/>
        <v>0</v>
      </c>
      <c r="P114" s="220">
        <f t="shared" si="75"/>
        <v>0</v>
      </c>
      <c r="Q114" s="220">
        <f t="shared" si="70"/>
        <v>0</v>
      </c>
      <c r="R114" s="220">
        <f t="shared" si="71"/>
        <v>0</v>
      </c>
      <c r="S114" s="220">
        <f t="shared" si="72"/>
        <v>0</v>
      </c>
      <c r="T114" s="220">
        <f t="shared" si="73"/>
        <v>0</v>
      </c>
      <c r="U114" s="220">
        <f t="shared" si="76"/>
        <v>0</v>
      </c>
      <c r="V114" s="255">
        <f t="shared" si="78"/>
        <v>7</v>
      </c>
      <c r="W114" s="221"/>
    </row>
    <row r="115" spans="2:23" hidden="1">
      <c r="B115" s="255">
        <f t="shared" si="77"/>
        <v>8</v>
      </c>
      <c r="C115" s="234" t="s">
        <v>188</v>
      </c>
      <c r="D115" s="193" t="s">
        <v>188</v>
      </c>
      <c r="E115" s="193" t="s">
        <v>38</v>
      </c>
      <c r="F115" s="216" t="s">
        <v>188</v>
      </c>
      <c r="G115" s="216" t="s">
        <v>188</v>
      </c>
      <c r="H115" s="216" t="s">
        <v>6</v>
      </c>
      <c r="I115" s="218" t="s">
        <v>6</v>
      </c>
      <c r="J115" s="193">
        <f t="shared" si="74"/>
        <v>6</v>
      </c>
      <c r="K115" s="193" t="s">
        <v>188</v>
      </c>
      <c r="L115" s="219" t="s">
        <v>38</v>
      </c>
      <c r="M115" s="223"/>
      <c r="N115" s="223"/>
      <c r="O115" s="220">
        <f t="shared" si="69"/>
        <v>0</v>
      </c>
      <c r="P115" s="220">
        <f t="shared" si="75"/>
        <v>0</v>
      </c>
      <c r="Q115" s="220">
        <f t="shared" si="70"/>
        <v>0</v>
      </c>
      <c r="R115" s="220">
        <f t="shared" si="71"/>
        <v>0</v>
      </c>
      <c r="S115" s="220">
        <f t="shared" si="72"/>
        <v>0</v>
      </c>
      <c r="T115" s="220">
        <f t="shared" si="73"/>
        <v>0</v>
      </c>
      <c r="U115" s="220">
        <f t="shared" si="76"/>
        <v>0</v>
      </c>
      <c r="V115" s="255">
        <f t="shared" si="78"/>
        <v>8</v>
      </c>
      <c r="W115" s="221"/>
    </row>
    <row r="116" spans="2:23" hidden="1">
      <c r="B116" s="255">
        <f t="shared" si="77"/>
        <v>9</v>
      </c>
      <c r="C116" s="234" t="s">
        <v>188</v>
      </c>
      <c r="D116" s="193" t="s">
        <v>188</v>
      </c>
      <c r="E116" s="193" t="s">
        <v>38</v>
      </c>
      <c r="F116" s="216" t="s">
        <v>188</v>
      </c>
      <c r="G116" s="216" t="s">
        <v>188</v>
      </c>
      <c r="H116" s="216" t="s">
        <v>6</v>
      </c>
      <c r="I116" s="218" t="s">
        <v>6</v>
      </c>
      <c r="J116" s="193">
        <f t="shared" si="74"/>
        <v>6</v>
      </c>
      <c r="K116" s="193" t="s">
        <v>188</v>
      </c>
      <c r="L116" s="219" t="s">
        <v>38</v>
      </c>
      <c r="M116" s="223"/>
      <c r="N116" s="223"/>
      <c r="O116" s="220">
        <f t="shared" si="69"/>
        <v>0</v>
      </c>
      <c r="P116" s="220">
        <f t="shared" si="75"/>
        <v>0</v>
      </c>
      <c r="Q116" s="220">
        <f t="shared" si="70"/>
        <v>0</v>
      </c>
      <c r="R116" s="220">
        <f t="shared" si="71"/>
        <v>0</v>
      </c>
      <c r="S116" s="220">
        <f t="shared" si="72"/>
        <v>0</v>
      </c>
      <c r="T116" s="220">
        <f t="shared" si="73"/>
        <v>0</v>
      </c>
      <c r="U116" s="220">
        <f t="shared" si="76"/>
        <v>0</v>
      </c>
      <c r="V116" s="255">
        <f t="shared" si="78"/>
        <v>9</v>
      </c>
      <c r="W116" s="221"/>
    </row>
    <row r="117" spans="2:23" hidden="1">
      <c r="B117" s="255">
        <f t="shared" si="77"/>
        <v>10</v>
      </c>
      <c r="C117" s="234" t="s">
        <v>188</v>
      </c>
      <c r="D117" s="193" t="s">
        <v>188</v>
      </c>
      <c r="E117" s="193" t="s">
        <v>38</v>
      </c>
      <c r="F117" s="216" t="s">
        <v>188</v>
      </c>
      <c r="G117" s="216" t="s">
        <v>188</v>
      </c>
      <c r="H117" s="216" t="s">
        <v>6</v>
      </c>
      <c r="I117" s="218" t="s">
        <v>6</v>
      </c>
      <c r="J117" s="193">
        <f t="shared" si="74"/>
        <v>6</v>
      </c>
      <c r="K117" s="193" t="s">
        <v>188</v>
      </c>
      <c r="L117" s="219" t="s">
        <v>38</v>
      </c>
      <c r="M117" s="223"/>
      <c r="N117" s="223"/>
      <c r="O117" s="220">
        <f t="shared" si="69"/>
        <v>0</v>
      </c>
      <c r="P117" s="220">
        <f t="shared" si="75"/>
        <v>0</v>
      </c>
      <c r="Q117" s="220">
        <f t="shared" si="70"/>
        <v>0</v>
      </c>
      <c r="R117" s="220">
        <f t="shared" si="71"/>
        <v>0</v>
      </c>
      <c r="S117" s="220">
        <f t="shared" si="72"/>
        <v>0</v>
      </c>
      <c r="T117" s="220">
        <f t="shared" si="73"/>
        <v>0</v>
      </c>
      <c r="U117" s="220">
        <f t="shared" si="76"/>
        <v>0</v>
      </c>
      <c r="V117" s="255">
        <f t="shared" si="78"/>
        <v>10</v>
      </c>
      <c r="W117" s="221"/>
    </row>
    <row r="118" spans="2:23" hidden="1">
      <c r="B118" s="255">
        <f t="shared" si="77"/>
        <v>11</v>
      </c>
      <c r="C118" s="234" t="s">
        <v>188</v>
      </c>
      <c r="D118" s="193" t="s">
        <v>188</v>
      </c>
      <c r="E118" s="193" t="s">
        <v>38</v>
      </c>
      <c r="F118" s="216" t="s">
        <v>188</v>
      </c>
      <c r="G118" s="216" t="s">
        <v>188</v>
      </c>
      <c r="H118" s="216" t="s">
        <v>6</v>
      </c>
      <c r="I118" s="218" t="s">
        <v>6</v>
      </c>
      <c r="J118" s="193">
        <f t="shared" si="74"/>
        <v>6</v>
      </c>
      <c r="K118" s="193" t="s">
        <v>188</v>
      </c>
      <c r="L118" s="219" t="s">
        <v>38</v>
      </c>
      <c r="M118" s="223"/>
      <c r="N118" s="223"/>
      <c r="O118" s="220">
        <f t="shared" si="69"/>
        <v>0</v>
      </c>
      <c r="P118" s="220">
        <f t="shared" si="75"/>
        <v>0</v>
      </c>
      <c r="Q118" s="220">
        <f t="shared" si="70"/>
        <v>0</v>
      </c>
      <c r="R118" s="220">
        <f t="shared" si="71"/>
        <v>0</v>
      </c>
      <c r="S118" s="220">
        <f t="shared" si="72"/>
        <v>0</v>
      </c>
      <c r="T118" s="220">
        <f t="shared" si="73"/>
        <v>0</v>
      </c>
      <c r="U118" s="220">
        <f t="shared" si="76"/>
        <v>0</v>
      </c>
      <c r="V118" s="255">
        <f t="shared" si="78"/>
        <v>11</v>
      </c>
      <c r="W118" s="221"/>
    </row>
    <row r="119" spans="2:23" hidden="1">
      <c r="B119" s="255">
        <f t="shared" si="77"/>
        <v>12</v>
      </c>
      <c r="C119" s="234" t="s">
        <v>188</v>
      </c>
      <c r="D119" s="193" t="s">
        <v>188</v>
      </c>
      <c r="E119" s="193" t="s">
        <v>38</v>
      </c>
      <c r="F119" s="216" t="s">
        <v>188</v>
      </c>
      <c r="G119" s="216" t="s">
        <v>188</v>
      </c>
      <c r="H119" s="216" t="s">
        <v>6</v>
      </c>
      <c r="I119" s="218" t="s">
        <v>6</v>
      </c>
      <c r="J119" s="193">
        <f t="shared" si="74"/>
        <v>6</v>
      </c>
      <c r="K119" s="193" t="s">
        <v>188</v>
      </c>
      <c r="L119" s="219" t="s">
        <v>38</v>
      </c>
      <c r="M119" s="223"/>
      <c r="N119" s="223"/>
      <c r="O119" s="220">
        <f t="shared" si="69"/>
        <v>0</v>
      </c>
      <c r="P119" s="220">
        <f t="shared" si="75"/>
        <v>0</v>
      </c>
      <c r="Q119" s="220">
        <f t="shared" si="70"/>
        <v>0</v>
      </c>
      <c r="R119" s="220">
        <f t="shared" si="71"/>
        <v>0</v>
      </c>
      <c r="S119" s="220">
        <f t="shared" si="72"/>
        <v>0</v>
      </c>
      <c r="T119" s="220">
        <f t="shared" si="73"/>
        <v>0</v>
      </c>
      <c r="U119" s="220">
        <f t="shared" si="76"/>
        <v>0</v>
      </c>
      <c r="V119" s="255">
        <f t="shared" si="78"/>
        <v>12</v>
      </c>
      <c r="W119" s="221"/>
    </row>
    <row r="120" spans="2:23" hidden="1">
      <c r="B120" s="255">
        <f t="shared" si="77"/>
        <v>13</v>
      </c>
      <c r="C120" s="234" t="s">
        <v>188</v>
      </c>
      <c r="D120" s="193" t="s">
        <v>188</v>
      </c>
      <c r="E120" s="193" t="s">
        <v>38</v>
      </c>
      <c r="F120" s="216" t="s">
        <v>188</v>
      </c>
      <c r="G120" s="216" t="s">
        <v>188</v>
      </c>
      <c r="H120" s="216" t="s">
        <v>6</v>
      </c>
      <c r="I120" s="218" t="s">
        <v>6</v>
      </c>
      <c r="J120" s="193">
        <f t="shared" si="74"/>
        <v>6</v>
      </c>
      <c r="K120" s="193" t="s">
        <v>188</v>
      </c>
      <c r="L120" s="219" t="s">
        <v>38</v>
      </c>
      <c r="M120" s="223"/>
      <c r="N120" s="223"/>
      <c r="O120" s="220">
        <f t="shared" si="69"/>
        <v>0</v>
      </c>
      <c r="P120" s="220">
        <f t="shared" si="75"/>
        <v>0</v>
      </c>
      <c r="Q120" s="220">
        <f t="shared" si="70"/>
        <v>0</v>
      </c>
      <c r="R120" s="220">
        <f t="shared" si="71"/>
        <v>0</v>
      </c>
      <c r="S120" s="220">
        <f t="shared" si="72"/>
        <v>0</v>
      </c>
      <c r="T120" s="220">
        <f t="shared" si="73"/>
        <v>0</v>
      </c>
      <c r="U120" s="220">
        <f t="shared" si="76"/>
        <v>0</v>
      </c>
      <c r="V120" s="255">
        <f t="shared" si="78"/>
        <v>13</v>
      </c>
      <c r="W120" s="221"/>
    </row>
    <row r="121" spans="2:23" hidden="1">
      <c r="B121" s="255">
        <f t="shared" si="77"/>
        <v>14</v>
      </c>
      <c r="C121" s="234" t="s">
        <v>188</v>
      </c>
      <c r="D121" s="193" t="s">
        <v>188</v>
      </c>
      <c r="E121" s="193" t="s">
        <v>38</v>
      </c>
      <c r="F121" s="216" t="s">
        <v>188</v>
      </c>
      <c r="G121" s="216" t="s">
        <v>188</v>
      </c>
      <c r="H121" s="216" t="s">
        <v>6</v>
      </c>
      <c r="I121" s="218" t="s">
        <v>6</v>
      </c>
      <c r="J121" s="193">
        <f t="shared" si="74"/>
        <v>6</v>
      </c>
      <c r="K121" s="193" t="s">
        <v>188</v>
      </c>
      <c r="L121" s="219" t="s">
        <v>38</v>
      </c>
      <c r="M121" s="223"/>
      <c r="N121" s="223"/>
      <c r="O121" s="220">
        <f t="shared" si="69"/>
        <v>0</v>
      </c>
      <c r="P121" s="220">
        <f t="shared" si="75"/>
        <v>0</v>
      </c>
      <c r="Q121" s="220">
        <f t="shared" si="70"/>
        <v>0</v>
      </c>
      <c r="R121" s="220">
        <f t="shared" si="71"/>
        <v>0</v>
      </c>
      <c r="S121" s="220">
        <f t="shared" si="72"/>
        <v>0</v>
      </c>
      <c r="T121" s="220">
        <f t="shared" si="73"/>
        <v>0</v>
      </c>
      <c r="U121" s="220">
        <f t="shared" si="76"/>
        <v>0</v>
      </c>
      <c r="V121" s="255">
        <f t="shared" si="78"/>
        <v>14</v>
      </c>
      <c r="W121" s="221"/>
    </row>
    <row r="122" spans="2:23" hidden="1">
      <c r="B122" s="255">
        <f t="shared" si="77"/>
        <v>15</v>
      </c>
      <c r="C122" s="234" t="s">
        <v>188</v>
      </c>
      <c r="D122" s="193" t="s">
        <v>188</v>
      </c>
      <c r="E122" s="193" t="s">
        <v>38</v>
      </c>
      <c r="F122" s="216" t="s">
        <v>188</v>
      </c>
      <c r="G122" s="216" t="s">
        <v>188</v>
      </c>
      <c r="H122" s="216" t="s">
        <v>6</v>
      </c>
      <c r="I122" s="218" t="s">
        <v>6</v>
      </c>
      <c r="J122" s="193">
        <f t="shared" si="74"/>
        <v>6</v>
      </c>
      <c r="K122" s="193" t="s">
        <v>188</v>
      </c>
      <c r="L122" s="219" t="s">
        <v>38</v>
      </c>
      <c r="M122" s="223"/>
      <c r="N122" s="223"/>
      <c r="O122" s="220">
        <f t="shared" si="69"/>
        <v>0</v>
      </c>
      <c r="P122" s="220">
        <f t="shared" si="75"/>
        <v>0</v>
      </c>
      <c r="Q122" s="220">
        <f t="shared" si="70"/>
        <v>0</v>
      </c>
      <c r="R122" s="220">
        <f t="shared" si="71"/>
        <v>0</v>
      </c>
      <c r="S122" s="220">
        <f t="shared" si="72"/>
        <v>0</v>
      </c>
      <c r="T122" s="220">
        <f t="shared" si="73"/>
        <v>0</v>
      </c>
      <c r="U122" s="220">
        <f t="shared" si="76"/>
        <v>0</v>
      </c>
      <c r="V122" s="255">
        <f t="shared" si="78"/>
        <v>15</v>
      </c>
      <c r="W122" s="221"/>
    </row>
    <row r="123" spans="2:23" hidden="1">
      <c r="V123" s="188"/>
      <c r="W123" s="221"/>
    </row>
    <row r="124" spans="2:23" hidden="1">
      <c r="V124" s="188"/>
      <c r="W124" s="221"/>
    </row>
    <row r="125" spans="2:23" hidden="1">
      <c r="B125" s="561" t="s">
        <v>211</v>
      </c>
      <c r="C125" s="564" t="s">
        <v>201</v>
      </c>
      <c r="D125" s="567" t="s">
        <v>202</v>
      </c>
      <c r="E125" s="567" t="s">
        <v>36</v>
      </c>
      <c r="F125" s="561" t="s">
        <v>32</v>
      </c>
      <c r="G125" s="561"/>
      <c r="H125" s="561"/>
      <c r="I125" s="248" t="s">
        <v>33</v>
      </c>
      <c r="J125" s="570" t="s">
        <v>298</v>
      </c>
      <c r="K125" s="571"/>
      <c r="L125" s="558" t="s">
        <v>34</v>
      </c>
      <c r="M125" s="205" t="s">
        <v>48</v>
      </c>
      <c r="N125" s="205" t="s">
        <v>253</v>
      </c>
      <c r="O125" s="247" t="s">
        <v>220</v>
      </c>
      <c r="P125" s="247" t="s">
        <v>49</v>
      </c>
      <c r="Q125" s="247" t="s">
        <v>50</v>
      </c>
      <c r="R125" s="247" t="s">
        <v>53</v>
      </c>
      <c r="S125" s="247" t="s">
        <v>221</v>
      </c>
      <c r="T125" s="247" t="s">
        <v>218</v>
      </c>
      <c r="U125" s="247" t="s">
        <v>219</v>
      </c>
      <c r="V125" s="561" t="s">
        <v>211</v>
      </c>
      <c r="W125" s="221"/>
    </row>
    <row r="126" spans="2:23" hidden="1">
      <c r="B126" s="561"/>
      <c r="C126" s="565"/>
      <c r="D126" s="568"/>
      <c r="E126" s="568"/>
      <c r="F126" s="562" t="s">
        <v>0</v>
      </c>
      <c r="G126" s="562" t="s">
        <v>1</v>
      </c>
      <c r="H126" s="562" t="s">
        <v>2</v>
      </c>
      <c r="I126" s="562" t="s">
        <v>35</v>
      </c>
      <c r="J126" s="572"/>
      <c r="K126" s="573"/>
      <c r="L126" s="559"/>
      <c r="M126" s="207" t="s">
        <v>46</v>
      </c>
      <c r="N126" s="207" t="s">
        <v>254</v>
      </c>
      <c r="O126" s="247" t="s">
        <v>52</v>
      </c>
      <c r="P126" s="247" t="s">
        <v>51</v>
      </c>
      <c r="Q126" s="247" t="s">
        <v>358</v>
      </c>
      <c r="R126" s="247" t="s">
        <v>55</v>
      </c>
      <c r="S126" s="247" t="s">
        <v>192</v>
      </c>
      <c r="T126" s="247" t="s">
        <v>193</v>
      </c>
      <c r="U126" s="247" t="s">
        <v>56</v>
      </c>
      <c r="V126" s="561"/>
      <c r="W126" s="189" t="s">
        <v>264</v>
      </c>
    </row>
    <row r="127" spans="2:23" hidden="1">
      <c r="B127" s="561"/>
      <c r="C127" s="566"/>
      <c r="D127" s="569"/>
      <c r="E127" s="569"/>
      <c r="F127" s="563"/>
      <c r="G127" s="563"/>
      <c r="H127" s="563"/>
      <c r="I127" s="563"/>
      <c r="J127" s="574"/>
      <c r="K127" s="575"/>
      <c r="L127" s="560"/>
      <c r="M127" s="210">
        <f>SUM(O127:U127)-Q127-R127</f>
        <v>0</v>
      </c>
      <c r="N127" s="211">
        <f>O127+T127+(IF(W127=1,U127,0))</f>
        <v>0</v>
      </c>
      <c r="O127" s="249">
        <f>SUM(O128:O142)</f>
        <v>0</v>
      </c>
      <c r="P127" s="249">
        <f>SUM(P128:P142)</f>
        <v>0</v>
      </c>
      <c r="Q127" s="249">
        <f>SUM(Q128:Q142)</f>
        <v>0</v>
      </c>
      <c r="R127" s="249">
        <f>SUM(R128:R142)</f>
        <v>0</v>
      </c>
      <c r="S127" s="249">
        <f t="shared" ref="S127:T127" si="79">SUM(S128:S142)</f>
        <v>0</v>
      </c>
      <c r="T127" s="249">
        <f t="shared" si="79"/>
        <v>0</v>
      </c>
      <c r="U127" s="249">
        <f>SUM(U128:U142)</f>
        <v>0</v>
      </c>
      <c r="V127" s="561"/>
      <c r="W127" s="221">
        <f>$Y$13</f>
        <v>0</v>
      </c>
    </row>
    <row r="128" spans="2:23" hidden="1">
      <c r="B128" s="250">
        <v>1</v>
      </c>
      <c r="C128" s="234" t="s">
        <v>188</v>
      </c>
      <c r="D128" s="193" t="s">
        <v>188</v>
      </c>
      <c r="E128" s="193" t="s">
        <v>38</v>
      </c>
      <c r="F128" s="216" t="s">
        <v>188</v>
      </c>
      <c r="G128" s="216" t="s">
        <v>188</v>
      </c>
      <c r="H128" s="216"/>
      <c r="I128" s="251"/>
      <c r="J128" s="193">
        <f>IF(K128="耕作",0,IF(K128="休耕",1,IF(K128="転用",2,IF(K128="売却",3,IF(K128="貸出",4,IF(K128="借入",5,IF(K128="-",6,IF(K128="その他",7))))))))</f>
        <v>6</v>
      </c>
      <c r="K128" s="193" t="s">
        <v>188</v>
      </c>
      <c r="L128" s="219" t="s">
        <v>38</v>
      </c>
      <c r="M128" s="223"/>
      <c r="N128" s="223"/>
      <c r="O128" s="220">
        <f t="shared" ref="O128:O142" si="80">IF(J128=0,I128,0)</f>
        <v>0</v>
      </c>
      <c r="P128" s="220">
        <f>IF(J128=1,I128,0)</f>
        <v>0</v>
      </c>
      <c r="Q128" s="220">
        <f t="shared" ref="Q128:Q142" si="81">IF(J128=2,I128,0)</f>
        <v>0</v>
      </c>
      <c r="R128" s="220">
        <f t="shared" ref="R128:R142" si="82">IF(J128=3,I128,0)</f>
        <v>0</v>
      </c>
      <c r="S128" s="220">
        <f t="shared" ref="S128:S142" si="83">IF(J128=4,I128,0)</f>
        <v>0</v>
      </c>
      <c r="T128" s="220">
        <f t="shared" ref="T128:T142" si="84">IF(J128=5,I128,0)</f>
        <v>0</v>
      </c>
      <c r="U128" s="220">
        <f>IF(J128=7,I128,0)</f>
        <v>0</v>
      </c>
      <c r="V128" s="250">
        <v>1</v>
      </c>
      <c r="W128" s="221"/>
    </row>
    <row r="129" spans="2:23" hidden="1">
      <c r="B129" s="250">
        <f>1+B128</f>
        <v>2</v>
      </c>
      <c r="C129" s="234" t="s">
        <v>188</v>
      </c>
      <c r="D129" s="193" t="s">
        <v>188</v>
      </c>
      <c r="E129" s="193" t="s">
        <v>38</v>
      </c>
      <c r="F129" s="216" t="s">
        <v>188</v>
      </c>
      <c r="G129" s="216" t="s">
        <v>188</v>
      </c>
      <c r="H129" s="216"/>
      <c r="I129" s="251"/>
      <c r="J129" s="193">
        <f t="shared" ref="J129:J142" si="85">IF(K129="耕作",0,IF(K129="休耕",1,IF(K129="転用",2,IF(K129="売却",3,IF(K129="貸出",4,IF(K129="借入",5,IF(K129="-",6,IF(K129="その他",7))))))))</f>
        <v>6</v>
      </c>
      <c r="K129" s="193" t="s">
        <v>188</v>
      </c>
      <c r="L129" s="222" t="s">
        <v>38</v>
      </c>
      <c r="M129" s="223"/>
      <c r="N129" s="223"/>
      <c r="O129" s="220">
        <f t="shared" si="80"/>
        <v>0</v>
      </c>
      <c r="P129" s="220">
        <f t="shared" ref="P129:P142" si="86">IF(J129=1,I129,0)</f>
        <v>0</v>
      </c>
      <c r="Q129" s="220">
        <f t="shared" si="81"/>
        <v>0</v>
      </c>
      <c r="R129" s="220">
        <f t="shared" si="82"/>
        <v>0</v>
      </c>
      <c r="S129" s="220">
        <f t="shared" si="83"/>
        <v>0</v>
      </c>
      <c r="T129" s="220">
        <f t="shared" si="84"/>
        <v>0</v>
      </c>
      <c r="U129" s="220">
        <f t="shared" ref="U129:U142" si="87">IF(J129=7,I129,0)</f>
        <v>0</v>
      </c>
      <c r="V129" s="250">
        <f>1+V128</f>
        <v>2</v>
      </c>
      <c r="W129" s="221"/>
    </row>
    <row r="130" spans="2:23" hidden="1">
      <c r="B130" s="250">
        <f t="shared" ref="B130:B142" si="88">1+B129</f>
        <v>3</v>
      </c>
      <c r="C130" s="234" t="s">
        <v>188</v>
      </c>
      <c r="D130" s="193" t="s">
        <v>188</v>
      </c>
      <c r="E130" s="193" t="s">
        <v>38</v>
      </c>
      <c r="F130" s="216" t="s">
        <v>188</v>
      </c>
      <c r="G130" s="216" t="s">
        <v>188</v>
      </c>
      <c r="H130" s="216"/>
      <c r="I130" s="251"/>
      <c r="J130" s="193">
        <f t="shared" si="85"/>
        <v>6</v>
      </c>
      <c r="K130" s="193" t="s">
        <v>188</v>
      </c>
      <c r="L130" s="222" t="s">
        <v>38</v>
      </c>
      <c r="M130" s="223"/>
      <c r="N130" s="223"/>
      <c r="O130" s="220">
        <f t="shared" si="80"/>
        <v>0</v>
      </c>
      <c r="P130" s="220">
        <f t="shared" si="86"/>
        <v>0</v>
      </c>
      <c r="Q130" s="220">
        <f t="shared" si="81"/>
        <v>0</v>
      </c>
      <c r="R130" s="220">
        <f t="shared" si="82"/>
        <v>0</v>
      </c>
      <c r="S130" s="220">
        <f t="shared" si="83"/>
        <v>0</v>
      </c>
      <c r="T130" s="220">
        <f t="shared" si="84"/>
        <v>0</v>
      </c>
      <c r="U130" s="220">
        <f t="shared" si="87"/>
        <v>0</v>
      </c>
      <c r="V130" s="250">
        <f t="shared" ref="V130:V142" si="89">1+V129</f>
        <v>3</v>
      </c>
      <c r="W130" s="221"/>
    </row>
    <row r="131" spans="2:23" hidden="1">
      <c r="B131" s="250">
        <f t="shared" si="88"/>
        <v>4</v>
      </c>
      <c r="C131" s="234" t="s">
        <v>188</v>
      </c>
      <c r="D131" s="193" t="s">
        <v>188</v>
      </c>
      <c r="E131" s="193" t="s">
        <v>38</v>
      </c>
      <c r="F131" s="216" t="s">
        <v>188</v>
      </c>
      <c r="G131" s="216" t="s">
        <v>188</v>
      </c>
      <c r="H131" s="216" t="s">
        <v>6</v>
      </c>
      <c r="I131" s="218" t="s">
        <v>6</v>
      </c>
      <c r="J131" s="193">
        <f t="shared" si="85"/>
        <v>6</v>
      </c>
      <c r="K131" s="193" t="s">
        <v>188</v>
      </c>
      <c r="L131" s="219" t="s">
        <v>38</v>
      </c>
      <c r="M131" s="223"/>
      <c r="N131" s="223"/>
      <c r="O131" s="220">
        <f t="shared" si="80"/>
        <v>0</v>
      </c>
      <c r="P131" s="220">
        <f t="shared" si="86"/>
        <v>0</v>
      </c>
      <c r="Q131" s="220">
        <f t="shared" si="81"/>
        <v>0</v>
      </c>
      <c r="R131" s="220">
        <f t="shared" si="82"/>
        <v>0</v>
      </c>
      <c r="S131" s="220">
        <f t="shared" si="83"/>
        <v>0</v>
      </c>
      <c r="T131" s="220">
        <f t="shared" si="84"/>
        <v>0</v>
      </c>
      <c r="U131" s="220">
        <f t="shared" si="87"/>
        <v>0</v>
      </c>
      <c r="V131" s="250">
        <f t="shared" si="89"/>
        <v>4</v>
      </c>
      <c r="W131" s="221"/>
    </row>
    <row r="132" spans="2:23" hidden="1">
      <c r="B132" s="250">
        <f t="shared" si="88"/>
        <v>5</v>
      </c>
      <c r="C132" s="234" t="s">
        <v>188</v>
      </c>
      <c r="D132" s="193" t="s">
        <v>188</v>
      </c>
      <c r="E132" s="193" t="s">
        <v>38</v>
      </c>
      <c r="F132" s="216" t="s">
        <v>188</v>
      </c>
      <c r="G132" s="216" t="s">
        <v>188</v>
      </c>
      <c r="H132" s="216" t="s">
        <v>6</v>
      </c>
      <c r="I132" s="218" t="s">
        <v>6</v>
      </c>
      <c r="J132" s="193">
        <f t="shared" si="85"/>
        <v>6</v>
      </c>
      <c r="K132" s="193" t="s">
        <v>188</v>
      </c>
      <c r="L132" s="219" t="s">
        <v>38</v>
      </c>
      <c r="M132" s="223"/>
      <c r="N132" s="223"/>
      <c r="O132" s="220">
        <f t="shared" si="80"/>
        <v>0</v>
      </c>
      <c r="P132" s="220">
        <f t="shared" si="86"/>
        <v>0</v>
      </c>
      <c r="Q132" s="220">
        <f t="shared" si="81"/>
        <v>0</v>
      </c>
      <c r="R132" s="220">
        <f t="shared" si="82"/>
        <v>0</v>
      </c>
      <c r="S132" s="220">
        <f t="shared" si="83"/>
        <v>0</v>
      </c>
      <c r="T132" s="220">
        <f t="shared" si="84"/>
        <v>0</v>
      </c>
      <c r="U132" s="220">
        <f t="shared" si="87"/>
        <v>0</v>
      </c>
      <c r="V132" s="250">
        <f t="shared" si="89"/>
        <v>5</v>
      </c>
      <c r="W132" s="221"/>
    </row>
    <row r="133" spans="2:23" hidden="1">
      <c r="B133" s="250">
        <f t="shared" si="88"/>
        <v>6</v>
      </c>
      <c r="C133" s="234" t="s">
        <v>188</v>
      </c>
      <c r="D133" s="193" t="s">
        <v>188</v>
      </c>
      <c r="E133" s="193" t="s">
        <v>38</v>
      </c>
      <c r="F133" s="216" t="s">
        <v>188</v>
      </c>
      <c r="G133" s="216" t="s">
        <v>188</v>
      </c>
      <c r="H133" s="216" t="s">
        <v>6</v>
      </c>
      <c r="I133" s="218" t="s">
        <v>6</v>
      </c>
      <c r="J133" s="193">
        <f t="shared" si="85"/>
        <v>6</v>
      </c>
      <c r="K133" s="193" t="s">
        <v>188</v>
      </c>
      <c r="L133" s="219" t="s">
        <v>38</v>
      </c>
      <c r="M133" s="223"/>
      <c r="N133" s="223"/>
      <c r="O133" s="220">
        <f t="shared" si="80"/>
        <v>0</v>
      </c>
      <c r="P133" s="220">
        <f t="shared" si="86"/>
        <v>0</v>
      </c>
      <c r="Q133" s="220">
        <f t="shared" si="81"/>
        <v>0</v>
      </c>
      <c r="R133" s="220">
        <f t="shared" si="82"/>
        <v>0</v>
      </c>
      <c r="S133" s="220">
        <f t="shared" si="83"/>
        <v>0</v>
      </c>
      <c r="T133" s="220">
        <f t="shared" si="84"/>
        <v>0</v>
      </c>
      <c r="U133" s="220">
        <f t="shared" si="87"/>
        <v>0</v>
      </c>
      <c r="V133" s="250">
        <f t="shared" si="89"/>
        <v>6</v>
      </c>
      <c r="W133" s="221"/>
    </row>
    <row r="134" spans="2:23" hidden="1">
      <c r="B134" s="250">
        <f t="shared" si="88"/>
        <v>7</v>
      </c>
      <c r="C134" s="234" t="s">
        <v>188</v>
      </c>
      <c r="D134" s="193" t="s">
        <v>188</v>
      </c>
      <c r="E134" s="193" t="s">
        <v>38</v>
      </c>
      <c r="F134" s="216" t="s">
        <v>188</v>
      </c>
      <c r="G134" s="216" t="s">
        <v>188</v>
      </c>
      <c r="H134" s="216" t="s">
        <v>6</v>
      </c>
      <c r="I134" s="218" t="s">
        <v>6</v>
      </c>
      <c r="J134" s="193">
        <f t="shared" si="85"/>
        <v>6</v>
      </c>
      <c r="K134" s="193" t="s">
        <v>188</v>
      </c>
      <c r="L134" s="219" t="s">
        <v>38</v>
      </c>
      <c r="M134" s="223"/>
      <c r="N134" s="223"/>
      <c r="O134" s="220">
        <f t="shared" si="80"/>
        <v>0</v>
      </c>
      <c r="P134" s="220">
        <f t="shared" si="86"/>
        <v>0</v>
      </c>
      <c r="Q134" s="220">
        <f t="shared" si="81"/>
        <v>0</v>
      </c>
      <c r="R134" s="220">
        <f t="shared" si="82"/>
        <v>0</v>
      </c>
      <c r="S134" s="220">
        <f t="shared" si="83"/>
        <v>0</v>
      </c>
      <c r="T134" s="220">
        <f t="shared" si="84"/>
        <v>0</v>
      </c>
      <c r="U134" s="220">
        <f t="shared" si="87"/>
        <v>0</v>
      </c>
      <c r="V134" s="250">
        <f t="shared" si="89"/>
        <v>7</v>
      </c>
      <c r="W134" s="221"/>
    </row>
    <row r="135" spans="2:23" hidden="1">
      <c r="B135" s="250">
        <f t="shared" si="88"/>
        <v>8</v>
      </c>
      <c r="C135" s="234" t="s">
        <v>188</v>
      </c>
      <c r="D135" s="193" t="s">
        <v>188</v>
      </c>
      <c r="E135" s="193" t="s">
        <v>38</v>
      </c>
      <c r="F135" s="216" t="s">
        <v>188</v>
      </c>
      <c r="G135" s="216" t="s">
        <v>188</v>
      </c>
      <c r="H135" s="216" t="s">
        <v>6</v>
      </c>
      <c r="I135" s="218" t="s">
        <v>6</v>
      </c>
      <c r="J135" s="193">
        <f t="shared" si="85"/>
        <v>6</v>
      </c>
      <c r="K135" s="193" t="s">
        <v>188</v>
      </c>
      <c r="L135" s="219" t="s">
        <v>38</v>
      </c>
      <c r="M135" s="223"/>
      <c r="N135" s="223"/>
      <c r="O135" s="220">
        <f t="shared" si="80"/>
        <v>0</v>
      </c>
      <c r="P135" s="220">
        <f t="shared" si="86"/>
        <v>0</v>
      </c>
      <c r="Q135" s="220">
        <f t="shared" si="81"/>
        <v>0</v>
      </c>
      <c r="R135" s="220">
        <f t="shared" si="82"/>
        <v>0</v>
      </c>
      <c r="S135" s="220">
        <f t="shared" si="83"/>
        <v>0</v>
      </c>
      <c r="T135" s="220">
        <f t="shared" si="84"/>
        <v>0</v>
      </c>
      <c r="U135" s="220">
        <f t="shared" si="87"/>
        <v>0</v>
      </c>
      <c r="V135" s="250">
        <f t="shared" si="89"/>
        <v>8</v>
      </c>
      <c r="W135" s="221"/>
    </row>
    <row r="136" spans="2:23" hidden="1">
      <c r="B136" s="250">
        <f t="shared" si="88"/>
        <v>9</v>
      </c>
      <c r="C136" s="234" t="s">
        <v>188</v>
      </c>
      <c r="D136" s="193" t="s">
        <v>188</v>
      </c>
      <c r="E136" s="193" t="s">
        <v>38</v>
      </c>
      <c r="F136" s="216" t="s">
        <v>188</v>
      </c>
      <c r="G136" s="216" t="s">
        <v>188</v>
      </c>
      <c r="H136" s="216" t="s">
        <v>6</v>
      </c>
      <c r="I136" s="218" t="s">
        <v>6</v>
      </c>
      <c r="J136" s="193">
        <f t="shared" si="85"/>
        <v>6</v>
      </c>
      <c r="K136" s="193" t="s">
        <v>188</v>
      </c>
      <c r="L136" s="219" t="s">
        <v>38</v>
      </c>
      <c r="M136" s="223"/>
      <c r="N136" s="223"/>
      <c r="O136" s="220">
        <f t="shared" si="80"/>
        <v>0</v>
      </c>
      <c r="P136" s="220">
        <f t="shared" si="86"/>
        <v>0</v>
      </c>
      <c r="Q136" s="220">
        <f t="shared" si="81"/>
        <v>0</v>
      </c>
      <c r="R136" s="220">
        <f t="shared" si="82"/>
        <v>0</v>
      </c>
      <c r="S136" s="220">
        <f t="shared" si="83"/>
        <v>0</v>
      </c>
      <c r="T136" s="220">
        <f t="shared" si="84"/>
        <v>0</v>
      </c>
      <c r="U136" s="220">
        <f t="shared" si="87"/>
        <v>0</v>
      </c>
      <c r="V136" s="250">
        <f t="shared" si="89"/>
        <v>9</v>
      </c>
      <c r="W136" s="221"/>
    </row>
    <row r="137" spans="2:23" hidden="1">
      <c r="B137" s="250">
        <f t="shared" si="88"/>
        <v>10</v>
      </c>
      <c r="C137" s="234" t="s">
        <v>188</v>
      </c>
      <c r="D137" s="193" t="s">
        <v>188</v>
      </c>
      <c r="E137" s="193" t="s">
        <v>38</v>
      </c>
      <c r="F137" s="216" t="s">
        <v>188</v>
      </c>
      <c r="G137" s="216" t="s">
        <v>188</v>
      </c>
      <c r="H137" s="216" t="s">
        <v>6</v>
      </c>
      <c r="I137" s="218" t="s">
        <v>6</v>
      </c>
      <c r="J137" s="193">
        <f t="shared" si="85"/>
        <v>6</v>
      </c>
      <c r="K137" s="193" t="s">
        <v>188</v>
      </c>
      <c r="L137" s="219" t="s">
        <v>38</v>
      </c>
      <c r="M137" s="223"/>
      <c r="N137" s="223"/>
      <c r="O137" s="220">
        <f t="shared" si="80"/>
        <v>0</v>
      </c>
      <c r="P137" s="220">
        <f t="shared" si="86"/>
        <v>0</v>
      </c>
      <c r="Q137" s="220">
        <f t="shared" si="81"/>
        <v>0</v>
      </c>
      <c r="R137" s="220">
        <f t="shared" si="82"/>
        <v>0</v>
      </c>
      <c r="S137" s="220">
        <f t="shared" si="83"/>
        <v>0</v>
      </c>
      <c r="T137" s="220">
        <f t="shared" si="84"/>
        <v>0</v>
      </c>
      <c r="U137" s="220">
        <f t="shared" si="87"/>
        <v>0</v>
      </c>
      <c r="V137" s="250">
        <f t="shared" si="89"/>
        <v>10</v>
      </c>
      <c r="W137" s="221"/>
    </row>
    <row r="138" spans="2:23" hidden="1">
      <c r="B138" s="250">
        <f t="shared" si="88"/>
        <v>11</v>
      </c>
      <c r="C138" s="234" t="s">
        <v>188</v>
      </c>
      <c r="D138" s="193" t="s">
        <v>188</v>
      </c>
      <c r="E138" s="193" t="s">
        <v>38</v>
      </c>
      <c r="F138" s="216" t="s">
        <v>188</v>
      </c>
      <c r="G138" s="216" t="s">
        <v>188</v>
      </c>
      <c r="H138" s="216" t="s">
        <v>6</v>
      </c>
      <c r="I138" s="218" t="s">
        <v>6</v>
      </c>
      <c r="J138" s="193">
        <f t="shared" si="85"/>
        <v>6</v>
      </c>
      <c r="K138" s="193" t="s">
        <v>188</v>
      </c>
      <c r="L138" s="219" t="s">
        <v>38</v>
      </c>
      <c r="M138" s="223"/>
      <c r="N138" s="223"/>
      <c r="O138" s="220">
        <f t="shared" si="80"/>
        <v>0</v>
      </c>
      <c r="P138" s="220">
        <f t="shared" si="86"/>
        <v>0</v>
      </c>
      <c r="Q138" s="220">
        <f t="shared" si="81"/>
        <v>0</v>
      </c>
      <c r="R138" s="220">
        <f t="shared" si="82"/>
        <v>0</v>
      </c>
      <c r="S138" s="220">
        <f t="shared" si="83"/>
        <v>0</v>
      </c>
      <c r="T138" s="220">
        <f t="shared" si="84"/>
        <v>0</v>
      </c>
      <c r="U138" s="220">
        <f t="shared" si="87"/>
        <v>0</v>
      </c>
      <c r="V138" s="250">
        <f t="shared" si="89"/>
        <v>11</v>
      </c>
      <c r="W138" s="221"/>
    </row>
    <row r="139" spans="2:23" hidden="1">
      <c r="B139" s="250">
        <f t="shared" si="88"/>
        <v>12</v>
      </c>
      <c r="C139" s="234" t="s">
        <v>188</v>
      </c>
      <c r="D139" s="193" t="s">
        <v>188</v>
      </c>
      <c r="E139" s="193" t="s">
        <v>38</v>
      </c>
      <c r="F139" s="216" t="s">
        <v>188</v>
      </c>
      <c r="G139" s="216" t="s">
        <v>188</v>
      </c>
      <c r="H139" s="216" t="s">
        <v>6</v>
      </c>
      <c r="I139" s="218" t="s">
        <v>6</v>
      </c>
      <c r="J139" s="193">
        <f t="shared" si="85"/>
        <v>6</v>
      </c>
      <c r="K139" s="193" t="s">
        <v>188</v>
      </c>
      <c r="L139" s="219" t="s">
        <v>38</v>
      </c>
      <c r="M139" s="223"/>
      <c r="N139" s="223"/>
      <c r="O139" s="220">
        <f t="shared" si="80"/>
        <v>0</v>
      </c>
      <c r="P139" s="220">
        <f t="shared" si="86"/>
        <v>0</v>
      </c>
      <c r="Q139" s="220">
        <f t="shared" si="81"/>
        <v>0</v>
      </c>
      <c r="R139" s="220">
        <f t="shared" si="82"/>
        <v>0</v>
      </c>
      <c r="S139" s="220">
        <f t="shared" si="83"/>
        <v>0</v>
      </c>
      <c r="T139" s="220">
        <f t="shared" si="84"/>
        <v>0</v>
      </c>
      <c r="U139" s="220">
        <f t="shared" si="87"/>
        <v>0</v>
      </c>
      <c r="V139" s="250">
        <f t="shared" si="89"/>
        <v>12</v>
      </c>
      <c r="W139" s="221"/>
    </row>
    <row r="140" spans="2:23" hidden="1">
      <c r="B140" s="250">
        <f t="shared" si="88"/>
        <v>13</v>
      </c>
      <c r="C140" s="234" t="s">
        <v>188</v>
      </c>
      <c r="D140" s="193" t="s">
        <v>188</v>
      </c>
      <c r="E140" s="193" t="s">
        <v>38</v>
      </c>
      <c r="F140" s="216" t="s">
        <v>188</v>
      </c>
      <c r="G140" s="216" t="s">
        <v>188</v>
      </c>
      <c r="H140" s="216" t="s">
        <v>6</v>
      </c>
      <c r="I140" s="218" t="s">
        <v>6</v>
      </c>
      <c r="J140" s="193">
        <f t="shared" si="85"/>
        <v>6</v>
      </c>
      <c r="K140" s="193" t="s">
        <v>188</v>
      </c>
      <c r="L140" s="219" t="s">
        <v>38</v>
      </c>
      <c r="M140" s="223"/>
      <c r="N140" s="223"/>
      <c r="O140" s="220">
        <f t="shared" si="80"/>
        <v>0</v>
      </c>
      <c r="P140" s="220">
        <f t="shared" si="86"/>
        <v>0</v>
      </c>
      <c r="Q140" s="220">
        <f t="shared" si="81"/>
        <v>0</v>
      </c>
      <c r="R140" s="220">
        <f t="shared" si="82"/>
        <v>0</v>
      </c>
      <c r="S140" s="220">
        <f t="shared" si="83"/>
        <v>0</v>
      </c>
      <c r="T140" s="220">
        <f t="shared" si="84"/>
        <v>0</v>
      </c>
      <c r="U140" s="220">
        <f t="shared" si="87"/>
        <v>0</v>
      </c>
      <c r="V140" s="250">
        <f t="shared" si="89"/>
        <v>13</v>
      </c>
      <c r="W140" s="221"/>
    </row>
    <row r="141" spans="2:23" hidden="1">
      <c r="B141" s="250">
        <f t="shared" si="88"/>
        <v>14</v>
      </c>
      <c r="C141" s="234" t="s">
        <v>188</v>
      </c>
      <c r="D141" s="193" t="s">
        <v>188</v>
      </c>
      <c r="E141" s="193" t="s">
        <v>38</v>
      </c>
      <c r="F141" s="216" t="s">
        <v>188</v>
      </c>
      <c r="G141" s="216" t="s">
        <v>188</v>
      </c>
      <c r="H141" s="216" t="s">
        <v>6</v>
      </c>
      <c r="I141" s="218" t="s">
        <v>6</v>
      </c>
      <c r="J141" s="193">
        <f t="shared" si="85"/>
        <v>6</v>
      </c>
      <c r="K141" s="193" t="s">
        <v>188</v>
      </c>
      <c r="L141" s="219" t="s">
        <v>38</v>
      </c>
      <c r="M141" s="223"/>
      <c r="N141" s="223"/>
      <c r="O141" s="220">
        <f t="shared" si="80"/>
        <v>0</v>
      </c>
      <c r="P141" s="220">
        <f t="shared" si="86"/>
        <v>0</v>
      </c>
      <c r="Q141" s="220">
        <f t="shared" si="81"/>
        <v>0</v>
      </c>
      <c r="R141" s="220">
        <f t="shared" si="82"/>
        <v>0</v>
      </c>
      <c r="S141" s="220">
        <f t="shared" si="83"/>
        <v>0</v>
      </c>
      <c r="T141" s="220">
        <f t="shared" si="84"/>
        <v>0</v>
      </c>
      <c r="U141" s="220">
        <f t="shared" si="87"/>
        <v>0</v>
      </c>
      <c r="V141" s="250">
        <f t="shared" si="89"/>
        <v>14</v>
      </c>
      <c r="W141" s="221"/>
    </row>
    <row r="142" spans="2:23" hidden="1">
      <c r="B142" s="250">
        <f t="shared" si="88"/>
        <v>15</v>
      </c>
      <c r="C142" s="234" t="s">
        <v>188</v>
      </c>
      <c r="D142" s="193" t="s">
        <v>188</v>
      </c>
      <c r="E142" s="193" t="s">
        <v>38</v>
      </c>
      <c r="F142" s="216" t="s">
        <v>188</v>
      </c>
      <c r="G142" s="216" t="s">
        <v>188</v>
      </c>
      <c r="H142" s="216" t="s">
        <v>6</v>
      </c>
      <c r="I142" s="218" t="s">
        <v>6</v>
      </c>
      <c r="J142" s="193">
        <f t="shared" si="85"/>
        <v>6</v>
      </c>
      <c r="K142" s="193" t="s">
        <v>188</v>
      </c>
      <c r="L142" s="219" t="s">
        <v>38</v>
      </c>
      <c r="M142" s="223"/>
      <c r="N142" s="223"/>
      <c r="O142" s="220">
        <f t="shared" si="80"/>
        <v>0</v>
      </c>
      <c r="P142" s="220">
        <f t="shared" si="86"/>
        <v>0</v>
      </c>
      <c r="Q142" s="220">
        <f t="shared" si="81"/>
        <v>0</v>
      </c>
      <c r="R142" s="220">
        <f t="shared" si="82"/>
        <v>0</v>
      </c>
      <c r="S142" s="220">
        <f t="shared" si="83"/>
        <v>0</v>
      </c>
      <c r="T142" s="220">
        <f t="shared" si="84"/>
        <v>0</v>
      </c>
      <c r="U142" s="220">
        <f t="shared" si="87"/>
        <v>0</v>
      </c>
      <c r="V142" s="250">
        <f t="shared" si="89"/>
        <v>15</v>
      </c>
      <c r="W142" s="221"/>
    </row>
    <row r="143" spans="2:23" hidden="1">
      <c r="C143" s="188"/>
      <c r="D143" s="188"/>
      <c r="O143" s="242"/>
      <c r="P143" s="242"/>
      <c r="Q143" s="242"/>
      <c r="R143" s="242"/>
      <c r="S143" s="242"/>
      <c r="T143" s="242"/>
      <c r="U143" s="242"/>
      <c r="V143" s="188"/>
      <c r="W143" s="221"/>
    </row>
    <row r="144" spans="2:23" hidden="1">
      <c r="C144" s="188"/>
      <c r="D144" s="188"/>
      <c r="O144" s="242"/>
      <c r="P144" s="242"/>
      <c r="Q144" s="242"/>
      <c r="R144" s="242"/>
      <c r="S144" s="242"/>
      <c r="T144" s="242"/>
      <c r="U144" s="242"/>
      <c r="V144" s="188"/>
      <c r="W144" s="221"/>
    </row>
    <row r="145" spans="2:23" hidden="1">
      <c r="B145" s="579" t="s">
        <v>212</v>
      </c>
      <c r="C145" s="582" t="s">
        <v>201</v>
      </c>
      <c r="D145" s="585" t="s">
        <v>202</v>
      </c>
      <c r="E145" s="585" t="s">
        <v>36</v>
      </c>
      <c r="F145" s="579" t="s">
        <v>32</v>
      </c>
      <c r="G145" s="579"/>
      <c r="H145" s="579"/>
      <c r="I145" s="253" t="s">
        <v>33</v>
      </c>
      <c r="J145" s="588" t="s">
        <v>298</v>
      </c>
      <c r="K145" s="589"/>
      <c r="L145" s="576" t="s">
        <v>34</v>
      </c>
      <c r="M145" s="205" t="s">
        <v>48</v>
      </c>
      <c r="N145" s="205" t="s">
        <v>253</v>
      </c>
      <c r="O145" s="252" t="s">
        <v>220</v>
      </c>
      <c r="P145" s="252" t="s">
        <v>49</v>
      </c>
      <c r="Q145" s="252" t="s">
        <v>50</v>
      </c>
      <c r="R145" s="252" t="s">
        <v>53</v>
      </c>
      <c r="S145" s="252" t="s">
        <v>221</v>
      </c>
      <c r="T145" s="252" t="s">
        <v>218</v>
      </c>
      <c r="U145" s="252" t="s">
        <v>219</v>
      </c>
      <c r="V145" s="579" t="s">
        <v>212</v>
      </c>
      <c r="W145" s="221"/>
    </row>
    <row r="146" spans="2:23" hidden="1">
      <c r="B146" s="579"/>
      <c r="C146" s="583"/>
      <c r="D146" s="586"/>
      <c r="E146" s="586"/>
      <c r="F146" s="580" t="s">
        <v>0</v>
      </c>
      <c r="G146" s="580" t="s">
        <v>1</v>
      </c>
      <c r="H146" s="580" t="s">
        <v>2</v>
      </c>
      <c r="I146" s="580" t="s">
        <v>35</v>
      </c>
      <c r="J146" s="590"/>
      <c r="K146" s="591"/>
      <c r="L146" s="577"/>
      <c r="M146" s="207" t="s">
        <v>46</v>
      </c>
      <c r="N146" s="207" t="s">
        <v>254</v>
      </c>
      <c r="O146" s="252" t="s">
        <v>52</v>
      </c>
      <c r="P146" s="252" t="s">
        <v>51</v>
      </c>
      <c r="Q146" s="252" t="s">
        <v>358</v>
      </c>
      <c r="R146" s="252" t="s">
        <v>55</v>
      </c>
      <c r="S146" s="252" t="s">
        <v>192</v>
      </c>
      <c r="T146" s="252" t="s">
        <v>193</v>
      </c>
      <c r="U146" s="252" t="s">
        <v>56</v>
      </c>
      <c r="V146" s="579"/>
      <c r="W146" s="189" t="s">
        <v>265</v>
      </c>
    </row>
    <row r="147" spans="2:23" hidden="1">
      <c r="B147" s="579"/>
      <c r="C147" s="584"/>
      <c r="D147" s="587"/>
      <c r="E147" s="587"/>
      <c r="F147" s="581"/>
      <c r="G147" s="581"/>
      <c r="H147" s="581"/>
      <c r="I147" s="581"/>
      <c r="J147" s="592"/>
      <c r="K147" s="593"/>
      <c r="L147" s="578"/>
      <c r="M147" s="210">
        <f>SUM(O147:U147)-Q147-R147</f>
        <v>0</v>
      </c>
      <c r="N147" s="211">
        <f>O147+T147+(IF(W147=1,U147,0))</f>
        <v>0</v>
      </c>
      <c r="O147" s="254">
        <f>SUM(O148:O162)</f>
        <v>0</v>
      </c>
      <c r="P147" s="254">
        <f>SUM(P148:P162)</f>
        <v>0</v>
      </c>
      <c r="Q147" s="254">
        <f>SUM(Q148:Q162)</f>
        <v>0</v>
      </c>
      <c r="R147" s="254">
        <f>SUM(R148:R162)</f>
        <v>0</v>
      </c>
      <c r="S147" s="254">
        <f t="shared" ref="S147:T147" si="90">SUM(S148:S162)</f>
        <v>0</v>
      </c>
      <c r="T147" s="254">
        <f t="shared" si="90"/>
        <v>0</v>
      </c>
      <c r="U147" s="254">
        <f>SUM(U148:U162)</f>
        <v>0</v>
      </c>
      <c r="V147" s="579"/>
      <c r="W147" s="221">
        <f>$Y$14</f>
        <v>0</v>
      </c>
    </row>
    <row r="148" spans="2:23" hidden="1">
      <c r="B148" s="255">
        <v>1</v>
      </c>
      <c r="C148" s="234" t="s">
        <v>188</v>
      </c>
      <c r="D148" s="193" t="s">
        <v>188</v>
      </c>
      <c r="E148" s="193" t="s">
        <v>38</v>
      </c>
      <c r="F148" s="216" t="s">
        <v>188</v>
      </c>
      <c r="G148" s="216" t="s">
        <v>188</v>
      </c>
      <c r="H148" s="216"/>
      <c r="I148" s="251"/>
      <c r="J148" s="193">
        <f>IF(K148="耕作",0,IF(K148="休耕",1,IF(K148="転用",2,IF(K148="売却",3,IF(K148="貸出",4,IF(K148="借入",5,IF(K148="-",6,IF(K148="その他",7))))))))</f>
        <v>6</v>
      </c>
      <c r="K148" s="193" t="s">
        <v>188</v>
      </c>
      <c r="L148" s="219" t="s">
        <v>38</v>
      </c>
      <c r="M148" s="223"/>
      <c r="N148" s="223"/>
      <c r="O148" s="220">
        <f t="shared" ref="O148:O162" si="91">IF(J148=0,I148,0)</f>
        <v>0</v>
      </c>
      <c r="P148" s="220">
        <f>IF(J148=1,I148,0)</f>
        <v>0</v>
      </c>
      <c r="Q148" s="220">
        <f t="shared" ref="Q148:Q162" si="92">IF(J148=2,I148,0)</f>
        <v>0</v>
      </c>
      <c r="R148" s="220">
        <f t="shared" ref="R148:R162" si="93">IF(J148=3,I148,0)</f>
        <v>0</v>
      </c>
      <c r="S148" s="220">
        <f t="shared" ref="S148:S162" si="94">IF(J148=4,I148,0)</f>
        <v>0</v>
      </c>
      <c r="T148" s="220">
        <f t="shared" ref="T148:T162" si="95">IF(J148=5,I148,0)</f>
        <v>0</v>
      </c>
      <c r="U148" s="220">
        <f>IF(J148=7,I148,0)</f>
        <v>0</v>
      </c>
      <c r="V148" s="255">
        <v>1</v>
      </c>
      <c r="W148" s="221"/>
    </row>
    <row r="149" spans="2:23" hidden="1">
      <c r="B149" s="255">
        <f>1+B148</f>
        <v>2</v>
      </c>
      <c r="C149" s="234" t="s">
        <v>188</v>
      </c>
      <c r="D149" s="193" t="s">
        <v>188</v>
      </c>
      <c r="E149" s="193" t="s">
        <v>38</v>
      </c>
      <c r="F149" s="216" t="s">
        <v>188</v>
      </c>
      <c r="G149" s="216" t="s">
        <v>188</v>
      </c>
      <c r="H149" s="216"/>
      <c r="I149" s="251"/>
      <c r="J149" s="193">
        <f t="shared" ref="J149:J162" si="96">IF(K149="耕作",0,IF(K149="休耕",1,IF(K149="転用",2,IF(K149="売却",3,IF(K149="貸出",4,IF(K149="借入",5,IF(K149="-",6,IF(K149="その他",7))))))))</f>
        <v>6</v>
      </c>
      <c r="K149" s="193" t="s">
        <v>188</v>
      </c>
      <c r="L149" s="222" t="s">
        <v>38</v>
      </c>
      <c r="M149" s="223"/>
      <c r="N149" s="223"/>
      <c r="O149" s="220">
        <f t="shared" si="91"/>
        <v>0</v>
      </c>
      <c r="P149" s="220">
        <f t="shared" ref="P149:P162" si="97">IF(J149=1,I149,0)</f>
        <v>0</v>
      </c>
      <c r="Q149" s="220">
        <f t="shared" si="92"/>
        <v>0</v>
      </c>
      <c r="R149" s="220">
        <f t="shared" si="93"/>
        <v>0</v>
      </c>
      <c r="S149" s="220">
        <f t="shared" si="94"/>
        <v>0</v>
      </c>
      <c r="T149" s="220">
        <f t="shared" si="95"/>
        <v>0</v>
      </c>
      <c r="U149" s="220">
        <f t="shared" ref="U149:U162" si="98">IF(J149=7,I149,0)</f>
        <v>0</v>
      </c>
      <c r="V149" s="255">
        <f>1+V148</f>
        <v>2</v>
      </c>
      <c r="W149" s="221"/>
    </row>
    <row r="150" spans="2:23" hidden="1">
      <c r="B150" s="255">
        <f t="shared" ref="B150:B162" si="99">1+B149</f>
        <v>3</v>
      </c>
      <c r="C150" s="234" t="s">
        <v>188</v>
      </c>
      <c r="D150" s="193" t="s">
        <v>188</v>
      </c>
      <c r="E150" s="193" t="s">
        <v>38</v>
      </c>
      <c r="F150" s="216" t="s">
        <v>188</v>
      </c>
      <c r="G150" s="216" t="s">
        <v>188</v>
      </c>
      <c r="H150" s="216"/>
      <c r="I150" s="251"/>
      <c r="J150" s="193">
        <f t="shared" si="96"/>
        <v>6</v>
      </c>
      <c r="K150" s="193" t="s">
        <v>188</v>
      </c>
      <c r="L150" s="222" t="s">
        <v>38</v>
      </c>
      <c r="M150" s="223"/>
      <c r="N150" s="223"/>
      <c r="O150" s="220">
        <f t="shared" si="91"/>
        <v>0</v>
      </c>
      <c r="P150" s="220">
        <f t="shared" si="97"/>
        <v>0</v>
      </c>
      <c r="Q150" s="220">
        <f t="shared" si="92"/>
        <v>0</v>
      </c>
      <c r="R150" s="220">
        <f t="shared" si="93"/>
        <v>0</v>
      </c>
      <c r="S150" s="220">
        <f t="shared" si="94"/>
        <v>0</v>
      </c>
      <c r="T150" s="220">
        <f t="shared" si="95"/>
        <v>0</v>
      </c>
      <c r="U150" s="220">
        <f t="shared" si="98"/>
        <v>0</v>
      </c>
      <c r="V150" s="255">
        <f t="shared" ref="V150:V162" si="100">1+V149</f>
        <v>3</v>
      </c>
      <c r="W150" s="221"/>
    </row>
    <row r="151" spans="2:23" hidden="1">
      <c r="B151" s="255">
        <f t="shared" si="99"/>
        <v>4</v>
      </c>
      <c r="C151" s="234" t="s">
        <v>188</v>
      </c>
      <c r="D151" s="193" t="s">
        <v>188</v>
      </c>
      <c r="E151" s="193" t="s">
        <v>38</v>
      </c>
      <c r="F151" s="216" t="s">
        <v>188</v>
      </c>
      <c r="G151" s="216" t="s">
        <v>188</v>
      </c>
      <c r="H151" s="216" t="s">
        <v>6</v>
      </c>
      <c r="I151" s="218" t="s">
        <v>6</v>
      </c>
      <c r="J151" s="193">
        <f t="shared" si="96"/>
        <v>6</v>
      </c>
      <c r="K151" s="193" t="s">
        <v>188</v>
      </c>
      <c r="L151" s="219" t="s">
        <v>38</v>
      </c>
      <c r="M151" s="223"/>
      <c r="N151" s="223"/>
      <c r="O151" s="220">
        <f t="shared" si="91"/>
        <v>0</v>
      </c>
      <c r="P151" s="220">
        <f t="shared" si="97"/>
        <v>0</v>
      </c>
      <c r="Q151" s="220">
        <f t="shared" si="92"/>
        <v>0</v>
      </c>
      <c r="R151" s="220">
        <f t="shared" si="93"/>
        <v>0</v>
      </c>
      <c r="S151" s="220">
        <f t="shared" si="94"/>
        <v>0</v>
      </c>
      <c r="T151" s="220">
        <f t="shared" si="95"/>
        <v>0</v>
      </c>
      <c r="U151" s="220">
        <f t="shared" si="98"/>
        <v>0</v>
      </c>
      <c r="V151" s="255">
        <f t="shared" si="100"/>
        <v>4</v>
      </c>
      <c r="W151" s="221"/>
    </row>
    <row r="152" spans="2:23" hidden="1">
      <c r="B152" s="255">
        <f t="shared" si="99"/>
        <v>5</v>
      </c>
      <c r="C152" s="234" t="s">
        <v>188</v>
      </c>
      <c r="D152" s="193" t="s">
        <v>188</v>
      </c>
      <c r="E152" s="193" t="s">
        <v>38</v>
      </c>
      <c r="F152" s="216" t="s">
        <v>188</v>
      </c>
      <c r="G152" s="216" t="s">
        <v>188</v>
      </c>
      <c r="H152" s="216" t="s">
        <v>6</v>
      </c>
      <c r="I152" s="218" t="s">
        <v>6</v>
      </c>
      <c r="J152" s="193">
        <f t="shared" si="96"/>
        <v>6</v>
      </c>
      <c r="K152" s="193" t="s">
        <v>188</v>
      </c>
      <c r="L152" s="219" t="s">
        <v>38</v>
      </c>
      <c r="M152" s="223"/>
      <c r="N152" s="223"/>
      <c r="O152" s="220">
        <f t="shared" si="91"/>
        <v>0</v>
      </c>
      <c r="P152" s="220">
        <f t="shared" si="97"/>
        <v>0</v>
      </c>
      <c r="Q152" s="220">
        <f t="shared" si="92"/>
        <v>0</v>
      </c>
      <c r="R152" s="220">
        <f t="shared" si="93"/>
        <v>0</v>
      </c>
      <c r="S152" s="220">
        <f t="shared" si="94"/>
        <v>0</v>
      </c>
      <c r="T152" s="220">
        <f t="shared" si="95"/>
        <v>0</v>
      </c>
      <c r="U152" s="220">
        <f t="shared" si="98"/>
        <v>0</v>
      </c>
      <c r="V152" s="255">
        <f t="shared" si="100"/>
        <v>5</v>
      </c>
      <c r="W152" s="221"/>
    </row>
    <row r="153" spans="2:23" hidden="1">
      <c r="B153" s="255">
        <f t="shared" si="99"/>
        <v>6</v>
      </c>
      <c r="C153" s="234" t="s">
        <v>188</v>
      </c>
      <c r="D153" s="193" t="s">
        <v>188</v>
      </c>
      <c r="E153" s="193" t="s">
        <v>38</v>
      </c>
      <c r="F153" s="216" t="s">
        <v>188</v>
      </c>
      <c r="G153" s="216" t="s">
        <v>188</v>
      </c>
      <c r="H153" s="216" t="s">
        <v>6</v>
      </c>
      <c r="I153" s="218" t="s">
        <v>6</v>
      </c>
      <c r="J153" s="193">
        <f t="shared" si="96"/>
        <v>6</v>
      </c>
      <c r="K153" s="193" t="s">
        <v>188</v>
      </c>
      <c r="L153" s="219" t="s">
        <v>38</v>
      </c>
      <c r="M153" s="223"/>
      <c r="N153" s="223"/>
      <c r="O153" s="220">
        <f t="shared" si="91"/>
        <v>0</v>
      </c>
      <c r="P153" s="220">
        <f t="shared" si="97"/>
        <v>0</v>
      </c>
      <c r="Q153" s="220">
        <f t="shared" si="92"/>
        <v>0</v>
      </c>
      <c r="R153" s="220">
        <f t="shared" si="93"/>
        <v>0</v>
      </c>
      <c r="S153" s="220">
        <f t="shared" si="94"/>
        <v>0</v>
      </c>
      <c r="T153" s="220">
        <f t="shared" si="95"/>
        <v>0</v>
      </c>
      <c r="U153" s="220">
        <f t="shared" si="98"/>
        <v>0</v>
      </c>
      <c r="V153" s="255">
        <f t="shared" si="100"/>
        <v>6</v>
      </c>
      <c r="W153" s="221"/>
    </row>
    <row r="154" spans="2:23" hidden="1">
      <c r="B154" s="255">
        <f t="shared" si="99"/>
        <v>7</v>
      </c>
      <c r="C154" s="234" t="s">
        <v>188</v>
      </c>
      <c r="D154" s="193" t="s">
        <v>188</v>
      </c>
      <c r="E154" s="193" t="s">
        <v>38</v>
      </c>
      <c r="F154" s="216" t="s">
        <v>188</v>
      </c>
      <c r="G154" s="216" t="s">
        <v>188</v>
      </c>
      <c r="H154" s="216" t="s">
        <v>6</v>
      </c>
      <c r="I154" s="218" t="s">
        <v>6</v>
      </c>
      <c r="J154" s="193">
        <f t="shared" si="96"/>
        <v>6</v>
      </c>
      <c r="K154" s="193" t="s">
        <v>188</v>
      </c>
      <c r="L154" s="219" t="s">
        <v>38</v>
      </c>
      <c r="M154" s="223"/>
      <c r="N154" s="223"/>
      <c r="O154" s="220">
        <f t="shared" si="91"/>
        <v>0</v>
      </c>
      <c r="P154" s="220">
        <f t="shared" si="97"/>
        <v>0</v>
      </c>
      <c r="Q154" s="220">
        <f t="shared" si="92"/>
        <v>0</v>
      </c>
      <c r="R154" s="220">
        <f t="shared" si="93"/>
        <v>0</v>
      </c>
      <c r="S154" s="220">
        <f t="shared" si="94"/>
        <v>0</v>
      </c>
      <c r="T154" s="220">
        <f t="shared" si="95"/>
        <v>0</v>
      </c>
      <c r="U154" s="220">
        <f t="shared" si="98"/>
        <v>0</v>
      </c>
      <c r="V154" s="255">
        <f t="shared" si="100"/>
        <v>7</v>
      </c>
      <c r="W154" s="221"/>
    </row>
    <row r="155" spans="2:23" hidden="1">
      <c r="B155" s="255">
        <f t="shared" si="99"/>
        <v>8</v>
      </c>
      <c r="C155" s="234" t="s">
        <v>188</v>
      </c>
      <c r="D155" s="193" t="s">
        <v>188</v>
      </c>
      <c r="E155" s="193" t="s">
        <v>38</v>
      </c>
      <c r="F155" s="216" t="s">
        <v>188</v>
      </c>
      <c r="G155" s="216" t="s">
        <v>188</v>
      </c>
      <c r="H155" s="216" t="s">
        <v>6</v>
      </c>
      <c r="I155" s="218" t="s">
        <v>6</v>
      </c>
      <c r="J155" s="193">
        <f t="shared" si="96"/>
        <v>6</v>
      </c>
      <c r="K155" s="193" t="s">
        <v>188</v>
      </c>
      <c r="L155" s="219" t="s">
        <v>38</v>
      </c>
      <c r="M155" s="223"/>
      <c r="N155" s="223"/>
      <c r="O155" s="220">
        <f t="shared" si="91"/>
        <v>0</v>
      </c>
      <c r="P155" s="220">
        <f t="shared" si="97"/>
        <v>0</v>
      </c>
      <c r="Q155" s="220">
        <f t="shared" si="92"/>
        <v>0</v>
      </c>
      <c r="R155" s="220">
        <f t="shared" si="93"/>
        <v>0</v>
      </c>
      <c r="S155" s="220">
        <f t="shared" si="94"/>
        <v>0</v>
      </c>
      <c r="T155" s="220">
        <f t="shared" si="95"/>
        <v>0</v>
      </c>
      <c r="U155" s="220">
        <f t="shared" si="98"/>
        <v>0</v>
      </c>
      <c r="V155" s="255">
        <f t="shared" si="100"/>
        <v>8</v>
      </c>
      <c r="W155" s="221"/>
    </row>
    <row r="156" spans="2:23" hidden="1">
      <c r="B156" s="255">
        <f t="shared" si="99"/>
        <v>9</v>
      </c>
      <c r="C156" s="234" t="s">
        <v>188</v>
      </c>
      <c r="D156" s="193" t="s">
        <v>188</v>
      </c>
      <c r="E156" s="193" t="s">
        <v>38</v>
      </c>
      <c r="F156" s="216" t="s">
        <v>188</v>
      </c>
      <c r="G156" s="216" t="s">
        <v>188</v>
      </c>
      <c r="H156" s="216" t="s">
        <v>6</v>
      </c>
      <c r="I156" s="218" t="s">
        <v>6</v>
      </c>
      <c r="J156" s="193">
        <f t="shared" si="96"/>
        <v>6</v>
      </c>
      <c r="K156" s="193" t="s">
        <v>188</v>
      </c>
      <c r="L156" s="219" t="s">
        <v>38</v>
      </c>
      <c r="M156" s="223"/>
      <c r="N156" s="223"/>
      <c r="O156" s="220">
        <f t="shared" si="91"/>
        <v>0</v>
      </c>
      <c r="P156" s="220">
        <f t="shared" si="97"/>
        <v>0</v>
      </c>
      <c r="Q156" s="220">
        <f t="shared" si="92"/>
        <v>0</v>
      </c>
      <c r="R156" s="220">
        <f t="shared" si="93"/>
        <v>0</v>
      </c>
      <c r="S156" s="220">
        <f t="shared" si="94"/>
        <v>0</v>
      </c>
      <c r="T156" s="220">
        <f t="shared" si="95"/>
        <v>0</v>
      </c>
      <c r="U156" s="220">
        <f t="shared" si="98"/>
        <v>0</v>
      </c>
      <c r="V156" s="255">
        <f t="shared" si="100"/>
        <v>9</v>
      </c>
      <c r="W156" s="221"/>
    </row>
    <row r="157" spans="2:23" hidden="1">
      <c r="B157" s="255">
        <f t="shared" si="99"/>
        <v>10</v>
      </c>
      <c r="C157" s="234" t="s">
        <v>188</v>
      </c>
      <c r="D157" s="193" t="s">
        <v>188</v>
      </c>
      <c r="E157" s="193" t="s">
        <v>38</v>
      </c>
      <c r="F157" s="216" t="s">
        <v>188</v>
      </c>
      <c r="G157" s="216" t="s">
        <v>188</v>
      </c>
      <c r="H157" s="216" t="s">
        <v>6</v>
      </c>
      <c r="I157" s="218" t="s">
        <v>6</v>
      </c>
      <c r="J157" s="193">
        <f t="shared" si="96"/>
        <v>6</v>
      </c>
      <c r="K157" s="193" t="s">
        <v>188</v>
      </c>
      <c r="L157" s="219" t="s">
        <v>38</v>
      </c>
      <c r="M157" s="223"/>
      <c r="N157" s="223"/>
      <c r="O157" s="220">
        <f t="shared" si="91"/>
        <v>0</v>
      </c>
      <c r="P157" s="220">
        <f t="shared" si="97"/>
        <v>0</v>
      </c>
      <c r="Q157" s="220">
        <f t="shared" si="92"/>
        <v>0</v>
      </c>
      <c r="R157" s="220">
        <f t="shared" si="93"/>
        <v>0</v>
      </c>
      <c r="S157" s="220">
        <f t="shared" si="94"/>
        <v>0</v>
      </c>
      <c r="T157" s="220">
        <f t="shared" si="95"/>
        <v>0</v>
      </c>
      <c r="U157" s="220">
        <f t="shared" si="98"/>
        <v>0</v>
      </c>
      <c r="V157" s="255">
        <f t="shared" si="100"/>
        <v>10</v>
      </c>
      <c r="W157" s="221"/>
    </row>
    <row r="158" spans="2:23" hidden="1">
      <c r="B158" s="255">
        <f t="shared" si="99"/>
        <v>11</v>
      </c>
      <c r="C158" s="234" t="s">
        <v>188</v>
      </c>
      <c r="D158" s="193" t="s">
        <v>188</v>
      </c>
      <c r="E158" s="193" t="s">
        <v>38</v>
      </c>
      <c r="F158" s="216" t="s">
        <v>188</v>
      </c>
      <c r="G158" s="216" t="s">
        <v>188</v>
      </c>
      <c r="H158" s="216" t="s">
        <v>6</v>
      </c>
      <c r="I158" s="218" t="s">
        <v>6</v>
      </c>
      <c r="J158" s="193">
        <f t="shared" si="96"/>
        <v>6</v>
      </c>
      <c r="K158" s="193" t="s">
        <v>188</v>
      </c>
      <c r="L158" s="219" t="s">
        <v>38</v>
      </c>
      <c r="M158" s="223"/>
      <c r="N158" s="223"/>
      <c r="O158" s="220">
        <f t="shared" si="91"/>
        <v>0</v>
      </c>
      <c r="P158" s="220">
        <f t="shared" si="97"/>
        <v>0</v>
      </c>
      <c r="Q158" s="220">
        <f t="shared" si="92"/>
        <v>0</v>
      </c>
      <c r="R158" s="220">
        <f t="shared" si="93"/>
        <v>0</v>
      </c>
      <c r="S158" s="220">
        <f t="shared" si="94"/>
        <v>0</v>
      </c>
      <c r="T158" s="220">
        <f t="shared" si="95"/>
        <v>0</v>
      </c>
      <c r="U158" s="220">
        <f t="shared" si="98"/>
        <v>0</v>
      </c>
      <c r="V158" s="255">
        <f t="shared" si="100"/>
        <v>11</v>
      </c>
      <c r="W158" s="221"/>
    </row>
    <row r="159" spans="2:23" hidden="1">
      <c r="B159" s="255">
        <f t="shared" si="99"/>
        <v>12</v>
      </c>
      <c r="C159" s="234" t="s">
        <v>188</v>
      </c>
      <c r="D159" s="193" t="s">
        <v>188</v>
      </c>
      <c r="E159" s="193" t="s">
        <v>38</v>
      </c>
      <c r="F159" s="216" t="s">
        <v>188</v>
      </c>
      <c r="G159" s="216" t="s">
        <v>188</v>
      </c>
      <c r="H159" s="216" t="s">
        <v>6</v>
      </c>
      <c r="I159" s="218" t="s">
        <v>6</v>
      </c>
      <c r="J159" s="193">
        <f t="shared" si="96"/>
        <v>6</v>
      </c>
      <c r="K159" s="193" t="s">
        <v>188</v>
      </c>
      <c r="L159" s="219" t="s">
        <v>38</v>
      </c>
      <c r="M159" s="223"/>
      <c r="N159" s="223"/>
      <c r="O159" s="220">
        <f t="shared" si="91"/>
        <v>0</v>
      </c>
      <c r="P159" s="220">
        <f t="shared" si="97"/>
        <v>0</v>
      </c>
      <c r="Q159" s="220">
        <f t="shared" si="92"/>
        <v>0</v>
      </c>
      <c r="R159" s="220">
        <f t="shared" si="93"/>
        <v>0</v>
      </c>
      <c r="S159" s="220">
        <f t="shared" si="94"/>
        <v>0</v>
      </c>
      <c r="T159" s="220">
        <f t="shared" si="95"/>
        <v>0</v>
      </c>
      <c r="U159" s="220">
        <f t="shared" si="98"/>
        <v>0</v>
      </c>
      <c r="V159" s="255">
        <f t="shared" si="100"/>
        <v>12</v>
      </c>
      <c r="W159" s="221"/>
    </row>
    <row r="160" spans="2:23" hidden="1">
      <c r="B160" s="255">
        <f t="shared" si="99"/>
        <v>13</v>
      </c>
      <c r="C160" s="234" t="s">
        <v>188</v>
      </c>
      <c r="D160" s="193" t="s">
        <v>188</v>
      </c>
      <c r="E160" s="193" t="s">
        <v>38</v>
      </c>
      <c r="F160" s="216" t="s">
        <v>188</v>
      </c>
      <c r="G160" s="216" t="s">
        <v>188</v>
      </c>
      <c r="H160" s="216" t="s">
        <v>6</v>
      </c>
      <c r="I160" s="218" t="s">
        <v>6</v>
      </c>
      <c r="J160" s="193">
        <f t="shared" si="96"/>
        <v>6</v>
      </c>
      <c r="K160" s="193" t="s">
        <v>188</v>
      </c>
      <c r="L160" s="219" t="s">
        <v>38</v>
      </c>
      <c r="M160" s="223"/>
      <c r="N160" s="223"/>
      <c r="O160" s="220">
        <f t="shared" si="91"/>
        <v>0</v>
      </c>
      <c r="P160" s="220">
        <f t="shared" si="97"/>
        <v>0</v>
      </c>
      <c r="Q160" s="220">
        <f t="shared" si="92"/>
        <v>0</v>
      </c>
      <c r="R160" s="220">
        <f t="shared" si="93"/>
        <v>0</v>
      </c>
      <c r="S160" s="220">
        <f t="shared" si="94"/>
        <v>0</v>
      </c>
      <c r="T160" s="220">
        <f t="shared" si="95"/>
        <v>0</v>
      </c>
      <c r="U160" s="220">
        <f t="shared" si="98"/>
        <v>0</v>
      </c>
      <c r="V160" s="255">
        <f t="shared" si="100"/>
        <v>13</v>
      </c>
      <c r="W160" s="221"/>
    </row>
    <row r="161" spans="2:23" hidden="1">
      <c r="B161" s="255">
        <f t="shared" si="99"/>
        <v>14</v>
      </c>
      <c r="C161" s="234" t="s">
        <v>188</v>
      </c>
      <c r="D161" s="193" t="s">
        <v>188</v>
      </c>
      <c r="E161" s="193" t="s">
        <v>38</v>
      </c>
      <c r="F161" s="216" t="s">
        <v>188</v>
      </c>
      <c r="G161" s="216" t="s">
        <v>188</v>
      </c>
      <c r="H161" s="216" t="s">
        <v>6</v>
      </c>
      <c r="I161" s="218" t="s">
        <v>6</v>
      </c>
      <c r="J161" s="193">
        <f t="shared" si="96"/>
        <v>6</v>
      </c>
      <c r="K161" s="193" t="s">
        <v>188</v>
      </c>
      <c r="L161" s="219" t="s">
        <v>38</v>
      </c>
      <c r="M161" s="223"/>
      <c r="N161" s="223"/>
      <c r="O161" s="220">
        <f t="shared" si="91"/>
        <v>0</v>
      </c>
      <c r="P161" s="220">
        <f t="shared" si="97"/>
        <v>0</v>
      </c>
      <c r="Q161" s="220">
        <f t="shared" si="92"/>
        <v>0</v>
      </c>
      <c r="R161" s="220">
        <f t="shared" si="93"/>
        <v>0</v>
      </c>
      <c r="S161" s="220">
        <f t="shared" si="94"/>
        <v>0</v>
      </c>
      <c r="T161" s="220">
        <f t="shared" si="95"/>
        <v>0</v>
      </c>
      <c r="U161" s="220">
        <f t="shared" si="98"/>
        <v>0</v>
      </c>
      <c r="V161" s="255">
        <f t="shared" si="100"/>
        <v>14</v>
      </c>
      <c r="W161" s="221"/>
    </row>
    <row r="162" spans="2:23" hidden="1">
      <c r="B162" s="255">
        <f t="shared" si="99"/>
        <v>15</v>
      </c>
      <c r="C162" s="234" t="s">
        <v>188</v>
      </c>
      <c r="D162" s="193" t="s">
        <v>188</v>
      </c>
      <c r="E162" s="193" t="s">
        <v>38</v>
      </c>
      <c r="F162" s="216" t="s">
        <v>188</v>
      </c>
      <c r="G162" s="216" t="s">
        <v>188</v>
      </c>
      <c r="H162" s="216" t="s">
        <v>6</v>
      </c>
      <c r="I162" s="218" t="s">
        <v>6</v>
      </c>
      <c r="J162" s="193">
        <f t="shared" si="96"/>
        <v>6</v>
      </c>
      <c r="K162" s="193" t="s">
        <v>188</v>
      </c>
      <c r="L162" s="219" t="s">
        <v>38</v>
      </c>
      <c r="M162" s="223"/>
      <c r="N162" s="223"/>
      <c r="O162" s="220">
        <f t="shared" si="91"/>
        <v>0</v>
      </c>
      <c r="P162" s="220">
        <f t="shared" si="97"/>
        <v>0</v>
      </c>
      <c r="Q162" s="220">
        <f t="shared" si="92"/>
        <v>0</v>
      </c>
      <c r="R162" s="220">
        <f t="shared" si="93"/>
        <v>0</v>
      </c>
      <c r="S162" s="220">
        <f t="shared" si="94"/>
        <v>0</v>
      </c>
      <c r="T162" s="220">
        <f t="shared" si="95"/>
        <v>0</v>
      </c>
      <c r="U162" s="220">
        <f t="shared" si="98"/>
        <v>0</v>
      </c>
      <c r="V162" s="255">
        <f t="shared" si="100"/>
        <v>15</v>
      </c>
      <c r="W162" s="221"/>
    </row>
    <row r="163" spans="2:23" hidden="1">
      <c r="V163" s="188"/>
      <c r="W163" s="221"/>
    </row>
    <row r="164" spans="2:23" hidden="1">
      <c r="V164" s="188"/>
      <c r="W164" s="221"/>
    </row>
    <row r="165" spans="2:23" hidden="1">
      <c r="B165" s="561" t="s">
        <v>213</v>
      </c>
      <c r="C165" s="564" t="s">
        <v>201</v>
      </c>
      <c r="D165" s="567" t="s">
        <v>202</v>
      </c>
      <c r="E165" s="567" t="s">
        <v>36</v>
      </c>
      <c r="F165" s="561" t="s">
        <v>32</v>
      </c>
      <c r="G165" s="561"/>
      <c r="H165" s="561"/>
      <c r="I165" s="248" t="s">
        <v>33</v>
      </c>
      <c r="J165" s="570" t="s">
        <v>298</v>
      </c>
      <c r="K165" s="571"/>
      <c r="L165" s="558" t="s">
        <v>34</v>
      </c>
      <c r="M165" s="205" t="s">
        <v>48</v>
      </c>
      <c r="N165" s="205" t="s">
        <v>253</v>
      </c>
      <c r="O165" s="247" t="s">
        <v>220</v>
      </c>
      <c r="P165" s="247" t="s">
        <v>49</v>
      </c>
      <c r="Q165" s="247" t="s">
        <v>50</v>
      </c>
      <c r="R165" s="247" t="s">
        <v>53</v>
      </c>
      <c r="S165" s="247" t="s">
        <v>221</v>
      </c>
      <c r="T165" s="247" t="s">
        <v>218</v>
      </c>
      <c r="U165" s="247" t="s">
        <v>219</v>
      </c>
      <c r="V165" s="561" t="s">
        <v>213</v>
      </c>
      <c r="W165" s="221"/>
    </row>
    <row r="166" spans="2:23" hidden="1">
      <c r="B166" s="561"/>
      <c r="C166" s="565"/>
      <c r="D166" s="568"/>
      <c r="E166" s="568"/>
      <c r="F166" s="562" t="s">
        <v>0</v>
      </c>
      <c r="G166" s="562" t="s">
        <v>1</v>
      </c>
      <c r="H166" s="562" t="s">
        <v>2</v>
      </c>
      <c r="I166" s="562" t="s">
        <v>35</v>
      </c>
      <c r="J166" s="572"/>
      <c r="K166" s="573"/>
      <c r="L166" s="559"/>
      <c r="M166" s="207" t="s">
        <v>46</v>
      </c>
      <c r="N166" s="207" t="s">
        <v>254</v>
      </c>
      <c r="O166" s="247" t="s">
        <v>52</v>
      </c>
      <c r="P166" s="247" t="s">
        <v>51</v>
      </c>
      <c r="Q166" s="247" t="s">
        <v>358</v>
      </c>
      <c r="R166" s="247" t="s">
        <v>55</v>
      </c>
      <c r="S166" s="247" t="s">
        <v>192</v>
      </c>
      <c r="T166" s="247" t="s">
        <v>193</v>
      </c>
      <c r="U166" s="247" t="s">
        <v>56</v>
      </c>
      <c r="V166" s="561"/>
      <c r="W166" s="189" t="s">
        <v>266</v>
      </c>
    </row>
    <row r="167" spans="2:23" hidden="1">
      <c r="B167" s="561"/>
      <c r="C167" s="566"/>
      <c r="D167" s="569"/>
      <c r="E167" s="569"/>
      <c r="F167" s="563"/>
      <c r="G167" s="563"/>
      <c r="H167" s="563"/>
      <c r="I167" s="563"/>
      <c r="J167" s="574"/>
      <c r="K167" s="575"/>
      <c r="L167" s="560"/>
      <c r="M167" s="210">
        <f>SUM(O167:U167)-Q167-R167</f>
        <v>0</v>
      </c>
      <c r="N167" s="211">
        <f>O167+T167+(IF(W167=1,U167,0))</f>
        <v>0</v>
      </c>
      <c r="O167" s="249">
        <f>SUM(O168:O182)</f>
        <v>0</v>
      </c>
      <c r="P167" s="249">
        <f>SUM(P168:P182)</f>
        <v>0</v>
      </c>
      <c r="Q167" s="249">
        <f>SUM(Q168:Q182)</f>
        <v>0</v>
      </c>
      <c r="R167" s="249">
        <f>SUM(R168:R182)</f>
        <v>0</v>
      </c>
      <c r="S167" s="249">
        <f t="shared" ref="S167:T167" si="101">SUM(S168:S182)</f>
        <v>0</v>
      </c>
      <c r="T167" s="249">
        <f t="shared" si="101"/>
        <v>0</v>
      </c>
      <c r="U167" s="249">
        <f>SUM(U168:U182)</f>
        <v>0</v>
      </c>
      <c r="V167" s="561"/>
      <c r="W167" s="221">
        <f>$Y$15</f>
        <v>0</v>
      </c>
    </row>
    <row r="168" spans="2:23" hidden="1">
      <c r="B168" s="250">
        <v>1</v>
      </c>
      <c r="C168" s="234" t="s">
        <v>188</v>
      </c>
      <c r="D168" s="193" t="s">
        <v>188</v>
      </c>
      <c r="E168" s="193" t="s">
        <v>38</v>
      </c>
      <c r="F168" s="216" t="s">
        <v>188</v>
      </c>
      <c r="G168" s="216" t="s">
        <v>188</v>
      </c>
      <c r="H168" s="216"/>
      <c r="I168" s="251"/>
      <c r="J168" s="193">
        <f>IF(K168="耕作",0,IF(K168="休耕",1,IF(K168="転用",2,IF(K168="売却",3,IF(K168="貸出",4,IF(K168="借入",5,IF(K168="-",6,IF(K168="その他",7))))))))</f>
        <v>6</v>
      </c>
      <c r="K168" s="193" t="s">
        <v>188</v>
      </c>
      <c r="L168" s="219" t="s">
        <v>38</v>
      </c>
      <c r="M168" s="223"/>
      <c r="N168" s="223"/>
      <c r="O168" s="220">
        <f t="shared" ref="O168:O182" si="102">IF(J168=0,I168,0)</f>
        <v>0</v>
      </c>
      <c r="P168" s="220">
        <f>IF(J168=1,I168,0)</f>
        <v>0</v>
      </c>
      <c r="Q168" s="220">
        <f t="shared" ref="Q168:Q182" si="103">IF(J168=2,I168,0)</f>
        <v>0</v>
      </c>
      <c r="R168" s="220">
        <f t="shared" ref="R168:R182" si="104">IF(J168=3,I168,0)</f>
        <v>0</v>
      </c>
      <c r="S168" s="220">
        <f t="shared" ref="S168:S182" si="105">IF(J168=4,I168,0)</f>
        <v>0</v>
      </c>
      <c r="T168" s="220">
        <f t="shared" ref="T168:T182" si="106">IF(J168=5,I168,0)</f>
        <v>0</v>
      </c>
      <c r="U168" s="220">
        <f>IF(J168=7,I168,0)</f>
        <v>0</v>
      </c>
      <c r="V168" s="250">
        <v>1</v>
      </c>
      <c r="W168" s="221"/>
    </row>
    <row r="169" spans="2:23" hidden="1">
      <c r="B169" s="250">
        <f>1+B168</f>
        <v>2</v>
      </c>
      <c r="C169" s="234" t="s">
        <v>188</v>
      </c>
      <c r="D169" s="193" t="s">
        <v>188</v>
      </c>
      <c r="E169" s="193" t="s">
        <v>38</v>
      </c>
      <c r="F169" s="216" t="s">
        <v>188</v>
      </c>
      <c r="G169" s="216" t="s">
        <v>188</v>
      </c>
      <c r="H169" s="216"/>
      <c r="I169" s="251"/>
      <c r="J169" s="193">
        <f t="shared" ref="J169:J182" si="107">IF(K169="耕作",0,IF(K169="休耕",1,IF(K169="転用",2,IF(K169="売却",3,IF(K169="貸出",4,IF(K169="借入",5,IF(K169="-",6,IF(K169="その他",7))))))))</f>
        <v>6</v>
      </c>
      <c r="K169" s="193" t="s">
        <v>188</v>
      </c>
      <c r="L169" s="222" t="s">
        <v>38</v>
      </c>
      <c r="M169" s="223"/>
      <c r="N169" s="223"/>
      <c r="O169" s="220">
        <f t="shared" si="102"/>
        <v>0</v>
      </c>
      <c r="P169" s="220">
        <f t="shared" ref="P169:P182" si="108">IF(J169=1,I169,0)</f>
        <v>0</v>
      </c>
      <c r="Q169" s="220">
        <f t="shared" si="103"/>
        <v>0</v>
      </c>
      <c r="R169" s="220">
        <f t="shared" si="104"/>
        <v>0</v>
      </c>
      <c r="S169" s="220">
        <f t="shared" si="105"/>
        <v>0</v>
      </c>
      <c r="T169" s="220">
        <f t="shared" si="106"/>
        <v>0</v>
      </c>
      <c r="U169" s="220">
        <f t="shared" ref="U169:U182" si="109">IF(J169=7,I169,0)</f>
        <v>0</v>
      </c>
      <c r="V169" s="250">
        <f>1+V168</f>
        <v>2</v>
      </c>
      <c r="W169" s="221"/>
    </row>
    <row r="170" spans="2:23" hidden="1">
      <c r="B170" s="250">
        <f t="shared" ref="B170:B182" si="110">1+B169</f>
        <v>3</v>
      </c>
      <c r="C170" s="234" t="s">
        <v>188</v>
      </c>
      <c r="D170" s="193" t="s">
        <v>188</v>
      </c>
      <c r="E170" s="193" t="s">
        <v>38</v>
      </c>
      <c r="F170" s="216" t="s">
        <v>188</v>
      </c>
      <c r="G170" s="216" t="s">
        <v>188</v>
      </c>
      <c r="H170" s="216"/>
      <c r="I170" s="251"/>
      <c r="J170" s="193">
        <f t="shared" si="107"/>
        <v>6</v>
      </c>
      <c r="K170" s="193" t="s">
        <v>188</v>
      </c>
      <c r="L170" s="222" t="s">
        <v>38</v>
      </c>
      <c r="M170" s="223"/>
      <c r="N170" s="223"/>
      <c r="O170" s="220">
        <f t="shared" si="102"/>
        <v>0</v>
      </c>
      <c r="P170" s="220">
        <f t="shared" si="108"/>
        <v>0</v>
      </c>
      <c r="Q170" s="220">
        <f t="shared" si="103"/>
        <v>0</v>
      </c>
      <c r="R170" s="220">
        <f t="shared" si="104"/>
        <v>0</v>
      </c>
      <c r="S170" s="220">
        <f t="shared" si="105"/>
        <v>0</v>
      </c>
      <c r="T170" s="220">
        <f t="shared" si="106"/>
        <v>0</v>
      </c>
      <c r="U170" s="220">
        <f t="shared" si="109"/>
        <v>0</v>
      </c>
      <c r="V170" s="250">
        <f t="shared" ref="V170:V182" si="111">1+V169</f>
        <v>3</v>
      </c>
      <c r="W170" s="221"/>
    </row>
    <row r="171" spans="2:23" hidden="1">
      <c r="B171" s="250">
        <f t="shared" si="110"/>
        <v>4</v>
      </c>
      <c r="C171" s="234" t="s">
        <v>188</v>
      </c>
      <c r="D171" s="193" t="s">
        <v>188</v>
      </c>
      <c r="E171" s="193" t="s">
        <v>38</v>
      </c>
      <c r="F171" s="216" t="s">
        <v>188</v>
      </c>
      <c r="G171" s="216" t="s">
        <v>188</v>
      </c>
      <c r="H171" s="216" t="s">
        <v>6</v>
      </c>
      <c r="I171" s="218" t="s">
        <v>6</v>
      </c>
      <c r="J171" s="193">
        <f t="shared" si="107"/>
        <v>6</v>
      </c>
      <c r="K171" s="193" t="s">
        <v>188</v>
      </c>
      <c r="L171" s="219" t="s">
        <v>38</v>
      </c>
      <c r="M171" s="223"/>
      <c r="N171" s="223"/>
      <c r="O171" s="220">
        <f t="shared" si="102"/>
        <v>0</v>
      </c>
      <c r="P171" s="220">
        <f t="shared" si="108"/>
        <v>0</v>
      </c>
      <c r="Q171" s="220">
        <f t="shared" si="103"/>
        <v>0</v>
      </c>
      <c r="R171" s="220">
        <f t="shared" si="104"/>
        <v>0</v>
      </c>
      <c r="S171" s="220">
        <f t="shared" si="105"/>
        <v>0</v>
      </c>
      <c r="T171" s="220">
        <f t="shared" si="106"/>
        <v>0</v>
      </c>
      <c r="U171" s="220">
        <f t="shared" si="109"/>
        <v>0</v>
      </c>
      <c r="V171" s="250">
        <f t="shared" si="111"/>
        <v>4</v>
      </c>
      <c r="W171" s="221"/>
    </row>
    <row r="172" spans="2:23" hidden="1">
      <c r="B172" s="250">
        <f t="shared" si="110"/>
        <v>5</v>
      </c>
      <c r="C172" s="234" t="s">
        <v>188</v>
      </c>
      <c r="D172" s="193" t="s">
        <v>188</v>
      </c>
      <c r="E172" s="193" t="s">
        <v>38</v>
      </c>
      <c r="F172" s="216" t="s">
        <v>188</v>
      </c>
      <c r="G172" s="216" t="s">
        <v>188</v>
      </c>
      <c r="H172" s="216" t="s">
        <v>6</v>
      </c>
      <c r="I172" s="218" t="s">
        <v>6</v>
      </c>
      <c r="J172" s="193">
        <f t="shared" si="107"/>
        <v>6</v>
      </c>
      <c r="K172" s="193" t="s">
        <v>188</v>
      </c>
      <c r="L172" s="219" t="s">
        <v>38</v>
      </c>
      <c r="M172" s="223"/>
      <c r="N172" s="223"/>
      <c r="O172" s="220">
        <f t="shared" si="102"/>
        <v>0</v>
      </c>
      <c r="P172" s="220">
        <f t="shared" si="108"/>
        <v>0</v>
      </c>
      <c r="Q172" s="220">
        <f t="shared" si="103"/>
        <v>0</v>
      </c>
      <c r="R172" s="220">
        <f t="shared" si="104"/>
        <v>0</v>
      </c>
      <c r="S172" s="220">
        <f t="shared" si="105"/>
        <v>0</v>
      </c>
      <c r="T172" s="220">
        <f t="shared" si="106"/>
        <v>0</v>
      </c>
      <c r="U172" s="220">
        <f t="shared" si="109"/>
        <v>0</v>
      </c>
      <c r="V172" s="250">
        <f t="shared" si="111"/>
        <v>5</v>
      </c>
      <c r="W172" s="221"/>
    </row>
    <row r="173" spans="2:23" hidden="1">
      <c r="B173" s="250">
        <f t="shared" si="110"/>
        <v>6</v>
      </c>
      <c r="C173" s="234" t="s">
        <v>188</v>
      </c>
      <c r="D173" s="193" t="s">
        <v>188</v>
      </c>
      <c r="E173" s="193" t="s">
        <v>38</v>
      </c>
      <c r="F173" s="216" t="s">
        <v>188</v>
      </c>
      <c r="G173" s="216" t="s">
        <v>188</v>
      </c>
      <c r="H173" s="216" t="s">
        <v>6</v>
      </c>
      <c r="I173" s="218" t="s">
        <v>6</v>
      </c>
      <c r="J173" s="193">
        <f t="shared" si="107"/>
        <v>6</v>
      </c>
      <c r="K173" s="193" t="s">
        <v>188</v>
      </c>
      <c r="L173" s="219" t="s">
        <v>38</v>
      </c>
      <c r="M173" s="223"/>
      <c r="N173" s="223"/>
      <c r="O173" s="220">
        <f t="shared" si="102"/>
        <v>0</v>
      </c>
      <c r="P173" s="220">
        <f t="shared" si="108"/>
        <v>0</v>
      </c>
      <c r="Q173" s="220">
        <f t="shared" si="103"/>
        <v>0</v>
      </c>
      <c r="R173" s="220">
        <f t="shared" si="104"/>
        <v>0</v>
      </c>
      <c r="S173" s="220">
        <f t="shared" si="105"/>
        <v>0</v>
      </c>
      <c r="T173" s="220">
        <f t="shared" si="106"/>
        <v>0</v>
      </c>
      <c r="U173" s="220">
        <f t="shared" si="109"/>
        <v>0</v>
      </c>
      <c r="V173" s="250">
        <f t="shared" si="111"/>
        <v>6</v>
      </c>
      <c r="W173" s="221"/>
    </row>
    <row r="174" spans="2:23" hidden="1">
      <c r="B174" s="250">
        <f t="shared" si="110"/>
        <v>7</v>
      </c>
      <c r="C174" s="234" t="s">
        <v>188</v>
      </c>
      <c r="D174" s="193" t="s">
        <v>188</v>
      </c>
      <c r="E174" s="193" t="s">
        <v>38</v>
      </c>
      <c r="F174" s="216" t="s">
        <v>188</v>
      </c>
      <c r="G174" s="216" t="s">
        <v>188</v>
      </c>
      <c r="H174" s="216" t="s">
        <v>6</v>
      </c>
      <c r="I174" s="218" t="s">
        <v>6</v>
      </c>
      <c r="J174" s="193">
        <f t="shared" si="107"/>
        <v>6</v>
      </c>
      <c r="K174" s="193" t="s">
        <v>188</v>
      </c>
      <c r="L174" s="219" t="s">
        <v>38</v>
      </c>
      <c r="M174" s="223"/>
      <c r="N174" s="223"/>
      <c r="O174" s="220">
        <f t="shared" si="102"/>
        <v>0</v>
      </c>
      <c r="P174" s="220">
        <f t="shared" si="108"/>
        <v>0</v>
      </c>
      <c r="Q174" s="220">
        <f t="shared" si="103"/>
        <v>0</v>
      </c>
      <c r="R174" s="220">
        <f t="shared" si="104"/>
        <v>0</v>
      </c>
      <c r="S174" s="220">
        <f t="shared" si="105"/>
        <v>0</v>
      </c>
      <c r="T174" s="220">
        <f t="shared" si="106"/>
        <v>0</v>
      </c>
      <c r="U174" s="220">
        <f t="shared" si="109"/>
        <v>0</v>
      </c>
      <c r="V174" s="250">
        <f t="shared" si="111"/>
        <v>7</v>
      </c>
      <c r="W174" s="221"/>
    </row>
    <row r="175" spans="2:23" hidden="1">
      <c r="B175" s="250">
        <f t="shared" si="110"/>
        <v>8</v>
      </c>
      <c r="C175" s="234" t="s">
        <v>188</v>
      </c>
      <c r="D175" s="193" t="s">
        <v>188</v>
      </c>
      <c r="E175" s="193" t="s">
        <v>38</v>
      </c>
      <c r="F175" s="216" t="s">
        <v>188</v>
      </c>
      <c r="G175" s="216" t="s">
        <v>188</v>
      </c>
      <c r="H175" s="216" t="s">
        <v>6</v>
      </c>
      <c r="I175" s="218" t="s">
        <v>6</v>
      </c>
      <c r="J175" s="193">
        <f t="shared" si="107"/>
        <v>6</v>
      </c>
      <c r="K175" s="193" t="s">
        <v>188</v>
      </c>
      <c r="L175" s="219" t="s">
        <v>38</v>
      </c>
      <c r="M175" s="223"/>
      <c r="N175" s="223"/>
      <c r="O175" s="220">
        <f t="shared" si="102"/>
        <v>0</v>
      </c>
      <c r="P175" s="220">
        <f t="shared" si="108"/>
        <v>0</v>
      </c>
      <c r="Q175" s="220">
        <f t="shared" si="103"/>
        <v>0</v>
      </c>
      <c r="R175" s="220">
        <f t="shared" si="104"/>
        <v>0</v>
      </c>
      <c r="S175" s="220">
        <f t="shared" si="105"/>
        <v>0</v>
      </c>
      <c r="T175" s="220">
        <f t="shared" si="106"/>
        <v>0</v>
      </c>
      <c r="U175" s="220">
        <f t="shared" si="109"/>
        <v>0</v>
      </c>
      <c r="V175" s="250">
        <f t="shared" si="111"/>
        <v>8</v>
      </c>
      <c r="W175" s="221"/>
    </row>
    <row r="176" spans="2:23" hidden="1">
      <c r="B176" s="250">
        <f t="shared" si="110"/>
        <v>9</v>
      </c>
      <c r="C176" s="234" t="s">
        <v>188</v>
      </c>
      <c r="D176" s="193" t="s">
        <v>188</v>
      </c>
      <c r="E176" s="193" t="s">
        <v>38</v>
      </c>
      <c r="F176" s="216" t="s">
        <v>188</v>
      </c>
      <c r="G176" s="216" t="s">
        <v>188</v>
      </c>
      <c r="H176" s="216" t="s">
        <v>6</v>
      </c>
      <c r="I176" s="218" t="s">
        <v>6</v>
      </c>
      <c r="J176" s="193">
        <f t="shared" si="107"/>
        <v>6</v>
      </c>
      <c r="K176" s="193" t="s">
        <v>188</v>
      </c>
      <c r="L176" s="219" t="s">
        <v>38</v>
      </c>
      <c r="M176" s="223"/>
      <c r="N176" s="223"/>
      <c r="O176" s="220">
        <f t="shared" si="102"/>
        <v>0</v>
      </c>
      <c r="P176" s="220">
        <f t="shared" si="108"/>
        <v>0</v>
      </c>
      <c r="Q176" s="220">
        <f t="shared" si="103"/>
        <v>0</v>
      </c>
      <c r="R176" s="220">
        <f t="shared" si="104"/>
        <v>0</v>
      </c>
      <c r="S176" s="220">
        <f t="shared" si="105"/>
        <v>0</v>
      </c>
      <c r="T176" s="220">
        <f t="shared" si="106"/>
        <v>0</v>
      </c>
      <c r="U176" s="220">
        <f t="shared" si="109"/>
        <v>0</v>
      </c>
      <c r="V176" s="250">
        <f t="shared" si="111"/>
        <v>9</v>
      </c>
      <c r="W176" s="221"/>
    </row>
    <row r="177" spans="2:23" hidden="1">
      <c r="B177" s="250">
        <f t="shared" si="110"/>
        <v>10</v>
      </c>
      <c r="C177" s="234" t="s">
        <v>188</v>
      </c>
      <c r="D177" s="193" t="s">
        <v>188</v>
      </c>
      <c r="E177" s="193" t="s">
        <v>38</v>
      </c>
      <c r="F177" s="216" t="s">
        <v>188</v>
      </c>
      <c r="G177" s="216" t="s">
        <v>188</v>
      </c>
      <c r="H177" s="216" t="s">
        <v>6</v>
      </c>
      <c r="I177" s="218" t="s">
        <v>6</v>
      </c>
      <c r="J177" s="193">
        <f t="shared" si="107"/>
        <v>6</v>
      </c>
      <c r="K177" s="193" t="s">
        <v>188</v>
      </c>
      <c r="L177" s="219" t="s">
        <v>38</v>
      </c>
      <c r="M177" s="223"/>
      <c r="N177" s="223"/>
      <c r="O177" s="220">
        <f t="shared" si="102"/>
        <v>0</v>
      </c>
      <c r="P177" s="220">
        <f t="shared" si="108"/>
        <v>0</v>
      </c>
      <c r="Q177" s="220">
        <f t="shared" si="103"/>
        <v>0</v>
      </c>
      <c r="R177" s="220">
        <f t="shared" si="104"/>
        <v>0</v>
      </c>
      <c r="S177" s="220">
        <f t="shared" si="105"/>
        <v>0</v>
      </c>
      <c r="T177" s="220">
        <f t="shared" si="106"/>
        <v>0</v>
      </c>
      <c r="U177" s="220">
        <f t="shared" si="109"/>
        <v>0</v>
      </c>
      <c r="V177" s="250">
        <f t="shared" si="111"/>
        <v>10</v>
      </c>
      <c r="W177" s="221"/>
    </row>
    <row r="178" spans="2:23" hidden="1">
      <c r="B178" s="250">
        <f t="shared" si="110"/>
        <v>11</v>
      </c>
      <c r="C178" s="234" t="s">
        <v>188</v>
      </c>
      <c r="D178" s="193" t="s">
        <v>188</v>
      </c>
      <c r="E178" s="193" t="s">
        <v>38</v>
      </c>
      <c r="F178" s="216" t="s">
        <v>188</v>
      </c>
      <c r="G178" s="216" t="s">
        <v>188</v>
      </c>
      <c r="H178" s="216" t="s">
        <v>6</v>
      </c>
      <c r="I178" s="218" t="s">
        <v>6</v>
      </c>
      <c r="J178" s="193">
        <f t="shared" si="107"/>
        <v>6</v>
      </c>
      <c r="K178" s="193" t="s">
        <v>188</v>
      </c>
      <c r="L178" s="219" t="s">
        <v>38</v>
      </c>
      <c r="M178" s="223"/>
      <c r="N178" s="223"/>
      <c r="O178" s="220">
        <f t="shared" si="102"/>
        <v>0</v>
      </c>
      <c r="P178" s="220">
        <f t="shared" si="108"/>
        <v>0</v>
      </c>
      <c r="Q178" s="220">
        <f t="shared" si="103"/>
        <v>0</v>
      </c>
      <c r="R178" s="220">
        <f t="shared" si="104"/>
        <v>0</v>
      </c>
      <c r="S178" s="220">
        <f t="shared" si="105"/>
        <v>0</v>
      </c>
      <c r="T178" s="220">
        <f t="shared" si="106"/>
        <v>0</v>
      </c>
      <c r="U178" s="220">
        <f t="shared" si="109"/>
        <v>0</v>
      </c>
      <c r="V178" s="250">
        <f t="shared" si="111"/>
        <v>11</v>
      </c>
      <c r="W178" s="221"/>
    </row>
    <row r="179" spans="2:23" hidden="1">
      <c r="B179" s="250">
        <f t="shared" si="110"/>
        <v>12</v>
      </c>
      <c r="C179" s="234" t="s">
        <v>188</v>
      </c>
      <c r="D179" s="193" t="s">
        <v>188</v>
      </c>
      <c r="E179" s="193" t="s">
        <v>38</v>
      </c>
      <c r="F179" s="216" t="s">
        <v>188</v>
      </c>
      <c r="G179" s="216" t="s">
        <v>188</v>
      </c>
      <c r="H179" s="216" t="s">
        <v>6</v>
      </c>
      <c r="I179" s="218" t="s">
        <v>6</v>
      </c>
      <c r="J179" s="193">
        <f t="shared" si="107"/>
        <v>6</v>
      </c>
      <c r="K179" s="193" t="s">
        <v>188</v>
      </c>
      <c r="L179" s="219" t="s">
        <v>38</v>
      </c>
      <c r="M179" s="223"/>
      <c r="N179" s="223"/>
      <c r="O179" s="220">
        <f t="shared" si="102"/>
        <v>0</v>
      </c>
      <c r="P179" s="220">
        <f t="shared" si="108"/>
        <v>0</v>
      </c>
      <c r="Q179" s="220">
        <f t="shared" si="103"/>
        <v>0</v>
      </c>
      <c r="R179" s="220">
        <f t="shared" si="104"/>
        <v>0</v>
      </c>
      <c r="S179" s="220">
        <f t="shared" si="105"/>
        <v>0</v>
      </c>
      <c r="T179" s="220">
        <f t="shared" si="106"/>
        <v>0</v>
      </c>
      <c r="U179" s="220">
        <f t="shared" si="109"/>
        <v>0</v>
      </c>
      <c r="V179" s="250">
        <f t="shared" si="111"/>
        <v>12</v>
      </c>
      <c r="W179" s="221"/>
    </row>
    <row r="180" spans="2:23" hidden="1">
      <c r="B180" s="250">
        <f t="shared" si="110"/>
        <v>13</v>
      </c>
      <c r="C180" s="234" t="s">
        <v>188</v>
      </c>
      <c r="D180" s="193" t="s">
        <v>188</v>
      </c>
      <c r="E180" s="193" t="s">
        <v>38</v>
      </c>
      <c r="F180" s="216" t="s">
        <v>188</v>
      </c>
      <c r="G180" s="216" t="s">
        <v>188</v>
      </c>
      <c r="H180" s="216" t="s">
        <v>6</v>
      </c>
      <c r="I180" s="218" t="s">
        <v>6</v>
      </c>
      <c r="J180" s="193">
        <f t="shared" si="107"/>
        <v>6</v>
      </c>
      <c r="K180" s="193" t="s">
        <v>188</v>
      </c>
      <c r="L180" s="219" t="s">
        <v>38</v>
      </c>
      <c r="M180" s="223"/>
      <c r="N180" s="223"/>
      <c r="O180" s="220">
        <f t="shared" si="102"/>
        <v>0</v>
      </c>
      <c r="P180" s="220">
        <f t="shared" si="108"/>
        <v>0</v>
      </c>
      <c r="Q180" s="220">
        <f t="shared" si="103"/>
        <v>0</v>
      </c>
      <c r="R180" s="220">
        <f t="shared" si="104"/>
        <v>0</v>
      </c>
      <c r="S180" s="220">
        <f t="shared" si="105"/>
        <v>0</v>
      </c>
      <c r="T180" s="220">
        <f t="shared" si="106"/>
        <v>0</v>
      </c>
      <c r="U180" s="220">
        <f t="shared" si="109"/>
        <v>0</v>
      </c>
      <c r="V180" s="250">
        <f t="shared" si="111"/>
        <v>13</v>
      </c>
      <c r="W180" s="221"/>
    </row>
    <row r="181" spans="2:23" hidden="1">
      <c r="B181" s="250">
        <f t="shared" si="110"/>
        <v>14</v>
      </c>
      <c r="C181" s="234" t="s">
        <v>188</v>
      </c>
      <c r="D181" s="193" t="s">
        <v>188</v>
      </c>
      <c r="E181" s="193" t="s">
        <v>38</v>
      </c>
      <c r="F181" s="216" t="s">
        <v>188</v>
      </c>
      <c r="G181" s="216" t="s">
        <v>188</v>
      </c>
      <c r="H181" s="216" t="s">
        <v>6</v>
      </c>
      <c r="I181" s="218" t="s">
        <v>6</v>
      </c>
      <c r="J181" s="193">
        <f t="shared" si="107"/>
        <v>6</v>
      </c>
      <c r="K181" s="193" t="s">
        <v>188</v>
      </c>
      <c r="L181" s="219" t="s">
        <v>38</v>
      </c>
      <c r="M181" s="223"/>
      <c r="N181" s="223"/>
      <c r="O181" s="220">
        <f t="shared" si="102"/>
        <v>0</v>
      </c>
      <c r="P181" s="220">
        <f t="shared" si="108"/>
        <v>0</v>
      </c>
      <c r="Q181" s="220">
        <f t="shared" si="103"/>
        <v>0</v>
      </c>
      <c r="R181" s="220">
        <f t="shared" si="104"/>
        <v>0</v>
      </c>
      <c r="S181" s="220">
        <f t="shared" si="105"/>
        <v>0</v>
      </c>
      <c r="T181" s="220">
        <f t="shared" si="106"/>
        <v>0</v>
      </c>
      <c r="U181" s="220">
        <f t="shared" si="109"/>
        <v>0</v>
      </c>
      <c r="V181" s="250">
        <f t="shared" si="111"/>
        <v>14</v>
      </c>
      <c r="W181" s="221"/>
    </row>
    <row r="182" spans="2:23" hidden="1">
      <c r="B182" s="250">
        <f t="shared" si="110"/>
        <v>15</v>
      </c>
      <c r="C182" s="234" t="s">
        <v>188</v>
      </c>
      <c r="D182" s="193" t="s">
        <v>188</v>
      </c>
      <c r="E182" s="193" t="s">
        <v>38</v>
      </c>
      <c r="F182" s="216" t="s">
        <v>188</v>
      </c>
      <c r="G182" s="216" t="s">
        <v>188</v>
      </c>
      <c r="H182" s="216" t="s">
        <v>6</v>
      </c>
      <c r="I182" s="218" t="s">
        <v>6</v>
      </c>
      <c r="J182" s="193">
        <f t="shared" si="107"/>
        <v>6</v>
      </c>
      <c r="K182" s="193" t="s">
        <v>188</v>
      </c>
      <c r="L182" s="219" t="s">
        <v>38</v>
      </c>
      <c r="M182" s="223"/>
      <c r="N182" s="223"/>
      <c r="O182" s="220">
        <f t="shared" si="102"/>
        <v>0</v>
      </c>
      <c r="P182" s="220">
        <f t="shared" si="108"/>
        <v>0</v>
      </c>
      <c r="Q182" s="220">
        <f t="shared" si="103"/>
        <v>0</v>
      </c>
      <c r="R182" s="220">
        <f t="shared" si="104"/>
        <v>0</v>
      </c>
      <c r="S182" s="220">
        <f t="shared" si="105"/>
        <v>0</v>
      </c>
      <c r="T182" s="220">
        <f t="shared" si="106"/>
        <v>0</v>
      </c>
      <c r="U182" s="220">
        <f t="shared" si="109"/>
        <v>0</v>
      </c>
      <c r="V182" s="250">
        <f t="shared" si="111"/>
        <v>15</v>
      </c>
      <c r="W182" s="221"/>
    </row>
    <row r="183" spans="2:23" hidden="1"/>
    <row r="184" spans="2:23" hidden="1"/>
  </sheetData>
  <mergeCells count="113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C2:E3"/>
    <mergeCell ref="B5:B7"/>
    <mergeCell ref="C5:C7"/>
    <mergeCell ref="D5:D7"/>
    <mergeCell ref="E5:E7"/>
    <mergeCell ref="F5:H5"/>
    <mergeCell ref="J5:K7"/>
    <mergeCell ref="L5:L7"/>
    <mergeCell ref="V5:V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FCAFDDC-DBE3-4DF5-BB52-6AEF6AE3544D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66C0E4F3-AAB3-4C4D-99BB-D03727E0C39B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282AFE0E-78F7-40D2-A37D-90F8CEB236B1}">
          <x14:formula1>
            <xm:f>EB!$J$3:$J$49</xm:f>
          </x14:formula1>
          <xm:sqref>G68:G82 G28:G42 G148:G162 G128:G142 G108:G122 G88:G102 G168:G182 G48:G62 G8:G22</xm:sqref>
        </x14:dataValidation>
        <x14:dataValidation type="list" allowBlank="1" showInputMessage="1" showErrorMessage="1" xr:uid="{A9780FA7-613C-48DF-BEEB-DFEC411D908D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4DA0D3E7-C03E-4A54-9D24-700560E56638}">
          <x14:formula1>
            <xm:f>EB!$F$3:$F$6</xm:f>
          </x14:formula1>
          <xm:sqref>C48:C62 C28:C42 C8:C22 C148:C162 C128:C142 C108:C122 C88:C102 C168:C182 Z7:Z15 C68:C82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4CD4C-AEC0-4C12-9A16-89FC996A2927}">
  <sheetPr codeName="Sheet6">
    <outlinePr summaryBelow="0" summaryRight="0"/>
  </sheetPr>
  <dimension ref="B1:AL209"/>
  <sheetViews>
    <sheetView zoomScale="80" zoomScaleNormal="80" workbookViewId="0">
      <pane xSplit="5" ySplit="7" topLeftCell="F6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11" t="s">
        <v>1041</v>
      </c>
      <c r="L2" s="812"/>
      <c r="M2" s="81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24.75" customHeight="1" thickBot="1">
      <c r="C3" s="808"/>
      <c r="D3" s="809"/>
      <c r="E3" s="810"/>
      <c r="F3" s="112" t="s">
        <v>992</v>
      </c>
      <c r="G3" s="22" t="s">
        <v>315</v>
      </c>
      <c r="H3" s="23">
        <v>46106</v>
      </c>
      <c r="I3" s="7">
        <f>H3</f>
        <v>46106</v>
      </c>
      <c r="J3" s="49"/>
      <c r="K3" s="814"/>
      <c r="L3" s="814"/>
      <c r="M3" s="81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18479</v>
      </c>
      <c r="N7" s="117">
        <f>O7+T7+(IF(W7=1,U7,0))</f>
        <v>7235</v>
      </c>
      <c r="O7" s="42">
        <f>SUM(O8:O37)</f>
        <v>7235</v>
      </c>
      <c r="P7" s="42">
        <f>SUM(P8:P37)</f>
        <v>11244</v>
      </c>
      <c r="Q7" s="42">
        <f>SUM(Q8:Q37)</f>
        <v>3132</v>
      </c>
      <c r="R7" s="42">
        <f>SUM(R8:R37)</f>
        <v>0</v>
      </c>
      <c r="S7" s="42">
        <f t="shared" ref="S7:T7" si="0">SUM(S8:S37)</f>
        <v>0</v>
      </c>
      <c r="T7" s="42">
        <f t="shared" si="0"/>
        <v>0</v>
      </c>
      <c r="U7" s="42">
        <f>SUM(U8:U37)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MAX(E8:E37)</f>
        <v>27</v>
      </c>
      <c r="AC7" s="90">
        <f t="shared" ref="AC7:AK7" si="1">M7</f>
        <v>18479</v>
      </c>
      <c r="AD7" s="90">
        <f t="shared" si="1"/>
        <v>7235</v>
      </c>
      <c r="AE7" s="90">
        <f t="shared" si="1"/>
        <v>7235</v>
      </c>
      <c r="AF7" s="90">
        <f t="shared" si="1"/>
        <v>11244</v>
      </c>
      <c r="AG7" s="90">
        <f t="shared" si="1"/>
        <v>3132</v>
      </c>
      <c r="AH7" s="90">
        <f t="shared" si="1"/>
        <v>0</v>
      </c>
      <c r="AI7" s="90">
        <f t="shared" si="1"/>
        <v>0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454</v>
      </c>
      <c r="H8" s="70" t="s">
        <v>993</v>
      </c>
      <c r="I8" s="18">
        <v>866</v>
      </c>
      <c r="J8" s="5">
        <f>IF(K8="耕作",0,IF(K8="休耕",1,IF(K8="転用",2,IF(K8="売却",3,IF(K8="貸出",4,IF(K8="借入",5,IF(K8="-",6,IF(K8="その他",7))))))))</f>
        <v>1</v>
      </c>
      <c r="K8" s="20" t="s">
        <v>51</v>
      </c>
      <c r="L8" s="21" t="s">
        <v>38</v>
      </c>
      <c r="M8" s="20"/>
      <c r="N8" s="20"/>
      <c r="O8" s="43">
        <f t="shared" ref="O8:O21" si="2">IF(J8=0,I8,0)</f>
        <v>0</v>
      </c>
      <c r="P8" s="43">
        <f>IF(J8=1,I8,0)</f>
        <v>866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MAX(E43:E57)</f>
        <v>12</v>
      </c>
      <c r="AC8" s="90">
        <f t="shared" ref="AC8:AK8" si="3">M42</f>
        <v>7487</v>
      </c>
      <c r="AD8" s="90">
        <f t="shared" si="3"/>
        <v>7487</v>
      </c>
      <c r="AE8" s="90">
        <f t="shared" si="3"/>
        <v>7487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240</v>
      </c>
      <c r="H9" s="70" t="s">
        <v>994</v>
      </c>
      <c r="I9" s="18">
        <v>833</v>
      </c>
      <c r="J9" s="5">
        <f t="shared" ref="J9:J37" si="4">IF(K9="耕作",0,IF(K9="休耕",1,IF(K9="転用",2,IF(K9="売却",3,IF(K9="貸出",4,IF(K9="借入",5,IF(K9="-",6,IF(K9="その他",7))))))))</f>
        <v>1</v>
      </c>
      <c r="K9" s="20" t="s">
        <v>51</v>
      </c>
      <c r="L9" s="95" t="s">
        <v>38</v>
      </c>
      <c r="M9" s="39"/>
      <c r="N9" s="39"/>
      <c r="O9" s="43">
        <f t="shared" si="2"/>
        <v>0</v>
      </c>
      <c r="P9" s="43">
        <f t="shared" ref="P9:P37" si="5">IF(J9=1,I9,0)</f>
        <v>833</v>
      </c>
      <c r="Q9" s="43">
        <f t="shared" ref="Q9:Q37" si="6">IF(J9=2,I9,0)</f>
        <v>0</v>
      </c>
      <c r="R9" s="43">
        <f t="shared" ref="R9:R37" si="7">IF(J9=3,I9,0)</f>
        <v>0</v>
      </c>
      <c r="S9" s="43">
        <f t="shared" ref="S9:S37" si="8">IF(J9=4,I9,0)</f>
        <v>0</v>
      </c>
      <c r="T9" s="43">
        <f t="shared" ref="T9:T37" si="9">IF(J9=5,I9,0)</f>
        <v>0</v>
      </c>
      <c r="U9" s="43">
        <f t="shared" ref="U9:U37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179</v>
      </c>
      <c r="AA9" s="5" t="s">
        <v>181</v>
      </c>
      <c r="AB9" s="20">
        <f>MAX(E63:E77)</f>
        <v>9</v>
      </c>
      <c r="AC9" s="90">
        <f t="shared" ref="AC9:AK9" si="11">M62</f>
        <v>6267</v>
      </c>
      <c r="AD9" s="90">
        <f t="shared" si="11"/>
        <v>6267</v>
      </c>
      <c r="AE9" s="90">
        <f t="shared" si="11"/>
        <v>6267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1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240</v>
      </c>
      <c r="H10" s="70" t="s">
        <v>995</v>
      </c>
      <c r="I10" s="18">
        <v>1461</v>
      </c>
      <c r="J10" s="5">
        <f t="shared" si="4"/>
        <v>1</v>
      </c>
      <c r="K10" s="20" t="s">
        <v>51</v>
      </c>
      <c r="L10" s="95" t="s">
        <v>38</v>
      </c>
      <c r="M10" s="39"/>
      <c r="N10" s="39"/>
      <c r="O10" s="43">
        <f t="shared" si="2"/>
        <v>0</v>
      </c>
      <c r="P10" s="43">
        <f t="shared" si="5"/>
        <v>1461</v>
      </c>
      <c r="Q10" s="43">
        <f t="shared" si="6"/>
        <v>0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1" si="13">1+V9</f>
        <v>3</v>
      </c>
      <c r="W10" s="78"/>
      <c r="X10" s="55" t="s">
        <v>208</v>
      </c>
      <c r="Y10" s="55">
        <v>0</v>
      </c>
      <c r="Z10" s="5" t="s">
        <v>178</v>
      </c>
      <c r="AA10" s="5" t="s">
        <v>181</v>
      </c>
      <c r="AB10" s="20">
        <f>MAX(E83:E107)</f>
        <v>19</v>
      </c>
      <c r="AC10" s="90">
        <f t="shared" ref="AC10:AK10" si="14">M82</f>
        <v>7293</v>
      </c>
      <c r="AD10" s="90">
        <f t="shared" si="14"/>
        <v>5983</v>
      </c>
      <c r="AE10" s="90">
        <f t="shared" si="14"/>
        <v>5983</v>
      </c>
      <c r="AF10" s="90">
        <f t="shared" si="14"/>
        <v>1310</v>
      </c>
      <c r="AG10" s="90">
        <f t="shared" si="14"/>
        <v>3135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240</v>
      </c>
      <c r="H11" s="70" t="s">
        <v>996</v>
      </c>
      <c r="I11" s="18">
        <v>1090</v>
      </c>
      <c r="J11" s="5">
        <f t="shared" si="4"/>
        <v>1</v>
      </c>
      <c r="K11" s="20" t="s">
        <v>51</v>
      </c>
      <c r="L11" s="21" t="s">
        <v>38</v>
      </c>
      <c r="M11" s="40"/>
      <c r="N11" s="40"/>
      <c r="O11" s="43">
        <f t="shared" si="2"/>
        <v>0</v>
      </c>
      <c r="P11" s="43">
        <f t="shared" si="5"/>
        <v>1090</v>
      </c>
      <c r="Q11" s="43">
        <f t="shared" si="6"/>
        <v>0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MAX(E113:E127)</f>
        <v>0</v>
      </c>
      <c r="AC11" s="90">
        <f t="shared" ref="AC11:AK11" si="15">M112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240</v>
      </c>
      <c r="H12" s="70" t="s">
        <v>997</v>
      </c>
      <c r="I12" s="18">
        <v>899</v>
      </c>
      <c r="J12" s="5">
        <f t="shared" si="4"/>
        <v>1</v>
      </c>
      <c r="K12" s="20" t="s">
        <v>51</v>
      </c>
      <c r="L12" s="21" t="s">
        <v>38</v>
      </c>
      <c r="M12" s="41"/>
      <c r="N12" s="41"/>
      <c r="O12" s="43">
        <f>IF(J12=0,I12,0)</f>
        <v>0</v>
      </c>
      <c r="P12" s="43">
        <f>IF(J12=1,I12,0)</f>
        <v>899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MAX(E133:E147)</f>
        <v>0</v>
      </c>
      <c r="AC12" s="90">
        <f t="shared" ref="AC12:AK12" si="16">M132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240</v>
      </c>
      <c r="H13" s="70" t="s">
        <v>998</v>
      </c>
      <c r="I13" s="18">
        <v>1573</v>
      </c>
      <c r="J13" s="5">
        <f t="shared" si="4"/>
        <v>1</v>
      </c>
      <c r="K13" s="20" t="s">
        <v>51</v>
      </c>
      <c r="L13" s="21" t="s">
        <v>38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1573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MAX(E153:E167)</f>
        <v>0</v>
      </c>
      <c r="AC13" s="90">
        <f t="shared" ref="AC13:AK13" si="21">M152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240</v>
      </c>
      <c r="H14" s="70" t="s">
        <v>999</v>
      </c>
      <c r="I14" s="18">
        <v>360</v>
      </c>
      <c r="J14" s="5">
        <f t="shared" si="4"/>
        <v>1</v>
      </c>
      <c r="K14" s="20" t="s">
        <v>51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360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MAX(E173:E187)</f>
        <v>0</v>
      </c>
      <c r="AC14" s="90">
        <f t="shared" ref="AC14:AK14" si="22">M172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240</v>
      </c>
      <c r="H15" s="70" t="s">
        <v>1000</v>
      </c>
      <c r="I15" s="18">
        <v>386</v>
      </c>
      <c r="J15" s="5">
        <f t="shared" si="4"/>
        <v>1</v>
      </c>
      <c r="K15" s="20" t="s">
        <v>51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386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MAX(E193:E207)</f>
        <v>0</v>
      </c>
      <c r="AC15" s="90">
        <f t="shared" ref="AC15:AK15" si="23">M192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240</v>
      </c>
      <c r="H16" s="70" t="s">
        <v>1001</v>
      </c>
      <c r="I16" s="18">
        <v>628</v>
      </c>
      <c r="J16" s="5">
        <f t="shared" si="4"/>
        <v>1</v>
      </c>
      <c r="K16" s="20" t="s">
        <v>51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628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240</v>
      </c>
      <c r="H17" s="70" t="s">
        <v>1002</v>
      </c>
      <c r="I17" s="18">
        <v>1292</v>
      </c>
      <c r="J17" s="5">
        <f t="shared" si="4"/>
        <v>1</v>
      </c>
      <c r="K17" s="20" t="s">
        <v>51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1292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240</v>
      </c>
      <c r="H18" s="70" t="s">
        <v>1003</v>
      </c>
      <c r="I18" s="18">
        <v>859</v>
      </c>
      <c r="J18" s="5">
        <f t="shared" si="4"/>
        <v>1</v>
      </c>
      <c r="K18" s="20" t="s">
        <v>51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859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240</v>
      </c>
      <c r="H19" s="70" t="s">
        <v>1004</v>
      </c>
      <c r="I19" s="18">
        <v>238</v>
      </c>
      <c r="J19" s="5">
        <f t="shared" si="4"/>
        <v>1</v>
      </c>
      <c r="K19" s="20" t="s">
        <v>51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238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178</v>
      </c>
      <c r="D20" s="5" t="s">
        <v>181</v>
      </c>
      <c r="E20" s="14">
        <v>13</v>
      </c>
      <c r="F20" s="17" t="s">
        <v>3</v>
      </c>
      <c r="G20" s="17" t="s">
        <v>240</v>
      </c>
      <c r="H20" s="70" t="s">
        <v>1005</v>
      </c>
      <c r="I20" s="18">
        <v>218</v>
      </c>
      <c r="J20" s="5">
        <f t="shared" si="4"/>
        <v>1</v>
      </c>
      <c r="K20" s="20" t="s">
        <v>51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218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178</v>
      </c>
      <c r="D21" s="5" t="s">
        <v>181</v>
      </c>
      <c r="E21" s="14">
        <v>14</v>
      </c>
      <c r="F21" s="17" t="s">
        <v>3</v>
      </c>
      <c r="G21" s="17" t="s">
        <v>240</v>
      </c>
      <c r="H21" s="70" t="s">
        <v>1006</v>
      </c>
      <c r="I21" s="18">
        <v>457</v>
      </c>
      <c r="J21" s="5">
        <f t="shared" si="4"/>
        <v>1</v>
      </c>
      <c r="K21" s="20" t="s">
        <v>51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457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v>15</v>
      </c>
      <c r="C22" s="5" t="s">
        <v>178</v>
      </c>
      <c r="D22" s="5" t="s">
        <v>181</v>
      </c>
      <c r="E22" s="14">
        <v>15</v>
      </c>
      <c r="F22" s="17" t="s">
        <v>3</v>
      </c>
      <c r="G22" s="17" t="s">
        <v>240</v>
      </c>
      <c r="H22" s="70" t="s">
        <v>1007</v>
      </c>
      <c r="I22" s="18">
        <v>28</v>
      </c>
      <c r="J22" s="5">
        <f t="shared" ref="J22:J36" si="24">IF(K22="耕作",0,IF(K22="休耕",1,IF(K22="転用",2,IF(K22="売却",3,IF(K22="貸出",4,IF(K22="借入",5,IF(K22="-",6,IF(K22="その他",7))))))))</f>
        <v>1</v>
      </c>
      <c r="K22" s="20" t="s">
        <v>51</v>
      </c>
      <c r="L22" s="21" t="s">
        <v>38</v>
      </c>
      <c r="M22" s="41"/>
      <c r="N22" s="41"/>
      <c r="O22" s="43">
        <f t="shared" ref="O22:O36" si="25">IF(J22=0,I22,0)</f>
        <v>0</v>
      </c>
      <c r="P22" s="43">
        <f t="shared" ref="P22:P36" si="26">IF(J22=1,I22,0)</f>
        <v>28</v>
      </c>
      <c r="Q22" s="43">
        <f t="shared" ref="Q22:Q36" si="27">IF(J22=2,I22,0)</f>
        <v>0</v>
      </c>
      <c r="R22" s="43">
        <f t="shared" ref="R22:R36" si="28">IF(J22=3,I22,0)</f>
        <v>0</v>
      </c>
      <c r="S22" s="43">
        <f t="shared" ref="S22:S36" si="29">IF(J22=4,I22,0)</f>
        <v>0</v>
      </c>
      <c r="T22" s="43">
        <f t="shared" ref="T22:T36" si="30">IF(J22=5,I22,0)</f>
        <v>0</v>
      </c>
      <c r="U22" s="43">
        <f t="shared" ref="U22:U36" si="31">IF(J22=7,I22,0)</f>
        <v>0</v>
      </c>
      <c r="V22" s="52">
        <v>15</v>
      </c>
      <c r="W22" s="83"/>
      <c r="Z22" s="11" t="s">
        <v>192</v>
      </c>
      <c r="AA22" s="59">
        <v>4</v>
      </c>
      <c r="AL22" s="10"/>
    </row>
    <row r="23" spans="2:38" ht="12.75" customHeight="1">
      <c r="B23" s="52">
        <v>16</v>
      </c>
      <c r="C23" s="5" t="s">
        <v>178</v>
      </c>
      <c r="D23" s="5" t="s">
        <v>181</v>
      </c>
      <c r="E23" s="14">
        <v>16</v>
      </c>
      <c r="F23" s="17" t="s">
        <v>3</v>
      </c>
      <c r="G23" s="17" t="s">
        <v>240</v>
      </c>
      <c r="H23" s="70" t="s">
        <v>1009</v>
      </c>
      <c r="I23" s="18">
        <v>64</v>
      </c>
      <c r="J23" s="5">
        <f t="shared" si="24"/>
        <v>2</v>
      </c>
      <c r="K23" s="20" t="s">
        <v>358</v>
      </c>
      <c r="L23" s="69" t="s">
        <v>1024</v>
      </c>
      <c r="M23" s="41"/>
      <c r="N23" s="41"/>
      <c r="O23" s="43">
        <f t="shared" si="25"/>
        <v>0</v>
      </c>
      <c r="P23" s="43">
        <f t="shared" si="26"/>
        <v>0</v>
      </c>
      <c r="Q23" s="43">
        <f t="shared" si="27"/>
        <v>64</v>
      </c>
      <c r="R23" s="43">
        <f t="shared" si="28"/>
        <v>0</v>
      </c>
      <c r="S23" s="43">
        <f t="shared" si="29"/>
        <v>0</v>
      </c>
      <c r="T23" s="43">
        <f t="shared" si="30"/>
        <v>0</v>
      </c>
      <c r="U23" s="43">
        <f t="shared" si="31"/>
        <v>0</v>
      </c>
      <c r="V23" s="52">
        <v>16</v>
      </c>
      <c r="W23" s="83"/>
      <c r="Z23" s="11" t="s">
        <v>193</v>
      </c>
      <c r="AA23" s="59">
        <v>5</v>
      </c>
      <c r="AC23" s="115" t="s">
        <v>255</v>
      </c>
      <c r="AL23" s="10"/>
    </row>
    <row r="24" spans="2:38" ht="12.75" customHeight="1">
      <c r="B24" s="52">
        <v>17</v>
      </c>
      <c r="C24" s="5" t="s">
        <v>178</v>
      </c>
      <c r="D24" s="5" t="s">
        <v>181</v>
      </c>
      <c r="E24" s="14">
        <v>17</v>
      </c>
      <c r="F24" s="17" t="s">
        <v>3</v>
      </c>
      <c r="G24" s="17" t="s">
        <v>240</v>
      </c>
      <c r="H24" s="70" t="s">
        <v>1010</v>
      </c>
      <c r="I24" s="18">
        <v>56</v>
      </c>
      <c r="J24" s="5">
        <f t="shared" si="24"/>
        <v>1</v>
      </c>
      <c r="K24" s="20" t="s">
        <v>51</v>
      </c>
      <c r="L24" s="21" t="s">
        <v>38</v>
      </c>
      <c r="M24" s="41"/>
      <c r="N24" s="41"/>
      <c r="O24" s="43">
        <f t="shared" si="25"/>
        <v>0</v>
      </c>
      <c r="P24" s="43">
        <f t="shared" si="26"/>
        <v>56</v>
      </c>
      <c r="Q24" s="43">
        <f t="shared" si="27"/>
        <v>0</v>
      </c>
      <c r="R24" s="43">
        <f t="shared" si="28"/>
        <v>0</v>
      </c>
      <c r="S24" s="43">
        <f t="shared" si="29"/>
        <v>0</v>
      </c>
      <c r="T24" s="43">
        <f t="shared" si="30"/>
        <v>0</v>
      </c>
      <c r="U24" s="43">
        <f t="shared" si="31"/>
        <v>0</v>
      </c>
      <c r="V24" s="52">
        <v>17</v>
      </c>
      <c r="W24" s="83"/>
      <c r="Z24" s="11" t="s">
        <v>188</v>
      </c>
      <c r="AA24" s="59">
        <v>6</v>
      </c>
      <c r="AC24" s="78" t="s">
        <v>1081</v>
      </c>
      <c r="AL24" s="10"/>
    </row>
    <row r="25" spans="2:38" ht="12.75" customHeight="1">
      <c r="B25" s="52">
        <v>18</v>
      </c>
      <c r="C25" s="5" t="s">
        <v>178</v>
      </c>
      <c r="D25" s="5" t="s">
        <v>181</v>
      </c>
      <c r="E25" s="14">
        <v>18</v>
      </c>
      <c r="F25" s="17" t="s">
        <v>3</v>
      </c>
      <c r="G25" s="17" t="s">
        <v>240</v>
      </c>
      <c r="H25" s="70" t="s">
        <v>1012</v>
      </c>
      <c r="I25" s="18">
        <v>1355</v>
      </c>
      <c r="J25" s="5">
        <f t="shared" si="24"/>
        <v>2</v>
      </c>
      <c r="K25" s="20" t="s">
        <v>358</v>
      </c>
      <c r="L25" s="21" t="s">
        <v>1024</v>
      </c>
      <c r="M25" s="41"/>
      <c r="N25" s="41"/>
      <c r="O25" s="43">
        <f t="shared" si="25"/>
        <v>0</v>
      </c>
      <c r="P25" s="43">
        <f t="shared" si="26"/>
        <v>0</v>
      </c>
      <c r="Q25" s="43">
        <f t="shared" si="27"/>
        <v>1355</v>
      </c>
      <c r="R25" s="43">
        <f t="shared" si="28"/>
        <v>0</v>
      </c>
      <c r="S25" s="43">
        <f t="shared" si="29"/>
        <v>0</v>
      </c>
      <c r="T25" s="43">
        <f t="shared" si="30"/>
        <v>0</v>
      </c>
      <c r="U25" s="43">
        <f t="shared" si="31"/>
        <v>0</v>
      </c>
      <c r="V25" s="52">
        <v>18</v>
      </c>
      <c r="W25" s="83"/>
      <c r="Z25" s="11" t="s">
        <v>56</v>
      </c>
      <c r="AA25" s="59">
        <v>7</v>
      </c>
      <c r="AC25" s="78" t="s">
        <v>1044</v>
      </c>
      <c r="AL25" s="10"/>
    </row>
    <row r="26" spans="2:38" ht="12.75" customHeight="1">
      <c r="B26" s="52">
        <v>19</v>
      </c>
      <c r="C26" s="5" t="s">
        <v>178</v>
      </c>
      <c r="D26" s="5" t="s">
        <v>181</v>
      </c>
      <c r="E26" s="14">
        <v>19</v>
      </c>
      <c r="F26" s="17" t="s">
        <v>3</v>
      </c>
      <c r="G26" s="17" t="s">
        <v>240</v>
      </c>
      <c r="H26" s="70" t="s">
        <v>1014</v>
      </c>
      <c r="I26" s="18">
        <v>1112</v>
      </c>
      <c r="J26" s="5">
        <f t="shared" si="24"/>
        <v>2</v>
      </c>
      <c r="K26" s="20" t="s">
        <v>358</v>
      </c>
      <c r="L26" s="21" t="s">
        <v>1024</v>
      </c>
      <c r="M26" s="41"/>
      <c r="N26" s="41"/>
      <c r="O26" s="43">
        <f t="shared" si="25"/>
        <v>0</v>
      </c>
      <c r="P26" s="43">
        <f t="shared" si="26"/>
        <v>0</v>
      </c>
      <c r="Q26" s="43">
        <f t="shared" si="27"/>
        <v>1112</v>
      </c>
      <c r="R26" s="43">
        <f t="shared" si="28"/>
        <v>0</v>
      </c>
      <c r="S26" s="43">
        <f t="shared" si="29"/>
        <v>0</v>
      </c>
      <c r="T26" s="43">
        <f t="shared" si="30"/>
        <v>0</v>
      </c>
      <c r="U26" s="43">
        <f t="shared" si="31"/>
        <v>0</v>
      </c>
      <c r="V26" s="52">
        <v>19</v>
      </c>
      <c r="W26" s="83"/>
      <c r="AC26" s="78" t="s">
        <v>1082</v>
      </c>
      <c r="AL26" s="10"/>
    </row>
    <row r="27" spans="2:38" ht="12.75" customHeight="1">
      <c r="B27" s="52">
        <v>20</v>
      </c>
      <c r="C27" s="5" t="s">
        <v>178</v>
      </c>
      <c r="D27" s="5" t="s">
        <v>181</v>
      </c>
      <c r="E27" s="14">
        <v>20</v>
      </c>
      <c r="F27" s="17" t="s">
        <v>3</v>
      </c>
      <c r="G27" s="17" t="s">
        <v>240</v>
      </c>
      <c r="H27" s="70" t="s">
        <v>1016</v>
      </c>
      <c r="I27" s="18">
        <v>601</v>
      </c>
      <c r="J27" s="5">
        <f t="shared" si="24"/>
        <v>2</v>
      </c>
      <c r="K27" s="20" t="s">
        <v>358</v>
      </c>
      <c r="L27" s="21" t="s">
        <v>1024</v>
      </c>
      <c r="M27" s="41"/>
      <c r="N27" s="41"/>
      <c r="O27" s="43">
        <f t="shared" si="25"/>
        <v>0</v>
      </c>
      <c r="P27" s="43">
        <f t="shared" si="26"/>
        <v>0</v>
      </c>
      <c r="Q27" s="43">
        <f t="shared" si="27"/>
        <v>601</v>
      </c>
      <c r="R27" s="43">
        <f t="shared" si="28"/>
        <v>0</v>
      </c>
      <c r="S27" s="43">
        <f t="shared" si="29"/>
        <v>0</v>
      </c>
      <c r="T27" s="43">
        <f t="shared" si="30"/>
        <v>0</v>
      </c>
      <c r="U27" s="43">
        <f t="shared" si="31"/>
        <v>0</v>
      </c>
      <c r="V27" s="52">
        <v>20</v>
      </c>
      <c r="W27" s="83"/>
      <c r="AL27" s="10"/>
    </row>
    <row r="28" spans="2:38" ht="12.75" customHeight="1">
      <c r="B28" s="52">
        <v>21</v>
      </c>
      <c r="C28" s="5" t="s">
        <v>178</v>
      </c>
      <c r="D28" s="5" t="s">
        <v>181</v>
      </c>
      <c r="E28" s="14">
        <v>21</v>
      </c>
      <c r="F28" s="17" t="s">
        <v>3</v>
      </c>
      <c r="G28" s="17" t="s">
        <v>240</v>
      </c>
      <c r="H28" s="70" t="s">
        <v>1017</v>
      </c>
      <c r="I28" s="18">
        <v>1391</v>
      </c>
      <c r="J28" s="5">
        <f t="shared" si="24"/>
        <v>0</v>
      </c>
      <c r="K28" s="20" t="s">
        <v>52</v>
      </c>
      <c r="L28" s="21" t="s">
        <v>38</v>
      </c>
      <c r="M28" s="41"/>
      <c r="N28" s="41"/>
      <c r="O28" s="43">
        <f t="shared" si="25"/>
        <v>1391</v>
      </c>
      <c r="P28" s="43">
        <f t="shared" si="26"/>
        <v>0</v>
      </c>
      <c r="Q28" s="43">
        <f t="shared" si="27"/>
        <v>0</v>
      </c>
      <c r="R28" s="43">
        <f t="shared" si="28"/>
        <v>0</v>
      </c>
      <c r="S28" s="43">
        <f t="shared" si="29"/>
        <v>0</v>
      </c>
      <c r="T28" s="43">
        <f t="shared" si="30"/>
        <v>0</v>
      </c>
      <c r="U28" s="43">
        <f t="shared" si="31"/>
        <v>0</v>
      </c>
      <c r="V28" s="52">
        <v>21</v>
      </c>
      <c r="W28" s="83"/>
      <c r="AC28" s="113" t="s">
        <v>1089</v>
      </c>
      <c r="AL28" s="10"/>
    </row>
    <row r="29" spans="2:38" ht="12.75" customHeight="1">
      <c r="B29" s="52">
        <v>22</v>
      </c>
      <c r="C29" s="5" t="s">
        <v>178</v>
      </c>
      <c r="D29" s="5" t="s">
        <v>181</v>
      </c>
      <c r="E29" s="14">
        <v>22</v>
      </c>
      <c r="F29" s="17" t="s">
        <v>3</v>
      </c>
      <c r="G29" s="17" t="s">
        <v>240</v>
      </c>
      <c r="H29" s="70" t="s">
        <v>1018</v>
      </c>
      <c r="I29" s="18">
        <v>774</v>
      </c>
      <c r="J29" s="5">
        <f t="shared" si="24"/>
        <v>0</v>
      </c>
      <c r="K29" s="20" t="s">
        <v>52</v>
      </c>
      <c r="L29" s="21" t="s">
        <v>38</v>
      </c>
      <c r="M29" s="41"/>
      <c r="N29" s="41"/>
      <c r="O29" s="43">
        <f t="shared" si="25"/>
        <v>774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si="31"/>
        <v>0</v>
      </c>
      <c r="V29" s="52">
        <v>22</v>
      </c>
      <c r="W29" s="83"/>
      <c r="AC29" s="78" t="s">
        <v>1090</v>
      </c>
      <c r="AL29" s="10"/>
    </row>
    <row r="30" spans="2:38" ht="12.75" customHeight="1">
      <c r="B30" s="52">
        <v>23</v>
      </c>
      <c r="C30" s="5" t="s">
        <v>178</v>
      </c>
      <c r="D30" s="5" t="s">
        <v>181</v>
      </c>
      <c r="E30" s="14">
        <v>23</v>
      </c>
      <c r="F30" s="17" t="s">
        <v>3</v>
      </c>
      <c r="G30" s="17" t="s">
        <v>240</v>
      </c>
      <c r="H30" s="70" t="s">
        <v>1019</v>
      </c>
      <c r="I30" s="18">
        <v>1242</v>
      </c>
      <c r="J30" s="5">
        <f t="shared" si="24"/>
        <v>0</v>
      </c>
      <c r="K30" s="20" t="s">
        <v>52</v>
      </c>
      <c r="L30" s="21" t="s">
        <v>38</v>
      </c>
      <c r="M30" s="41"/>
      <c r="N30" s="41"/>
      <c r="O30" s="43">
        <f t="shared" si="25"/>
        <v>1242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1"/>
        <v>0</v>
      </c>
      <c r="V30" s="52">
        <v>23</v>
      </c>
      <c r="W30" s="83"/>
      <c r="AC30" s="114" t="s">
        <v>1091</v>
      </c>
      <c r="AL30" s="10"/>
    </row>
    <row r="31" spans="2:38" ht="12.75" customHeight="1">
      <c r="B31" s="52">
        <v>24</v>
      </c>
      <c r="C31" s="5" t="s">
        <v>178</v>
      </c>
      <c r="D31" s="5" t="s">
        <v>181</v>
      </c>
      <c r="E31" s="14">
        <v>24</v>
      </c>
      <c r="F31" s="17" t="s">
        <v>3</v>
      </c>
      <c r="G31" s="17" t="s">
        <v>240</v>
      </c>
      <c r="H31" s="70" t="s">
        <v>1020</v>
      </c>
      <c r="I31" s="18">
        <v>1965</v>
      </c>
      <c r="J31" s="5">
        <f t="shared" si="24"/>
        <v>0</v>
      </c>
      <c r="K31" s="20" t="s">
        <v>52</v>
      </c>
      <c r="L31" s="21" t="s">
        <v>38</v>
      </c>
      <c r="M31" s="41"/>
      <c r="N31" s="41"/>
      <c r="O31" s="43">
        <f t="shared" si="25"/>
        <v>1965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1"/>
        <v>0</v>
      </c>
      <c r="V31" s="52">
        <v>24</v>
      </c>
      <c r="W31" s="83"/>
      <c r="AL31" s="10"/>
    </row>
    <row r="32" spans="2:38" ht="12.75" customHeight="1">
      <c r="B32" s="52">
        <v>25</v>
      </c>
      <c r="C32" s="5" t="s">
        <v>178</v>
      </c>
      <c r="D32" s="5" t="s">
        <v>181</v>
      </c>
      <c r="E32" s="14">
        <v>25</v>
      </c>
      <c r="F32" s="17" t="s">
        <v>3</v>
      </c>
      <c r="G32" s="17" t="s">
        <v>240</v>
      </c>
      <c r="H32" s="70" t="s">
        <v>1021</v>
      </c>
      <c r="I32" s="18">
        <v>502</v>
      </c>
      <c r="J32" s="5">
        <f t="shared" si="24"/>
        <v>0</v>
      </c>
      <c r="K32" s="20" t="s">
        <v>52</v>
      </c>
      <c r="L32" s="21" t="s">
        <v>38</v>
      </c>
      <c r="M32" s="41"/>
      <c r="N32" s="41"/>
      <c r="O32" s="43">
        <f t="shared" si="25"/>
        <v>502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1"/>
        <v>0</v>
      </c>
      <c r="V32" s="52">
        <v>25</v>
      </c>
      <c r="W32" s="83"/>
      <c r="AL32" s="10"/>
    </row>
    <row r="33" spans="2:38" ht="12.75" customHeight="1">
      <c r="B33" s="52">
        <v>26</v>
      </c>
      <c r="C33" s="5" t="s">
        <v>178</v>
      </c>
      <c r="D33" s="5" t="s">
        <v>181</v>
      </c>
      <c r="E33" s="14">
        <v>26</v>
      </c>
      <c r="F33" s="17" t="s">
        <v>3</v>
      </c>
      <c r="G33" s="17" t="s">
        <v>240</v>
      </c>
      <c r="H33" s="70" t="s">
        <v>1022</v>
      </c>
      <c r="I33" s="18">
        <v>406</v>
      </c>
      <c r="J33" s="5">
        <f t="shared" si="24"/>
        <v>0</v>
      </c>
      <c r="K33" s="20" t="s">
        <v>52</v>
      </c>
      <c r="L33" s="21" t="s">
        <v>38</v>
      </c>
      <c r="M33" s="41"/>
      <c r="N33" s="41"/>
      <c r="O33" s="43">
        <f t="shared" si="25"/>
        <v>406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1"/>
        <v>0</v>
      </c>
      <c r="V33" s="52">
        <v>26</v>
      </c>
      <c r="W33" s="83"/>
      <c r="AL33" s="10"/>
    </row>
    <row r="34" spans="2:38" ht="12.75" customHeight="1">
      <c r="B34" s="52">
        <v>27</v>
      </c>
      <c r="C34" s="5" t="s">
        <v>178</v>
      </c>
      <c r="D34" s="5" t="s">
        <v>181</v>
      </c>
      <c r="E34" s="14">
        <v>27</v>
      </c>
      <c r="F34" s="17" t="s">
        <v>3</v>
      </c>
      <c r="G34" s="17" t="s">
        <v>240</v>
      </c>
      <c r="H34" s="70" t="s">
        <v>1023</v>
      </c>
      <c r="I34" s="18">
        <v>955</v>
      </c>
      <c r="J34" s="5">
        <f t="shared" si="24"/>
        <v>0</v>
      </c>
      <c r="K34" s="20" t="s">
        <v>52</v>
      </c>
      <c r="L34" s="21" t="s">
        <v>38</v>
      </c>
      <c r="M34" s="41"/>
      <c r="N34" s="41"/>
      <c r="O34" s="43">
        <f t="shared" si="25"/>
        <v>955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1"/>
        <v>0</v>
      </c>
      <c r="V34" s="52">
        <v>27</v>
      </c>
      <c r="W34" s="83"/>
      <c r="AL34" s="10"/>
    </row>
    <row r="35" spans="2:38" ht="12.75" customHeight="1">
      <c r="B35" s="52">
        <v>28</v>
      </c>
      <c r="C35" s="5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28"/>
      <c r="I35" s="18"/>
      <c r="J35" s="5">
        <f t="shared" si="24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1"/>
        <v>0</v>
      </c>
      <c r="V35" s="52">
        <v>28</v>
      </c>
      <c r="W35" s="83"/>
      <c r="AL35" s="10"/>
    </row>
    <row r="36" spans="2:38" ht="12.75" customHeight="1">
      <c r="B36" s="52">
        <v>29</v>
      </c>
      <c r="C36" s="5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28"/>
      <c r="I36" s="18"/>
      <c r="J36" s="5">
        <f t="shared" si="24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1"/>
        <v>0</v>
      </c>
      <c r="V36" s="52">
        <v>29</v>
      </c>
      <c r="W36" s="83"/>
      <c r="AL36" s="10"/>
    </row>
    <row r="37" spans="2:38" ht="12.75" customHeight="1">
      <c r="B37" s="52">
        <v>30</v>
      </c>
      <c r="C37" s="5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28"/>
      <c r="I37" s="18"/>
      <c r="J37" s="5">
        <f t="shared" si="4"/>
        <v>6</v>
      </c>
      <c r="K37" s="20" t="s">
        <v>188</v>
      </c>
      <c r="L37" s="21" t="s">
        <v>38</v>
      </c>
      <c r="M37" s="41"/>
      <c r="N37" s="41"/>
      <c r="O37" s="43">
        <f>IF(J37=0,I37,0)</f>
        <v>0</v>
      </c>
      <c r="P37" s="43">
        <f t="shared" si="5"/>
        <v>0</v>
      </c>
      <c r="Q37" s="43">
        <f t="shared" si="6"/>
        <v>0</v>
      </c>
      <c r="R37" s="43">
        <f t="shared" si="7"/>
        <v>0</v>
      </c>
      <c r="S37" s="43">
        <f t="shared" si="8"/>
        <v>0</v>
      </c>
      <c r="T37" s="43">
        <f t="shared" si="9"/>
        <v>0</v>
      </c>
      <c r="U37" s="43">
        <f t="shared" si="10"/>
        <v>0</v>
      </c>
      <c r="V37" s="52">
        <v>30</v>
      </c>
      <c r="W37" s="83"/>
      <c r="AC37" s="56"/>
      <c r="AD37" s="56"/>
      <c r="AL37" s="10"/>
    </row>
    <row r="38" spans="2:38" ht="12.75" customHeight="1">
      <c r="E38" s="11"/>
      <c r="F38" s="9"/>
      <c r="G38" s="9" t="s">
        <v>6</v>
      </c>
      <c r="I38" s="13"/>
      <c r="J38" s="13"/>
      <c r="K38" s="13"/>
      <c r="L38" s="10"/>
      <c r="O38" s="11"/>
      <c r="P38" s="11"/>
      <c r="Q38" s="11"/>
      <c r="R38" s="11"/>
      <c r="S38" s="11"/>
      <c r="T38" s="11"/>
      <c r="U38" s="11"/>
      <c r="V38" s="1"/>
      <c r="W38" s="83"/>
      <c r="AC38" s="78"/>
      <c r="AD38" s="78"/>
      <c r="AL38" s="10"/>
    </row>
    <row r="39" spans="2:38" ht="12.75" customHeight="1">
      <c r="E39" s="11"/>
      <c r="F39" s="9"/>
      <c r="G39" s="9" t="s">
        <v>6</v>
      </c>
      <c r="H39" s="9" t="s">
        <v>6</v>
      </c>
      <c r="I39" s="13"/>
      <c r="J39" s="13"/>
      <c r="K39" s="13"/>
      <c r="L39" s="10"/>
      <c r="O39" s="11"/>
      <c r="P39" s="11"/>
      <c r="Q39" s="11"/>
      <c r="R39" s="11"/>
      <c r="S39" s="11"/>
      <c r="T39" s="11"/>
      <c r="U39" s="11"/>
      <c r="V39" s="1"/>
      <c r="W39" s="83"/>
      <c r="AC39" s="78"/>
      <c r="AD39" s="78"/>
      <c r="AL39" s="10"/>
    </row>
    <row r="40" spans="2:38" ht="12.75" customHeight="1">
      <c r="B40" s="774" t="s">
        <v>206</v>
      </c>
      <c r="C40" s="780" t="s">
        <v>201</v>
      </c>
      <c r="D40" s="783" t="s">
        <v>202</v>
      </c>
      <c r="E40" s="783" t="s">
        <v>36</v>
      </c>
      <c r="F40" s="786" t="s">
        <v>32</v>
      </c>
      <c r="G40" s="786"/>
      <c r="H40" s="786"/>
      <c r="I40" s="24" t="s">
        <v>33</v>
      </c>
      <c r="J40" s="787" t="s">
        <v>298</v>
      </c>
      <c r="K40" s="788"/>
      <c r="L40" s="771" t="s">
        <v>34</v>
      </c>
      <c r="M40" s="79" t="s">
        <v>48</v>
      </c>
      <c r="N40" s="79" t="s">
        <v>253</v>
      </c>
      <c r="O40" s="31" t="s">
        <v>220</v>
      </c>
      <c r="P40" s="31" t="s">
        <v>49</v>
      </c>
      <c r="Q40" s="31" t="s">
        <v>50</v>
      </c>
      <c r="R40" s="31" t="s">
        <v>53</v>
      </c>
      <c r="S40" s="31" t="s">
        <v>221</v>
      </c>
      <c r="T40" s="31" t="s">
        <v>218</v>
      </c>
      <c r="U40" s="31" t="s">
        <v>219</v>
      </c>
      <c r="V40" s="774" t="s">
        <v>206</v>
      </c>
      <c r="W40" s="83"/>
      <c r="AC40" s="78"/>
      <c r="AD40" s="78"/>
      <c r="AL40" s="10"/>
    </row>
    <row r="41" spans="2:38" ht="12.75" customHeight="1">
      <c r="B41" s="775"/>
      <c r="C41" s="781"/>
      <c r="D41" s="784"/>
      <c r="E41" s="784"/>
      <c r="F41" s="776" t="s">
        <v>0</v>
      </c>
      <c r="G41" s="776" t="s">
        <v>1</v>
      </c>
      <c r="H41" s="776" t="s">
        <v>2</v>
      </c>
      <c r="I41" s="778" t="s">
        <v>35</v>
      </c>
      <c r="J41" s="789"/>
      <c r="K41" s="790"/>
      <c r="L41" s="772"/>
      <c r="M41" s="80" t="s">
        <v>46</v>
      </c>
      <c r="N41" s="81" t="s">
        <v>254</v>
      </c>
      <c r="O41" s="31" t="s">
        <v>52</v>
      </c>
      <c r="P41" s="31" t="s">
        <v>51</v>
      </c>
      <c r="Q41" s="31" t="s">
        <v>358</v>
      </c>
      <c r="R41" s="31" t="s">
        <v>55</v>
      </c>
      <c r="S41" s="31" t="s">
        <v>192</v>
      </c>
      <c r="T41" s="31" t="s">
        <v>193</v>
      </c>
      <c r="U41" s="31" t="s">
        <v>56</v>
      </c>
      <c r="V41" s="775"/>
      <c r="W41" s="85" t="s">
        <v>259</v>
      </c>
      <c r="AL41" s="10"/>
    </row>
    <row r="42" spans="2:38" ht="12.75" customHeight="1">
      <c r="B42" s="775"/>
      <c r="C42" s="782"/>
      <c r="D42" s="785"/>
      <c r="E42" s="785"/>
      <c r="F42" s="777"/>
      <c r="G42" s="777"/>
      <c r="H42" s="777"/>
      <c r="I42" s="779"/>
      <c r="J42" s="791"/>
      <c r="K42" s="792"/>
      <c r="L42" s="773"/>
      <c r="M42" s="116">
        <f>SUM(O42:U42)-Q42-R42</f>
        <v>7487</v>
      </c>
      <c r="N42" s="117">
        <f>O42+T42+(IF(W42=1,U42,0))</f>
        <v>7487</v>
      </c>
      <c r="O42" s="45">
        <f>SUM(O43:O57)</f>
        <v>7487</v>
      </c>
      <c r="P42" s="45">
        <f>SUM(P43:P57)</f>
        <v>0</v>
      </c>
      <c r="Q42" s="45">
        <f>SUM(Q43:Q57)</f>
        <v>0</v>
      </c>
      <c r="R42" s="45">
        <f>SUM(R43:R57)</f>
        <v>0</v>
      </c>
      <c r="S42" s="45">
        <f t="shared" ref="S42:T42" si="32">SUM(S43:S57)</f>
        <v>0</v>
      </c>
      <c r="T42" s="45">
        <f t="shared" si="32"/>
        <v>0</v>
      </c>
      <c r="U42" s="45">
        <f>SUM(U43:U57)</f>
        <v>0</v>
      </c>
      <c r="V42" s="775"/>
      <c r="W42" s="83">
        <f>$Y$8</f>
        <v>0</v>
      </c>
      <c r="AL42" s="10"/>
    </row>
    <row r="43" spans="2:38" ht="12.75" customHeight="1">
      <c r="B43" s="51">
        <v>1</v>
      </c>
      <c r="C43" s="50" t="s">
        <v>179</v>
      </c>
      <c r="D43" s="5" t="s">
        <v>181</v>
      </c>
      <c r="E43" s="14">
        <v>1</v>
      </c>
      <c r="F43" s="17" t="s">
        <v>3</v>
      </c>
      <c r="G43" s="17" t="s">
        <v>240</v>
      </c>
      <c r="H43" s="17">
        <v>274</v>
      </c>
      <c r="I43" s="18">
        <v>1411</v>
      </c>
      <c r="J43" s="5">
        <f>IF(K43="耕作",0,IF(K43="休耕",1,IF(K43="転用",2,IF(K43="売却",3,IF(K43="貸出",4,IF(K43="借入",5,IF(K43="-",6,IF(K43="その他",7))))))))</f>
        <v>0</v>
      </c>
      <c r="K43" s="20" t="s">
        <v>52</v>
      </c>
      <c r="L43" s="21" t="s">
        <v>38</v>
      </c>
      <c r="M43" s="39"/>
      <c r="N43" s="39"/>
      <c r="O43" s="43">
        <f t="shared" ref="O43:O57" si="33">IF(J43=0,I43,0)</f>
        <v>1411</v>
      </c>
      <c r="P43" s="43">
        <f t="shared" ref="P43:P57" si="34">IF(J43=1,I43,0)</f>
        <v>0</v>
      </c>
      <c r="Q43" s="43">
        <f t="shared" ref="Q43:Q57" si="35">IF(J43=2,I43,0)</f>
        <v>0</v>
      </c>
      <c r="R43" s="43">
        <f t="shared" ref="R43:R57" si="36">IF(J43=3,I43,0)</f>
        <v>0</v>
      </c>
      <c r="S43" s="43">
        <f t="shared" ref="S43:S57" si="37">IF(J43=4,I43,0)</f>
        <v>0</v>
      </c>
      <c r="T43" s="43">
        <f t="shared" ref="T43:T57" si="38">IF(J43=5,I43,0)</f>
        <v>0</v>
      </c>
      <c r="U43" s="43">
        <f>IF(J43=7,I43,0)</f>
        <v>0</v>
      </c>
      <c r="V43" s="51">
        <v>1</v>
      </c>
      <c r="W43" s="83"/>
      <c r="AL43" s="10"/>
    </row>
    <row r="44" spans="2:38" ht="12.75" customHeight="1">
      <c r="B44" s="51">
        <f>1+B43</f>
        <v>2</v>
      </c>
      <c r="C44" s="50" t="s">
        <v>179</v>
      </c>
      <c r="D44" s="5" t="s">
        <v>181</v>
      </c>
      <c r="E44" s="14">
        <v>2</v>
      </c>
      <c r="F44" s="17" t="s">
        <v>3</v>
      </c>
      <c r="G44" s="17" t="s">
        <v>240</v>
      </c>
      <c r="H44" s="17">
        <v>279</v>
      </c>
      <c r="I44" s="18">
        <v>597</v>
      </c>
      <c r="J44" s="5">
        <f t="shared" ref="J44:J57" si="39">IF(K44="耕作",0,IF(K44="休耕",1,IF(K44="転用",2,IF(K44="売却",3,IF(K44="貸出",4,IF(K44="借入",5,IF(K44="-",6,IF(K44="その他",7))))))))</f>
        <v>0</v>
      </c>
      <c r="K44" s="20" t="s">
        <v>52</v>
      </c>
      <c r="L44" s="95" t="s">
        <v>38</v>
      </c>
      <c r="M44" s="40"/>
      <c r="N44" s="40"/>
      <c r="O44" s="43">
        <f t="shared" si="33"/>
        <v>597</v>
      </c>
      <c r="P44" s="43">
        <f t="shared" si="34"/>
        <v>0</v>
      </c>
      <c r="Q44" s="43">
        <f t="shared" si="35"/>
        <v>0</v>
      </c>
      <c r="R44" s="43">
        <f t="shared" si="36"/>
        <v>0</v>
      </c>
      <c r="S44" s="43">
        <f t="shared" si="37"/>
        <v>0</v>
      </c>
      <c r="T44" s="43">
        <f t="shared" si="38"/>
        <v>0</v>
      </c>
      <c r="U44" s="43">
        <f t="shared" ref="U44:U57" si="40">IF(J44=7,I44,0)</f>
        <v>0</v>
      </c>
      <c r="V44" s="51">
        <f>1+V43</f>
        <v>2</v>
      </c>
      <c r="W44" s="78"/>
      <c r="X44" s="8"/>
      <c r="Y44" s="8"/>
      <c r="Z44" s="1"/>
      <c r="AL44" s="10"/>
    </row>
    <row r="45" spans="2:38" ht="12.75" customHeight="1">
      <c r="B45" s="51">
        <f t="shared" ref="B45:B57" si="41">1+B44</f>
        <v>3</v>
      </c>
      <c r="C45" s="50" t="s">
        <v>179</v>
      </c>
      <c r="D45" s="5" t="s">
        <v>181</v>
      </c>
      <c r="E45" s="14">
        <v>3</v>
      </c>
      <c r="F45" s="17" t="s">
        <v>3</v>
      </c>
      <c r="G45" s="17" t="s">
        <v>240</v>
      </c>
      <c r="H45" s="17">
        <v>280</v>
      </c>
      <c r="I45" s="18">
        <v>1238</v>
      </c>
      <c r="J45" s="5">
        <f t="shared" si="39"/>
        <v>0</v>
      </c>
      <c r="K45" s="20" t="s">
        <v>52</v>
      </c>
      <c r="L45" s="95" t="s">
        <v>38</v>
      </c>
      <c r="M45" s="39"/>
      <c r="N45" s="39"/>
      <c r="O45" s="43">
        <f t="shared" si="33"/>
        <v>1238</v>
      </c>
      <c r="P45" s="43">
        <f t="shared" si="34"/>
        <v>0</v>
      </c>
      <c r="Q45" s="43">
        <f t="shared" si="35"/>
        <v>0</v>
      </c>
      <c r="R45" s="43">
        <f t="shared" si="36"/>
        <v>0</v>
      </c>
      <c r="S45" s="43">
        <f t="shared" si="37"/>
        <v>0</v>
      </c>
      <c r="T45" s="43">
        <f t="shared" si="38"/>
        <v>0</v>
      </c>
      <c r="U45" s="43">
        <f t="shared" si="40"/>
        <v>0</v>
      </c>
      <c r="V45" s="51">
        <f t="shared" ref="V45:V57" si="42">1+V44</f>
        <v>3</v>
      </c>
      <c r="W45" s="78"/>
      <c r="X45" s="8"/>
      <c r="Y45" s="8"/>
      <c r="Z45" s="1"/>
      <c r="AL45" s="10"/>
    </row>
    <row r="46" spans="2:38" ht="12.75" customHeight="1">
      <c r="B46" s="51">
        <f t="shared" si="41"/>
        <v>4</v>
      </c>
      <c r="C46" s="50" t="s">
        <v>179</v>
      </c>
      <c r="D46" s="5" t="s">
        <v>181</v>
      </c>
      <c r="E46" s="14">
        <v>4</v>
      </c>
      <c r="F46" s="17" t="s">
        <v>3</v>
      </c>
      <c r="G46" s="17" t="s">
        <v>240</v>
      </c>
      <c r="H46" s="68" t="s">
        <v>1025</v>
      </c>
      <c r="I46" s="18">
        <v>638</v>
      </c>
      <c r="J46" s="5">
        <f t="shared" si="39"/>
        <v>0</v>
      </c>
      <c r="K46" s="20" t="s">
        <v>52</v>
      </c>
      <c r="L46" s="21" t="s">
        <v>38</v>
      </c>
      <c r="M46" s="39"/>
      <c r="N46" s="39"/>
      <c r="O46" s="43">
        <f t="shared" si="33"/>
        <v>638</v>
      </c>
      <c r="P46" s="43">
        <f t="shared" si="34"/>
        <v>0</v>
      </c>
      <c r="Q46" s="43">
        <f t="shared" si="35"/>
        <v>0</v>
      </c>
      <c r="R46" s="43">
        <f t="shared" si="36"/>
        <v>0</v>
      </c>
      <c r="S46" s="43">
        <f t="shared" si="37"/>
        <v>0</v>
      </c>
      <c r="T46" s="43">
        <f t="shared" si="38"/>
        <v>0</v>
      </c>
      <c r="U46" s="43">
        <f t="shared" si="40"/>
        <v>0</v>
      </c>
      <c r="V46" s="51">
        <f t="shared" si="42"/>
        <v>4</v>
      </c>
      <c r="W46" s="78"/>
      <c r="X46" s="8"/>
      <c r="Y46" s="8"/>
      <c r="Z46" s="1"/>
      <c r="AL46" s="10"/>
    </row>
    <row r="47" spans="2:38" ht="12.75" customHeight="1">
      <c r="B47" s="51">
        <f t="shared" si="41"/>
        <v>5</v>
      </c>
      <c r="C47" s="50" t="s">
        <v>179</v>
      </c>
      <c r="D47" s="5" t="s">
        <v>181</v>
      </c>
      <c r="E47" s="14">
        <v>5</v>
      </c>
      <c r="F47" s="17" t="s">
        <v>3</v>
      </c>
      <c r="G47" s="17" t="s">
        <v>240</v>
      </c>
      <c r="H47" s="68" t="s">
        <v>1026</v>
      </c>
      <c r="I47" s="18">
        <v>334</v>
      </c>
      <c r="J47" s="5">
        <f t="shared" si="39"/>
        <v>0</v>
      </c>
      <c r="K47" s="20" t="s">
        <v>52</v>
      </c>
      <c r="L47" s="21" t="s">
        <v>38</v>
      </c>
      <c r="M47" s="41"/>
      <c r="N47" s="41"/>
      <c r="O47" s="43">
        <f t="shared" si="33"/>
        <v>334</v>
      </c>
      <c r="P47" s="43">
        <f t="shared" si="34"/>
        <v>0</v>
      </c>
      <c r="Q47" s="43">
        <f t="shared" si="35"/>
        <v>0</v>
      </c>
      <c r="R47" s="43">
        <f t="shared" si="36"/>
        <v>0</v>
      </c>
      <c r="S47" s="43">
        <f t="shared" si="37"/>
        <v>0</v>
      </c>
      <c r="T47" s="43">
        <f t="shared" si="38"/>
        <v>0</v>
      </c>
      <c r="U47" s="43">
        <f t="shared" si="40"/>
        <v>0</v>
      </c>
      <c r="V47" s="51">
        <f t="shared" si="42"/>
        <v>5</v>
      </c>
      <c r="W47" s="78"/>
      <c r="X47" s="8"/>
      <c r="Y47" s="8"/>
      <c r="Z47" s="1"/>
      <c r="AL47" s="10"/>
    </row>
    <row r="48" spans="2:38" ht="12.75" customHeight="1">
      <c r="B48" s="51">
        <f t="shared" si="41"/>
        <v>6</v>
      </c>
      <c r="C48" s="50" t="s">
        <v>179</v>
      </c>
      <c r="D48" s="5" t="s">
        <v>181</v>
      </c>
      <c r="E48" s="14">
        <v>6</v>
      </c>
      <c r="F48" s="17" t="s">
        <v>3</v>
      </c>
      <c r="G48" s="17" t="s">
        <v>240</v>
      </c>
      <c r="H48" s="68" t="s">
        <v>1027</v>
      </c>
      <c r="I48" s="18">
        <v>513</v>
      </c>
      <c r="J48" s="5">
        <f t="shared" si="39"/>
        <v>0</v>
      </c>
      <c r="K48" s="20" t="s">
        <v>52</v>
      </c>
      <c r="L48" s="21" t="s">
        <v>38</v>
      </c>
      <c r="M48" s="41"/>
      <c r="N48" s="41"/>
      <c r="O48" s="43">
        <f t="shared" si="33"/>
        <v>513</v>
      </c>
      <c r="P48" s="43">
        <f t="shared" si="34"/>
        <v>0</v>
      </c>
      <c r="Q48" s="43">
        <f t="shared" si="35"/>
        <v>0</v>
      </c>
      <c r="R48" s="43">
        <f t="shared" si="36"/>
        <v>0</v>
      </c>
      <c r="S48" s="43">
        <f t="shared" si="37"/>
        <v>0</v>
      </c>
      <c r="T48" s="43">
        <f t="shared" si="38"/>
        <v>0</v>
      </c>
      <c r="U48" s="43">
        <f t="shared" si="40"/>
        <v>0</v>
      </c>
      <c r="V48" s="51">
        <f t="shared" si="42"/>
        <v>6</v>
      </c>
      <c r="W48" s="83"/>
      <c r="Z48" s="1"/>
      <c r="AL48" s="10"/>
    </row>
    <row r="49" spans="2:38" ht="12.75" customHeight="1">
      <c r="B49" s="51">
        <f t="shared" si="41"/>
        <v>7</v>
      </c>
      <c r="C49" s="50" t="s">
        <v>179</v>
      </c>
      <c r="D49" s="5" t="s">
        <v>181</v>
      </c>
      <c r="E49" s="14">
        <v>7</v>
      </c>
      <c r="F49" s="17" t="s">
        <v>3</v>
      </c>
      <c r="G49" s="17" t="s">
        <v>240</v>
      </c>
      <c r="H49" s="68" t="s">
        <v>1028</v>
      </c>
      <c r="I49" s="18">
        <v>208</v>
      </c>
      <c r="J49" s="5">
        <f t="shared" si="39"/>
        <v>0</v>
      </c>
      <c r="K49" s="20" t="s">
        <v>52</v>
      </c>
      <c r="L49" s="21" t="s">
        <v>38</v>
      </c>
      <c r="M49" s="41"/>
      <c r="N49" s="41"/>
      <c r="O49" s="43">
        <f t="shared" si="33"/>
        <v>208</v>
      </c>
      <c r="P49" s="43">
        <f t="shared" si="34"/>
        <v>0</v>
      </c>
      <c r="Q49" s="43">
        <f t="shared" si="35"/>
        <v>0</v>
      </c>
      <c r="R49" s="43">
        <f t="shared" si="36"/>
        <v>0</v>
      </c>
      <c r="S49" s="43">
        <f t="shared" si="37"/>
        <v>0</v>
      </c>
      <c r="T49" s="43">
        <f t="shared" si="38"/>
        <v>0</v>
      </c>
      <c r="U49" s="43">
        <f t="shared" si="40"/>
        <v>0</v>
      </c>
      <c r="V49" s="51">
        <f t="shared" si="42"/>
        <v>7</v>
      </c>
      <c r="W49" s="83"/>
      <c r="Z49" s="1"/>
      <c r="AL49" s="10"/>
    </row>
    <row r="50" spans="2:38" ht="12.75" customHeight="1">
      <c r="B50" s="51">
        <f t="shared" si="41"/>
        <v>8</v>
      </c>
      <c r="C50" s="50" t="s">
        <v>179</v>
      </c>
      <c r="D50" s="5" t="s">
        <v>181</v>
      </c>
      <c r="E50" s="14">
        <v>8</v>
      </c>
      <c r="F50" s="17" t="s">
        <v>3</v>
      </c>
      <c r="G50" s="17" t="s">
        <v>240</v>
      </c>
      <c r="H50" s="17">
        <v>295</v>
      </c>
      <c r="I50" s="18">
        <v>545</v>
      </c>
      <c r="J50" s="5">
        <f t="shared" si="39"/>
        <v>0</v>
      </c>
      <c r="K50" s="20" t="s">
        <v>52</v>
      </c>
      <c r="L50" s="21" t="s">
        <v>38</v>
      </c>
      <c r="M50" s="41"/>
      <c r="N50" s="41"/>
      <c r="O50" s="43">
        <f t="shared" si="33"/>
        <v>545</v>
      </c>
      <c r="P50" s="43">
        <f t="shared" si="34"/>
        <v>0</v>
      </c>
      <c r="Q50" s="43">
        <f t="shared" si="35"/>
        <v>0</v>
      </c>
      <c r="R50" s="43">
        <f t="shared" si="36"/>
        <v>0</v>
      </c>
      <c r="S50" s="43">
        <f t="shared" si="37"/>
        <v>0</v>
      </c>
      <c r="T50" s="43">
        <f t="shared" si="38"/>
        <v>0</v>
      </c>
      <c r="U50" s="43">
        <f t="shared" si="40"/>
        <v>0</v>
      </c>
      <c r="V50" s="51">
        <f t="shared" si="42"/>
        <v>8</v>
      </c>
      <c r="W50" s="83"/>
      <c r="Z50" s="1"/>
      <c r="AL50" s="10"/>
    </row>
    <row r="51" spans="2:38" ht="12.75" customHeight="1">
      <c r="B51" s="51">
        <f t="shared" si="41"/>
        <v>9</v>
      </c>
      <c r="C51" s="50" t="s">
        <v>179</v>
      </c>
      <c r="D51" s="5" t="s">
        <v>181</v>
      </c>
      <c r="E51" s="14">
        <v>9</v>
      </c>
      <c r="F51" s="17" t="s">
        <v>3</v>
      </c>
      <c r="G51" s="17" t="s">
        <v>240</v>
      </c>
      <c r="H51" s="17">
        <v>299</v>
      </c>
      <c r="I51" s="18">
        <v>775</v>
      </c>
      <c r="J51" s="5">
        <f t="shared" si="39"/>
        <v>0</v>
      </c>
      <c r="K51" s="20" t="s">
        <v>52</v>
      </c>
      <c r="L51" s="21" t="s">
        <v>38</v>
      </c>
      <c r="M51" s="41"/>
      <c r="N51" s="41"/>
      <c r="O51" s="43">
        <f t="shared" si="33"/>
        <v>775</v>
      </c>
      <c r="P51" s="43">
        <f t="shared" si="34"/>
        <v>0</v>
      </c>
      <c r="Q51" s="43">
        <f t="shared" si="35"/>
        <v>0</v>
      </c>
      <c r="R51" s="43">
        <f t="shared" si="36"/>
        <v>0</v>
      </c>
      <c r="S51" s="43">
        <f t="shared" si="37"/>
        <v>0</v>
      </c>
      <c r="T51" s="43">
        <f t="shared" si="38"/>
        <v>0</v>
      </c>
      <c r="U51" s="43">
        <f t="shared" si="40"/>
        <v>0</v>
      </c>
      <c r="V51" s="51">
        <f t="shared" si="42"/>
        <v>9</v>
      </c>
      <c r="W51" s="83"/>
      <c r="Z51" s="1"/>
      <c r="AL51" s="10"/>
    </row>
    <row r="52" spans="2:38" ht="12.75" customHeight="1">
      <c r="B52" s="51">
        <f t="shared" si="41"/>
        <v>10</v>
      </c>
      <c r="C52" s="50" t="s">
        <v>179</v>
      </c>
      <c r="D52" s="5" t="s">
        <v>181</v>
      </c>
      <c r="E52" s="14">
        <v>10</v>
      </c>
      <c r="F52" s="17" t="s">
        <v>3</v>
      </c>
      <c r="G52" s="17" t="s">
        <v>240</v>
      </c>
      <c r="H52" s="68" t="s">
        <v>1029</v>
      </c>
      <c r="I52" s="18">
        <v>484</v>
      </c>
      <c r="J52" s="5">
        <f t="shared" si="39"/>
        <v>0</v>
      </c>
      <c r="K52" s="20" t="s">
        <v>52</v>
      </c>
      <c r="L52" s="21" t="s">
        <v>38</v>
      </c>
      <c r="M52" s="41"/>
      <c r="N52" s="41"/>
      <c r="O52" s="43">
        <f t="shared" si="33"/>
        <v>484</v>
      </c>
      <c r="P52" s="43">
        <f t="shared" si="34"/>
        <v>0</v>
      </c>
      <c r="Q52" s="43">
        <f t="shared" si="35"/>
        <v>0</v>
      </c>
      <c r="R52" s="43">
        <f t="shared" si="36"/>
        <v>0</v>
      </c>
      <c r="S52" s="43">
        <f t="shared" si="37"/>
        <v>0</v>
      </c>
      <c r="T52" s="43">
        <f t="shared" si="38"/>
        <v>0</v>
      </c>
      <c r="U52" s="43">
        <f t="shared" si="40"/>
        <v>0</v>
      </c>
      <c r="V52" s="51">
        <f t="shared" si="42"/>
        <v>10</v>
      </c>
      <c r="W52" s="83"/>
      <c r="Z52" s="1"/>
      <c r="AL52" s="10"/>
    </row>
    <row r="53" spans="2:38" ht="12.75" customHeight="1">
      <c r="B53" s="51">
        <f t="shared" si="41"/>
        <v>11</v>
      </c>
      <c r="C53" s="50" t="s">
        <v>179</v>
      </c>
      <c r="D53" s="5" t="s">
        <v>181</v>
      </c>
      <c r="E53" s="14">
        <v>11</v>
      </c>
      <c r="F53" s="17" t="s">
        <v>3</v>
      </c>
      <c r="G53" s="17" t="s">
        <v>240</v>
      </c>
      <c r="H53" s="68" t="s">
        <v>1030</v>
      </c>
      <c r="I53" s="18">
        <v>399</v>
      </c>
      <c r="J53" s="5">
        <f t="shared" si="39"/>
        <v>0</v>
      </c>
      <c r="K53" s="20" t="s">
        <v>52</v>
      </c>
      <c r="L53" s="21" t="s">
        <v>38</v>
      </c>
      <c r="M53" s="41"/>
      <c r="N53" s="41"/>
      <c r="O53" s="43">
        <f t="shared" si="33"/>
        <v>399</v>
      </c>
      <c r="P53" s="43">
        <f t="shared" si="34"/>
        <v>0</v>
      </c>
      <c r="Q53" s="43">
        <f t="shared" si="35"/>
        <v>0</v>
      </c>
      <c r="R53" s="43">
        <f t="shared" si="36"/>
        <v>0</v>
      </c>
      <c r="S53" s="43">
        <f t="shared" si="37"/>
        <v>0</v>
      </c>
      <c r="T53" s="43">
        <f t="shared" si="38"/>
        <v>0</v>
      </c>
      <c r="U53" s="43">
        <f t="shared" si="40"/>
        <v>0</v>
      </c>
      <c r="V53" s="51">
        <f t="shared" si="42"/>
        <v>11</v>
      </c>
      <c r="W53" s="83"/>
      <c r="Z53" s="1"/>
      <c r="AL53" s="10"/>
    </row>
    <row r="54" spans="2:38" ht="12.75" customHeight="1">
      <c r="B54" s="51">
        <f t="shared" si="41"/>
        <v>12</v>
      </c>
      <c r="C54" s="50" t="s">
        <v>179</v>
      </c>
      <c r="D54" s="5" t="s">
        <v>181</v>
      </c>
      <c r="E54" s="14">
        <v>12</v>
      </c>
      <c r="F54" s="17" t="s">
        <v>3</v>
      </c>
      <c r="G54" s="17" t="s">
        <v>240</v>
      </c>
      <c r="H54" s="17">
        <v>298</v>
      </c>
      <c r="I54" s="18">
        <v>345</v>
      </c>
      <c r="J54" s="5">
        <f t="shared" si="39"/>
        <v>0</v>
      </c>
      <c r="K54" s="20" t="s">
        <v>52</v>
      </c>
      <c r="L54" s="21" t="s">
        <v>38</v>
      </c>
      <c r="M54" s="41"/>
      <c r="N54" s="41"/>
      <c r="O54" s="43">
        <f t="shared" si="33"/>
        <v>345</v>
      </c>
      <c r="P54" s="43">
        <f t="shared" si="34"/>
        <v>0</v>
      </c>
      <c r="Q54" s="43">
        <f t="shared" si="35"/>
        <v>0</v>
      </c>
      <c r="R54" s="43">
        <f t="shared" si="36"/>
        <v>0</v>
      </c>
      <c r="S54" s="43">
        <f t="shared" si="37"/>
        <v>0</v>
      </c>
      <c r="T54" s="43">
        <f t="shared" si="38"/>
        <v>0</v>
      </c>
      <c r="U54" s="43">
        <f t="shared" si="40"/>
        <v>0</v>
      </c>
      <c r="V54" s="51">
        <f t="shared" si="42"/>
        <v>12</v>
      </c>
      <c r="W54" s="83"/>
      <c r="Z54" s="1"/>
      <c r="AL54" s="10"/>
    </row>
    <row r="55" spans="2:38" ht="12.75" customHeight="1">
      <c r="B55" s="51">
        <f t="shared" si="41"/>
        <v>13</v>
      </c>
      <c r="C55" s="50" t="s">
        <v>188</v>
      </c>
      <c r="D55" s="5" t="s">
        <v>188</v>
      </c>
      <c r="E55" s="14" t="s">
        <v>38</v>
      </c>
      <c r="F55" s="17" t="s">
        <v>188</v>
      </c>
      <c r="G55" s="17" t="s">
        <v>188</v>
      </c>
      <c r="H55" s="17"/>
      <c r="I55" s="18"/>
      <c r="J55" s="5">
        <f t="shared" si="39"/>
        <v>6</v>
      </c>
      <c r="K55" s="20" t="s">
        <v>188</v>
      </c>
      <c r="L55" s="21" t="s">
        <v>38</v>
      </c>
      <c r="M55" s="41"/>
      <c r="N55" s="41"/>
      <c r="O55" s="43">
        <f t="shared" si="33"/>
        <v>0</v>
      </c>
      <c r="P55" s="43">
        <f t="shared" si="34"/>
        <v>0</v>
      </c>
      <c r="Q55" s="43">
        <f t="shared" si="35"/>
        <v>0</v>
      </c>
      <c r="R55" s="43">
        <f t="shared" si="36"/>
        <v>0</v>
      </c>
      <c r="S55" s="43">
        <f t="shared" si="37"/>
        <v>0</v>
      </c>
      <c r="T55" s="43">
        <f t="shared" si="38"/>
        <v>0</v>
      </c>
      <c r="U55" s="43">
        <f t="shared" si="40"/>
        <v>0</v>
      </c>
      <c r="V55" s="51">
        <f t="shared" si="42"/>
        <v>13</v>
      </c>
      <c r="W55" s="83"/>
      <c r="Z55" s="1"/>
      <c r="AL55" s="10"/>
    </row>
    <row r="56" spans="2:38" ht="12.75" customHeight="1">
      <c r="B56" s="51">
        <f t="shared" si="41"/>
        <v>14</v>
      </c>
      <c r="C56" s="50" t="s">
        <v>188</v>
      </c>
      <c r="D56" s="5" t="s">
        <v>188</v>
      </c>
      <c r="E56" s="14" t="s">
        <v>38</v>
      </c>
      <c r="F56" s="17" t="s">
        <v>188</v>
      </c>
      <c r="G56" s="17" t="s">
        <v>188</v>
      </c>
      <c r="H56" s="17"/>
      <c r="I56" s="18"/>
      <c r="J56" s="5">
        <f t="shared" si="39"/>
        <v>6</v>
      </c>
      <c r="K56" s="20" t="s">
        <v>188</v>
      </c>
      <c r="L56" s="21" t="s">
        <v>38</v>
      </c>
      <c r="M56" s="41"/>
      <c r="N56" s="41"/>
      <c r="O56" s="43">
        <f t="shared" si="33"/>
        <v>0</v>
      </c>
      <c r="P56" s="43">
        <f t="shared" si="34"/>
        <v>0</v>
      </c>
      <c r="Q56" s="43">
        <f t="shared" si="35"/>
        <v>0</v>
      </c>
      <c r="R56" s="43">
        <f t="shared" si="36"/>
        <v>0</v>
      </c>
      <c r="S56" s="43">
        <f t="shared" si="37"/>
        <v>0</v>
      </c>
      <c r="T56" s="43">
        <f t="shared" si="38"/>
        <v>0</v>
      </c>
      <c r="U56" s="43">
        <f t="shared" si="40"/>
        <v>0</v>
      </c>
      <c r="V56" s="51">
        <f t="shared" si="42"/>
        <v>14</v>
      </c>
      <c r="W56" s="83"/>
      <c r="Z56" s="1"/>
      <c r="AL56" s="10"/>
    </row>
    <row r="57" spans="2:38" ht="12.75" customHeight="1">
      <c r="B57" s="51">
        <f t="shared" si="41"/>
        <v>15</v>
      </c>
      <c r="C57" s="50" t="s">
        <v>188</v>
      </c>
      <c r="D57" s="5" t="s">
        <v>188</v>
      </c>
      <c r="E57" s="14" t="s">
        <v>38</v>
      </c>
      <c r="F57" s="17" t="s">
        <v>188</v>
      </c>
      <c r="G57" s="17" t="s">
        <v>188</v>
      </c>
      <c r="H57" s="17"/>
      <c r="I57" s="18"/>
      <c r="J57" s="5">
        <f t="shared" si="39"/>
        <v>6</v>
      </c>
      <c r="K57" s="20" t="s">
        <v>188</v>
      </c>
      <c r="L57" s="21" t="s">
        <v>38</v>
      </c>
      <c r="M57" s="41"/>
      <c r="N57" s="41"/>
      <c r="O57" s="43">
        <f t="shared" si="33"/>
        <v>0</v>
      </c>
      <c r="P57" s="43">
        <f t="shared" si="34"/>
        <v>0</v>
      </c>
      <c r="Q57" s="43">
        <f t="shared" si="35"/>
        <v>0</v>
      </c>
      <c r="R57" s="43">
        <f t="shared" si="36"/>
        <v>0</v>
      </c>
      <c r="S57" s="43">
        <f t="shared" si="37"/>
        <v>0</v>
      </c>
      <c r="T57" s="43">
        <f t="shared" si="38"/>
        <v>0</v>
      </c>
      <c r="U57" s="43">
        <f t="shared" si="40"/>
        <v>0</v>
      </c>
      <c r="V57" s="51">
        <f t="shared" si="42"/>
        <v>15</v>
      </c>
      <c r="W57" s="83"/>
      <c r="Z57" s="1"/>
      <c r="AL57" s="10"/>
    </row>
    <row r="58" spans="2:38" ht="12.75" customHeight="1">
      <c r="E58" s="11"/>
      <c r="F58" s="11"/>
      <c r="G58" s="11"/>
      <c r="H58" s="11"/>
      <c r="I58" s="12"/>
      <c r="J58" s="12"/>
      <c r="K58" s="12"/>
      <c r="L58" s="10"/>
      <c r="O58" s="11"/>
      <c r="P58" s="11"/>
      <c r="Q58" s="11"/>
      <c r="R58" s="11"/>
      <c r="S58" s="11"/>
      <c r="T58" s="11"/>
      <c r="U58" s="11"/>
      <c r="V58" s="1"/>
      <c r="W58" s="83"/>
      <c r="Z58" s="1"/>
      <c r="AL58" s="10"/>
    </row>
    <row r="59" spans="2:38" ht="12.75" customHeight="1">
      <c r="E59" s="10"/>
      <c r="F59" s="11"/>
      <c r="G59" s="11"/>
      <c r="H59" s="11"/>
      <c r="I59" s="12"/>
      <c r="J59" s="10"/>
      <c r="K59" s="10"/>
      <c r="L59" s="10"/>
      <c r="O59" s="11"/>
      <c r="P59" s="11"/>
      <c r="Q59" s="11"/>
      <c r="R59" s="11"/>
      <c r="S59" s="11"/>
      <c r="T59" s="11"/>
      <c r="U59" s="11"/>
      <c r="V59" s="1"/>
      <c r="W59" s="83"/>
      <c r="Z59" s="1"/>
      <c r="AL59" s="10"/>
    </row>
    <row r="60" spans="2:38" ht="12.75" customHeight="1">
      <c r="B60" s="752" t="s">
        <v>207</v>
      </c>
      <c r="C60" s="758" t="s">
        <v>201</v>
      </c>
      <c r="D60" s="761" t="s">
        <v>202</v>
      </c>
      <c r="E60" s="761" t="s">
        <v>36</v>
      </c>
      <c r="F60" s="764" t="s">
        <v>32</v>
      </c>
      <c r="G60" s="764"/>
      <c r="H60" s="764"/>
      <c r="I60" s="25" t="s">
        <v>33</v>
      </c>
      <c r="J60" s="765" t="s">
        <v>298</v>
      </c>
      <c r="K60" s="766"/>
      <c r="L60" s="749" t="s">
        <v>34</v>
      </c>
      <c r="M60" s="79" t="s">
        <v>48</v>
      </c>
      <c r="N60" s="79" t="s">
        <v>253</v>
      </c>
      <c r="O60" s="32" t="s">
        <v>220</v>
      </c>
      <c r="P60" s="32" t="s">
        <v>49</v>
      </c>
      <c r="Q60" s="32" t="s">
        <v>50</v>
      </c>
      <c r="R60" s="32" t="s">
        <v>53</v>
      </c>
      <c r="S60" s="32" t="s">
        <v>221</v>
      </c>
      <c r="T60" s="32" t="s">
        <v>218</v>
      </c>
      <c r="U60" s="32" t="s">
        <v>219</v>
      </c>
      <c r="V60" s="752" t="s">
        <v>207</v>
      </c>
      <c r="W60" s="83"/>
      <c r="Z60" s="1"/>
    </row>
    <row r="61" spans="2:38" ht="12.75" customHeight="1">
      <c r="B61" s="753"/>
      <c r="C61" s="759"/>
      <c r="D61" s="762"/>
      <c r="E61" s="762"/>
      <c r="F61" s="754" t="s">
        <v>0</v>
      </c>
      <c r="G61" s="754" t="s">
        <v>1</v>
      </c>
      <c r="H61" s="754" t="s">
        <v>2</v>
      </c>
      <c r="I61" s="756" t="s">
        <v>35</v>
      </c>
      <c r="J61" s="767"/>
      <c r="K61" s="768"/>
      <c r="L61" s="750"/>
      <c r="M61" s="80" t="s">
        <v>46</v>
      </c>
      <c r="N61" s="81" t="s">
        <v>254</v>
      </c>
      <c r="O61" s="32" t="s">
        <v>52</v>
      </c>
      <c r="P61" s="32" t="s">
        <v>51</v>
      </c>
      <c r="Q61" s="32" t="s">
        <v>358</v>
      </c>
      <c r="R61" s="32" t="s">
        <v>55</v>
      </c>
      <c r="S61" s="32" t="s">
        <v>192</v>
      </c>
      <c r="T61" s="32" t="s">
        <v>193</v>
      </c>
      <c r="U61" s="32" t="s">
        <v>56</v>
      </c>
      <c r="V61" s="753"/>
      <c r="W61" s="86" t="s">
        <v>260</v>
      </c>
      <c r="Z61" s="1"/>
    </row>
    <row r="62" spans="2:38" ht="12.75" customHeight="1">
      <c r="B62" s="753"/>
      <c r="C62" s="760"/>
      <c r="D62" s="763"/>
      <c r="E62" s="763"/>
      <c r="F62" s="755"/>
      <c r="G62" s="755"/>
      <c r="H62" s="755"/>
      <c r="I62" s="757"/>
      <c r="J62" s="769"/>
      <c r="K62" s="770"/>
      <c r="L62" s="751"/>
      <c r="M62" s="116">
        <f>SUM(O62:U62)-Q62-R62</f>
        <v>6267</v>
      </c>
      <c r="N62" s="117">
        <f>O62+T62+(IF(W62=1,U62,0))</f>
        <v>6267</v>
      </c>
      <c r="O62" s="46">
        <f>SUM(O63:O77)</f>
        <v>6267</v>
      </c>
      <c r="P62" s="46">
        <f>SUM(P63:P77)</f>
        <v>0</v>
      </c>
      <c r="Q62" s="46">
        <f>SUM(Q63:Q77)</f>
        <v>0</v>
      </c>
      <c r="R62" s="46">
        <f>SUM(R63:R77)</f>
        <v>0</v>
      </c>
      <c r="S62" s="46">
        <f t="shared" ref="S62:T62" si="43">SUM(S63:S77)</f>
        <v>0</v>
      </c>
      <c r="T62" s="46">
        <f t="shared" si="43"/>
        <v>0</v>
      </c>
      <c r="U62" s="46">
        <f>SUM(U63:U77)</f>
        <v>0</v>
      </c>
      <c r="V62" s="753"/>
      <c r="W62" s="83">
        <f>$Y$9</f>
        <v>0</v>
      </c>
      <c r="Z62" s="1"/>
    </row>
    <row r="63" spans="2:38" ht="12.75" customHeight="1">
      <c r="B63" s="53">
        <v>1</v>
      </c>
      <c r="C63" s="50" t="s">
        <v>179</v>
      </c>
      <c r="D63" s="5" t="s">
        <v>181</v>
      </c>
      <c r="E63" s="14">
        <v>1</v>
      </c>
      <c r="F63" s="17" t="s">
        <v>3</v>
      </c>
      <c r="G63" s="17" t="s">
        <v>240</v>
      </c>
      <c r="H63" s="28" t="s">
        <v>1008</v>
      </c>
      <c r="I63" s="18">
        <v>64</v>
      </c>
      <c r="J63" s="5">
        <f>IF(K63="耕作",0,IF(K63="休耕",1,IF(K63="転用",2,IF(K63="売却",3,IF(K63="貸出",4,IF(K63="借入",5,IF(K63="-",6,IF(K63="その他",7))))))))</f>
        <v>0</v>
      </c>
      <c r="K63" s="20" t="s">
        <v>52</v>
      </c>
      <c r="L63" s="69" t="s">
        <v>1031</v>
      </c>
      <c r="M63" s="39"/>
      <c r="N63" s="39"/>
      <c r="O63" s="43">
        <f t="shared" ref="O63:O77" si="44">IF(J63=0,I63,0)</f>
        <v>64</v>
      </c>
      <c r="P63" s="43">
        <f t="shared" ref="P63:P77" si="45">IF(J63=1,I63,0)</f>
        <v>0</v>
      </c>
      <c r="Q63" s="43">
        <f t="shared" ref="Q63:Q77" si="46">IF(J63=2,I63,0)</f>
        <v>0</v>
      </c>
      <c r="R63" s="43">
        <f t="shared" ref="R63:R77" si="47">IF(J63=3,I63,0)</f>
        <v>0</v>
      </c>
      <c r="S63" s="43">
        <f t="shared" ref="S63:S77" si="48">IF(J63=4,I63,0)</f>
        <v>0</v>
      </c>
      <c r="T63" s="43">
        <f t="shared" ref="T63:T77" si="49">IF(J63=5,I63,0)</f>
        <v>0</v>
      </c>
      <c r="U63" s="43">
        <f>IF(J63=7,I63,0)</f>
        <v>0</v>
      </c>
      <c r="V63" s="53">
        <v>1</v>
      </c>
      <c r="W63" s="83"/>
      <c r="Z63" s="1"/>
    </row>
    <row r="64" spans="2:38" ht="12.75" customHeight="1">
      <c r="B64" s="53">
        <f>1+B63</f>
        <v>2</v>
      </c>
      <c r="C64" s="50" t="s">
        <v>179</v>
      </c>
      <c r="D64" s="5" t="s">
        <v>181</v>
      </c>
      <c r="E64" s="14">
        <v>2</v>
      </c>
      <c r="F64" s="17" t="s">
        <v>3</v>
      </c>
      <c r="G64" s="17" t="s">
        <v>240</v>
      </c>
      <c r="H64" s="28" t="s">
        <v>1011</v>
      </c>
      <c r="I64" s="18">
        <v>1355</v>
      </c>
      <c r="J64" s="5">
        <f t="shared" ref="J64:J77" si="50">IF(K64="耕作",0,IF(K64="休耕",1,IF(K64="転用",2,IF(K64="売却",3,IF(K64="貸出",4,IF(K64="借入",5,IF(K64="-",6,IF(K64="その他",7))))))))</f>
        <v>0</v>
      </c>
      <c r="K64" s="20" t="s">
        <v>52</v>
      </c>
      <c r="L64" s="69" t="s">
        <v>1031</v>
      </c>
      <c r="M64" s="39"/>
      <c r="N64" s="39"/>
      <c r="O64" s="43">
        <f t="shared" si="44"/>
        <v>1355</v>
      </c>
      <c r="P64" s="43">
        <f t="shared" si="45"/>
        <v>0</v>
      </c>
      <c r="Q64" s="43">
        <f t="shared" si="46"/>
        <v>0</v>
      </c>
      <c r="R64" s="43">
        <f t="shared" si="47"/>
        <v>0</v>
      </c>
      <c r="S64" s="43">
        <f t="shared" si="48"/>
        <v>0</v>
      </c>
      <c r="T64" s="43">
        <f t="shared" si="49"/>
        <v>0</v>
      </c>
      <c r="U64" s="43">
        <f t="shared" ref="U64:U77" si="51">IF(J64=7,I64,0)</f>
        <v>0</v>
      </c>
      <c r="V64" s="53">
        <f>1+V63</f>
        <v>2</v>
      </c>
      <c r="W64" s="83"/>
      <c r="X64" s="8"/>
      <c r="Y64" s="8"/>
      <c r="Z64" s="1"/>
    </row>
    <row r="65" spans="2:26" ht="12.75" customHeight="1">
      <c r="B65" s="53">
        <f t="shared" ref="B65:B77" si="52">1+B64</f>
        <v>3</v>
      </c>
      <c r="C65" s="50" t="s">
        <v>179</v>
      </c>
      <c r="D65" s="5" t="s">
        <v>181</v>
      </c>
      <c r="E65" s="14">
        <v>3</v>
      </c>
      <c r="F65" s="17" t="s">
        <v>3</v>
      </c>
      <c r="G65" s="17" t="s">
        <v>240</v>
      </c>
      <c r="H65" s="28" t="s">
        <v>1013</v>
      </c>
      <c r="I65" s="18">
        <v>1112</v>
      </c>
      <c r="J65" s="5">
        <f t="shared" si="50"/>
        <v>0</v>
      </c>
      <c r="K65" s="20" t="s">
        <v>52</v>
      </c>
      <c r="L65" s="69" t="s">
        <v>1031</v>
      </c>
      <c r="M65" s="39"/>
      <c r="N65" s="39"/>
      <c r="O65" s="43">
        <f t="shared" si="44"/>
        <v>1112</v>
      </c>
      <c r="P65" s="43">
        <f t="shared" si="45"/>
        <v>0</v>
      </c>
      <c r="Q65" s="43">
        <f t="shared" si="46"/>
        <v>0</v>
      </c>
      <c r="R65" s="43">
        <f t="shared" si="47"/>
        <v>0</v>
      </c>
      <c r="S65" s="43">
        <f t="shared" si="48"/>
        <v>0</v>
      </c>
      <c r="T65" s="43">
        <f t="shared" si="49"/>
        <v>0</v>
      </c>
      <c r="U65" s="43">
        <f t="shared" si="51"/>
        <v>0</v>
      </c>
      <c r="V65" s="53">
        <f t="shared" ref="V65:V77" si="53">1+V64</f>
        <v>3</v>
      </c>
      <c r="W65" s="83"/>
      <c r="X65" s="8"/>
      <c r="Y65" s="8"/>
      <c r="Z65" s="1"/>
    </row>
    <row r="66" spans="2:26" ht="12.75" customHeight="1">
      <c r="B66" s="53">
        <f t="shared" si="52"/>
        <v>4</v>
      </c>
      <c r="C66" s="50" t="s">
        <v>179</v>
      </c>
      <c r="D66" s="5" t="s">
        <v>181</v>
      </c>
      <c r="E66" s="14">
        <v>4</v>
      </c>
      <c r="F66" s="17" t="s">
        <v>3</v>
      </c>
      <c r="G66" s="17" t="s">
        <v>240</v>
      </c>
      <c r="H66" s="28" t="s">
        <v>1015</v>
      </c>
      <c r="I66" s="18">
        <v>601</v>
      </c>
      <c r="J66" s="5">
        <f t="shared" si="50"/>
        <v>0</v>
      </c>
      <c r="K66" s="20" t="s">
        <v>52</v>
      </c>
      <c r="L66" s="69" t="s">
        <v>1031</v>
      </c>
      <c r="M66" s="39"/>
      <c r="N66" s="39"/>
      <c r="O66" s="43">
        <f t="shared" si="44"/>
        <v>601</v>
      </c>
      <c r="P66" s="43">
        <f t="shared" si="45"/>
        <v>0</v>
      </c>
      <c r="Q66" s="43">
        <f t="shared" si="46"/>
        <v>0</v>
      </c>
      <c r="R66" s="43">
        <f t="shared" si="47"/>
        <v>0</v>
      </c>
      <c r="S66" s="43">
        <f t="shared" si="48"/>
        <v>0</v>
      </c>
      <c r="T66" s="43">
        <f t="shared" si="49"/>
        <v>0</v>
      </c>
      <c r="U66" s="43">
        <f t="shared" si="51"/>
        <v>0</v>
      </c>
      <c r="V66" s="53">
        <f t="shared" si="53"/>
        <v>4</v>
      </c>
      <c r="W66" s="83"/>
      <c r="X66" s="8"/>
      <c r="Y66" s="8"/>
      <c r="Z66" s="1"/>
    </row>
    <row r="67" spans="2:26" ht="12.75" customHeight="1">
      <c r="B67" s="53">
        <f t="shared" si="52"/>
        <v>5</v>
      </c>
      <c r="C67" s="50" t="s">
        <v>179</v>
      </c>
      <c r="D67" s="5" t="s">
        <v>181</v>
      </c>
      <c r="E67" s="14">
        <v>5</v>
      </c>
      <c r="F67" s="17" t="s">
        <v>3</v>
      </c>
      <c r="G67" s="17" t="s">
        <v>188</v>
      </c>
      <c r="H67" s="28">
        <v>98</v>
      </c>
      <c r="I67" s="18">
        <v>429</v>
      </c>
      <c r="J67" s="5">
        <f t="shared" si="50"/>
        <v>0</v>
      </c>
      <c r="K67" s="20" t="s">
        <v>52</v>
      </c>
      <c r="L67" s="21" t="s">
        <v>1031</v>
      </c>
      <c r="M67" s="39"/>
      <c r="N67" s="39"/>
      <c r="O67" s="43">
        <f t="shared" si="44"/>
        <v>429</v>
      </c>
      <c r="P67" s="43">
        <f t="shared" si="45"/>
        <v>0</v>
      </c>
      <c r="Q67" s="43">
        <f t="shared" si="46"/>
        <v>0</v>
      </c>
      <c r="R67" s="43">
        <f t="shared" si="47"/>
        <v>0</v>
      </c>
      <c r="S67" s="43">
        <f t="shared" si="48"/>
        <v>0</v>
      </c>
      <c r="T67" s="43">
        <f t="shared" si="49"/>
        <v>0</v>
      </c>
      <c r="U67" s="43">
        <f t="shared" si="51"/>
        <v>0</v>
      </c>
      <c r="V67" s="53">
        <f t="shared" si="53"/>
        <v>5</v>
      </c>
      <c r="W67" s="83"/>
      <c r="X67" s="8"/>
      <c r="Y67" s="8"/>
      <c r="Z67" s="1"/>
    </row>
    <row r="68" spans="2:26" ht="12.75" customHeight="1">
      <c r="B68" s="53">
        <f t="shared" si="52"/>
        <v>6</v>
      </c>
      <c r="C68" s="50" t="s">
        <v>179</v>
      </c>
      <c r="D68" s="5" t="s">
        <v>181</v>
      </c>
      <c r="E68" s="14">
        <v>6</v>
      </c>
      <c r="F68" s="17" t="s">
        <v>3</v>
      </c>
      <c r="G68" s="17" t="s">
        <v>188</v>
      </c>
      <c r="H68" s="28">
        <v>97</v>
      </c>
      <c r="I68" s="18">
        <v>687</v>
      </c>
      <c r="J68" s="5">
        <f t="shared" si="50"/>
        <v>0</v>
      </c>
      <c r="K68" s="20" t="s">
        <v>52</v>
      </c>
      <c r="L68" s="21" t="s">
        <v>1031</v>
      </c>
      <c r="M68" s="39"/>
      <c r="N68" s="39"/>
      <c r="O68" s="43">
        <f t="shared" si="44"/>
        <v>687</v>
      </c>
      <c r="P68" s="43">
        <f t="shared" si="45"/>
        <v>0</v>
      </c>
      <c r="Q68" s="43">
        <f t="shared" si="46"/>
        <v>0</v>
      </c>
      <c r="R68" s="43">
        <f t="shared" si="47"/>
        <v>0</v>
      </c>
      <c r="S68" s="43">
        <f t="shared" si="48"/>
        <v>0</v>
      </c>
      <c r="T68" s="43">
        <f t="shared" si="49"/>
        <v>0</v>
      </c>
      <c r="U68" s="43">
        <f t="shared" si="51"/>
        <v>0</v>
      </c>
      <c r="V68" s="53">
        <f t="shared" si="53"/>
        <v>6</v>
      </c>
      <c r="W68" s="83"/>
      <c r="Z68" s="1"/>
    </row>
    <row r="69" spans="2:26" ht="12.75" customHeight="1">
      <c r="B69" s="53">
        <f t="shared" si="52"/>
        <v>7</v>
      </c>
      <c r="C69" s="50" t="s">
        <v>179</v>
      </c>
      <c r="D69" s="5" t="s">
        <v>181</v>
      </c>
      <c r="E69" s="14">
        <v>7</v>
      </c>
      <c r="F69" s="17" t="s">
        <v>3</v>
      </c>
      <c r="G69" s="17" t="s">
        <v>188</v>
      </c>
      <c r="H69" s="28">
        <v>101</v>
      </c>
      <c r="I69" s="18">
        <v>499</v>
      </c>
      <c r="J69" s="5">
        <f t="shared" si="50"/>
        <v>0</v>
      </c>
      <c r="K69" s="20" t="s">
        <v>52</v>
      </c>
      <c r="L69" s="21" t="s">
        <v>1031</v>
      </c>
      <c r="M69" s="39"/>
      <c r="N69" s="39"/>
      <c r="O69" s="43">
        <f t="shared" si="44"/>
        <v>499</v>
      </c>
      <c r="P69" s="43">
        <f t="shared" si="45"/>
        <v>0</v>
      </c>
      <c r="Q69" s="43">
        <f t="shared" si="46"/>
        <v>0</v>
      </c>
      <c r="R69" s="43">
        <f t="shared" si="47"/>
        <v>0</v>
      </c>
      <c r="S69" s="43">
        <f t="shared" si="48"/>
        <v>0</v>
      </c>
      <c r="T69" s="43">
        <f t="shared" si="49"/>
        <v>0</v>
      </c>
      <c r="U69" s="43">
        <f t="shared" si="51"/>
        <v>0</v>
      </c>
      <c r="V69" s="53">
        <f t="shared" si="53"/>
        <v>7</v>
      </c>
      <c r="W69" s="83"/>
      <c r="Z69" s="1"/>
    </row>
    <row r="70" spans="2:26" ht="12.75" customHeight="1">
      <c r="B70" s="53">
        <f t="shared" si="52"/>
        <v>8</v>
      </c>
      <c r="C70" s="50" t="s">
        <v>179</v>
      </c>
      <c r="D70" s="5" t="s">
        <v>181</v>
      </c>
      <c r="E70" s="14">
        <v>8</v>
      </c>
      <c r="F70" s="17" t="s">
        <v>3</v>
      </c>
      <c r="G70" s="17" t="s">
        <v>188</v>
      </c>
      <c r="H70" s="28">
        <v>102</v>
      </c>
      <c r="I70" s="18">
        <v>717</v>
      </c>
      <c r="J70" s="5">
        <f t="shared" si="50"/>
        <v>0</v>
      </c>
      <c r="K70" s="20" t="s">
        <v>52</v>
      </c>
      <c r="L70" s="21" t="s">
        <v>1031</v>
      </c>
      <c r="M70" s="39"/>
      <c r="N70" s="39"/>
      <c r="O70" s="43">
        <f t="shared" si="44"/>
        <v>717</v>
      </c>
      <c r="P70" s="43">
        <f t="shared" si="45"/>
        <v>0</v>
      </c>
      <c r="Q70" s="43">
        <f t="shared" si="46"/>
        <v>0</v>
      </c>
      <c r="R70" s="43">
        <f t="shared" si="47"/>
        <v>0</v>
      </c>
      <c r="S70" s="43">
        <f t="shared" si="48"/>
        <v>0</v>
      </c>
      <c r="T70" s="43">
        <f t="shared" si="49"/>
        <v>0</v>
      </c>
      <c r="U70" s="43">
        <f t="shared" si="51"/>
        <v>0</v>
      </c>
      <c r="V70" s="53">
        <f t="shared" si="53"/>
        <v>8</v>
      </c>
      <c r="W70" s="83"/>
      <c r="Z70" s="1"/>
    </row>
    <row r="71" spans="2:26" ht="12.75" customHeight="1">
      <c r="B71" s="53">
        <f t="shared" si="52"/>
        <v>9</v>
      </c>
      <c r="C71" s="50" t="s">
        <v>179</v>
      </c>
      <c r="D71" s="5" t="s">
        <v>181</v>
      </c>
      <c r="E71" s="14">
        <v>9</v>
      </c>
      <c r="F71" s="17" t="s">
        <v>3</v>
      </c>
      <c r="G71" s="17" t="s">
        <v>188</v>
      </c>
      <c r="H71" s="28">
        <v>104</v>
      </c>
      <c r="I71" s="18">
        <v>803</v>
      </c>
      <c r="J71" s="5">
        <f t="shared" si="50"/>
        <v>0</v>
      </c>
      <c r="K71" s="20" t="s">
        <v>52</v>
      </c>
      <c r="L71" s="21" t="s">
        <v>1031</v>
      </c>
      <c r="M71" s="39"/>
      <c r="N71" s="39"/>
      <c r="O71" s="43">
        <f t="shared" si="44"/>
        <v>803</v>
      </c>
      <c r="P71" s="43">
        <f t="shared" si="45"/>
        <v>0</v>
      </c>
      <c r="Q71" s="43">
        <f t="shared" si="46"/>
        <v>0</v>
      </c>
      <c r="R71" s="43">
        <f t="shared" si="47"/>
        <v>0</v>
      </c>
      <c r="S71" s="43">
        <f t="shared" si="48"/>
        <v>0</v>
      </c>
      <c r="T71" s="43">
        <f t="shared" si="49"/>
        <v>0</v>
      </c>
      <c r="U71" s="43">
        <f t="shared" si="51"/>
        <v>0</v>
      </c>
      <c r="V71" s="53">
        <f t="shared" si="53"/>
        <v>9</v>
      </c>
      <c r="W71" s="83"/>
      <c r="Z71" s="1"/>
    </row>
    <row r="72" spans="2:26" ht="12.75" customHeight="1">
      <c r="B72" s="53">
        <f t="shared" si="52"/>
        <v>10</v>
      </c>
      <c r="C72" s="50" t="s">
        <v>188</v>
      </c>
      <c r="D72" s="5" t="s">
        <v>188</v>
      </c>
      <c r="E72" s="14" t="s">
        <v>188</v>
      </c>
      <c r="F72" s="17" t="s">
        <v>188</v>
      </c>
      <c r="G72" s="17" t="s">
        <v>188</v>
      </c>
      <c r="H72" s="28"/>
      <c r="I72" s="18"/>
      <c r="J72" s="5">
        <f t="shared" si="50"/>
        <v>6</v>
      </c>
      <c r="K72" s="20" t="s">
        <v>188</v>
      </c>
      <c r="L72" s="21" t="s">
        <v>38</v>
      </c>
      <c r="M72" s="39"/>
      <c r="N72" s="39"/>
      <c r="O72" s="43">
        <f t="shared" si="44"/>
        <v>0</v>
      </c>
      <c r="P72" s="43">
        <f t="shared" si="45"/>
        <v>0</v>
      </c>
      <c r="Q72" s="43">
        <f t="shared" si="46"/>
        <v>0</v>
      </c>
      <c r="R72" s="43">
        <f t="shared" si="47"/>
        <v>0</v>
      </c>
      <c r="S72" s="43">
        <f t="shared" si="48"/>
        <v>0</v>
      </c>
      <c r="T72" s="43">
        <f t="shared" si="49"/>
        <v>0</v>
      </c>
      <c r="U72" s="43">
        <f t="shared" si="51"/>
        <v>0</v>
      </c>
      <c r="V72" s="53">
        <f t="shared" si="53"/>
        <v>10</v>
      </c>
      <c r="W72" s="83"/>
      <c r="Z72" s="1"/>
    </row>
    <row r="73" spans="2:26" ht="12.75" customHeight="1">
      <c r="B73" s="53">
        <f t="shared" si="52"/>
        <v>11</v>
      </c>
      <c r="C73" s="50" t="s">
        <v>188</v>
      </c>
      <c r="D73" s="5" t="s">
        <v>188</v>
      </c>
      <c r="E73" s="14" t="s">
        <v>188</v>
      </c>
      <c r="F73" s="17" t="s">
        <v>188</v>
      </c>
      <c r="G73" s="17" t="s">
        <v>188</v>
      </c>
      <c r="H73" s="28"/>
      <c r="I73" s="18"/>
      <c r="J73" s="5">
        <f t="shared" si="50"/>
        <v>6</v>
      </c>
      <c r="K73" s="20" t="s">
        <v>188</v>
      </c>
      <c r="L73" s="21" t="s">
        <v>38</v>
      </c>
      <c r="M73" s="39"/>
      <c r="N73" s="39"/>
      <c r="O73" s="43">
        <f t="shared" si="44"/>
        <v>0</v>
      </c>
      <c r="P73" s="43">
        <f t="shared" si="45"/>
        <v>0</v>
      </c>
      <c r="Q73" s="43">
        <f t="shared" si="46"/>
        <v>0</v>
      </c>
      <c r="R73" s="43">
        <f t="shared" si="47"/>
        <v>0</v>
      </c>
      <c r="S73" s="43">
        <f t="shared" si="48"/>
        <v>0</v>
      </c>
      <c r="T73" s="43">
        <f t="shared" si="49"/>
        <v>0</v>
      </c>
      <c r="U73" s="43">
        <f t="shared" si="51"/>
        <v>0</v>
      </c>
      <c r="V73" s="53">
        <f t="shared" si="53"/>
        <v>11</v>
      </c>
      <c r="W73" s="83"/>
      <c r="Z73" s="1"/>
    </row>
    <row r="74" spans="2:26" ht="12.75" hidden="1" customHeight="1">
      <c r="B74" s="53">
        <f t="shared" si="52"/>
        <v>12</v>
      </c>
      <c r="C74" s="50" t="s">
        <v>38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/>
      <c r="I74" s="18"/>
      <c r="J74" s="5">
        <f t="shared" si="50"/>
        <v>6</v>
      </c>
      <c r="K74" s="20" t="s">
        <v>188</v>
      </c>
      <c r="L74" s="21" t="s">
        <v>38</v>
      </c>
      <c r="M74" s="39"/>
      <c r="N74" s="39"/>
      <c r="O74" s="43">
        <f t="shared" si="44"/>
        <v>0</v>
      </c>
      <c r="P74" s="43">
        <f t="shared" si="45"/>
        <v>0</v>
      </c>
      <c r="Q74" s="43">
        <f t="shared" si="46"/>
        <v>0</v>
      </c>
      <c r="R74" s="43">
        <f t="shared" si="47"/>
        <v>0</v>
      </c>
      <c r="S74" s="43">
        <f t="shared" si="48"/>
        <v>0</v>
      </c>
      <c r="T74" s="43">
        <f t="shared" si="49"/>
        <v>0</v>
      </c>
      <c r="U74" s="43">
        <f t="shared" si="51"/>
        <v>0</v>
      </c>
      <c r="V74" s="53">
        <f t="shared" si="53"/>
        <v>12</v>
      </c>
      <c r="W74" s="83"/>
      <c r="Z74" s="1"/>
    </row>
    <row r="75" spans="2:26" ht="12.75" hidden="1" customHeight="1">
      <c r="B75" s="53">
        <f t="shared" si="52"/>
        <v>13</v>
      </c>
      <c r="C75" s="50" t="s">
        <v>38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/>
      <c r="I75" s="18"/>
      <c r="J75" s="5">
        <f t="shared" si="50"/>
        <v>6</v>
      </c>
      <c r="K75" s="20" t="s">
        <v>188</v>
      </c>
      <c r="L75" s="21" t="s">
        <v>38</v>
      </c>
      <c r="M75" s="39"/>
      <c r="N75" s="39"/>
      <c r="O75" s="43">
        <f t="shared" si="44"/>
        <v>0</v>
      </c>
      <c r="P75" s="43">
        <f t="shared" si="45"/>
        <v>0</v>
      </c>
      <c r="Q75" s="43">
        <f t="shared" si="46"/>
        <v>0</v>
      </c>
      <c r="R75" s="43">
        <f t="shared" si="47"/>
        <v>0</v>
      </c>
      <c r="S75" s="43">
        <f t="shared" si="48"/>
        <v>0</v>
      </c>
      <c r="T75" s="43">
        <f t="shared" si="49"/>
        <v>0</v>
      </c>
      <c r="U75" s="43">
        <f t="shared" si="51"/>
        <v>0</v>
      </c>
      <c r="V75" s="53">
        <f t="shared" si="53"/>
        <v>13</v>
      </c>
      <c r="W75" s="83"/>
      <c r="Z75" s="1"/>
    </row>
    <row r="76" spans="2:26" ht="12.75" hidden="1" customHeight="1">
      <c r="B76" s="53">
        <f t="shared" si="52"/>
        <v>14</v>
      </c>
      <c r="C76" s="50" t="s">
        <v>38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/>
      <c r="I76" s="18"/>
      <c r="J76" s="5">
        <f t="shared" si="50"/>
        <v>6</v>
      </c>
      <c r="K76" s="20" t="s">
        <v>188</v>
      </c>
      <c r="L76" s="21" t="s">
        <v>38</v>
      </c>
      <c r="M76" s="39"/>
      <c r="N76" s="39"/>
      <c r="O76" s="43">
        <f t="shared" si="44"/>
        <v>0</v>
      </c>
      <c r="P76" s="43">
        <f t="shared" si="45"/>
        <v>0</v>
      </c>
      <c r="Q76" s="43">
        <f t="shared" si="46"/>
        <v>0</v>
      </c>
      <c r="R76" s="43">
        <f t="shared" si="47"/>
        <v>0</v>
      </c>
      <c r="S76" s="43">
        <f t="shared" si="48"/>
        <v>0</v>
      </c>
      <c r="T76" s="43">
        <f t="shared" si="49"/>
        <v>0</v>
      </c>
      <c r="U76" s="43">
        <f t="shared" si="51"/>
        <v>0</v>
      </c>
      <c r="V76" s="53">
        <f t="shared" si="53"/>
        <v>14</v>
      </c>
      <c r="W76" s="83"/>
      <c r="Z76" s="1"/>
    </row>
    <row r="77" spans="2:26" ht="12.75" hidden="1" customHeight="1">
      <c r="B77" s="53">
        <f t="shared" si="52"/>
        <v>15</v>
      </c>
      <c r="C77" s="50" t="s">
        <v>38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/>
      <c r="I77" s="18"/>
      <c r="J77" s="5">
        <f t="shared" si="50"/>
        <v>6</v>
      </c>
      <c r="K77" s="20" t="s">
        <v>188</v>
      </c>
      <c r="L77" s="21" t="s">
        <v>38</v>
      </c>
      <c r="M77" s="41"/>
      <c r="N77" s="41"/>
      <c r="O77" s="43">
        <f t="shared" si="44"/>
        <v>0</v>
      </c>
      <c r="P77" s="43">
        <f t="shared" si="45"/>
        <v>0</v>
      </c>
      <c r="Q77" s="43">
        <f t="shared" si="46"/>
        <v>0</v>
      </c>
      <c r="R77" s="43">
        <f t="shared" si="47"/>
        <v>0</v>
      </c>
      <c r="S77" s="43">
        <f t="shared" si="48"/>
        <v>0</v>
      </c>
      <c r="T77" s="43">
        <f t="shared" si="49"/>
        <v>0</v>
      </c>
      <c r="U77" s="43">
        <f t="shared" si="51"/>
        <v>0</v>
      </c>
      <c r="V77" s="53">
        <f t="shared" si="53"/>
        <v>15</v>
      </c>
      <c r="W77" s="83"/>
      <c r="Z77" s="1"/>
    </row>
    <row r="78" spans="2:26" ht="12.75" customHeight="1">
      <c r="C78" s="10"/>
      <c r="D78" s="10"/>
      <c r="E78" s="11"/>
      <c r="F78" s="11"/>
      <c r="G78" s="11"/>
      <c r="H78" s="12"/>
      <c r="I78" s="10"/>
      <c r="J78" s="10"/>
      <c r="K78" s="10"/>
      <c r="L78" s="10"/>
      <c r="O78" s="11"/>
      <c r="P78" s="11"/>
      <c r="Q78" s="11"/>
      <c r="R78" s="11"/>
      <c r="S78" s="11"/>
      <c r="T78" s="11"/>
      <c r="U78" s="11"/>
      <c r="V78" s="1"/>
      <c r="W78" s="83"/>
      <c r="Z78" s="1"/>
    </row>
    <row r="79" spans="2:26" ht="12.75" customHeight="1">
      <c r="C79" s="1"/>
      <c r="D79" s="1"/>
      <c r="E79" s="11"/>
      <c r="F79" s="11"/>
      <c r="G79" s="11"/>
      <c r="H79" s="12"/>
      <c r="I79" s="10"/>
      <c r="J79" s="10"/>
      <c r="K79" s="10"/>
      <c r="O79" s="44"/>
      <c r="P79" s="44"/>
      <c r="Q79" s="44"/>
      <c r="R79" s="44"/>
      <c r="S79" s="44"/>
      <c r="T79" s="44"/>
      <c r="U79" s="44"/>
      <c r="V79" s="1"/>
      <c r="W79" s="83"/>
      <c r="Z79" s="1"/>
    </row>
    <row r="80" spans="2:26" ht="12.75" customHeight="1">
      <c r="B80" s="730" t="s">
        <v>208</v>
      </c>
      <c r="C80" s="736" t="s">
        <v>201</v>
      </c>
      <c r="D80" s="739" t="s">
        <v>202</v>
      </c>
      <c r="E80" s="739" t="s">
        <v>36</v>
      </c>
      <c r="F80" s="742" t="s">
        <v>32</v>
      </c>
      <c r="G80" s="742"/>
      <c r="H80" s="742"/>
      <c r="I80" s="26" t="s">
        <v>33</v>
      </c>
      <c r="J80" s="743" t="s">
        <v>298</v>
      </c>
      <c r="K80" s="744"/>
      <c r="L80" s="727" t="s">
        <v>34</v>
      </c>
      <c r="M80" s="79" t="s">
        <v>48</v>
      </c>
      <c r="N80" s="79" t="s">
        <v>253</v>
      </c>
      <c r="O80" s="33" t="s">
        <v>220</v>
      </c>
      <c r="P80" s="33" t="s">
        <v>49</v>
      </c>
      <c r="Q80" s="33" t="s">
        <v>50</v>
      </c>
      <c r="R80" s="33" t="s">
        <v>53</v>
      </c>
      <c r="S80" s="33" t="s">
        <v>221</v>
      </c>
      <c r="T80" s="33" t="s">
        <v>218</v>
      </c>
      <c r="U80" s="33" t="s">
        <v>219</v>
      </c>
      <c r="V80" s="730" t="s">
        <v>208</v>
      </c>
      <c r="W80" s="83"/>
      <c r="Z80" s="1"/>
    </row>
    <row r="81" spans="2:26" ht="12.75" customHeight="1">
      <c r="B81" s="731"/>
      <c r="C81" s="737"/>
      <c r="D81" s="740"/>
      <c r="E81" s="740"/>
      <c r="F81" s="732" t="s">
        <v>0</v>
      </c>
      <c r="G81" s="732" t="s">
        <v>1</v>
      </c>
      <c r="H81" s="732" t="s">
        <v>2</v>
      </c>
      <c r="I81" s="734" t="s">
        <v>35</v>
      </c>
      <c r="J81" s="745"/>
      <c r="K81" s="746"/>
      <c r="L81" s="728"/>
      <c r="M81" s="80" t="s">
        <v>46</v>
      </c>
      <c r="N81" s="81" t="s">
        <v>254</v>
      </c>
      <c r="O81" s="33" t="s">
        <v>52</v>
      </c>
      <c r="P81" s="33" t="s">
        <v>51</v>
      </c>
      <c r="Q81" s="33" t="s">
        <v>358</v>
      </c>
      <c r="R81" s="33" t="s">
        <v>55</v>
      </c>
      <c r="S81" s="33" t="s">
        <v>192</v>
      </c>
      <c r="T81" s="33" t="s">
        <v>193</v>
      </c>
      <c r="U81" s="33" t="s">
        <v>56</v>
      </c>
      <c r="V81" s="731"/>
      <c r="W81" s="86" t="s">
        <v>261</v>
      </c>
      <c r="Z81" s="1"/>
    </row>
    <row r="82" spans="2:26" ht="12.75" customHeight="1">
      <c r="B82" s="731"/>
      <c r="C82" s="738"/>
      <c r="D82" s="741"/>
      <c r="E82" s="741"/>
      <c r="F82" s="733"/>
      <c r="G82" s="733"/>
      <c r="H82" s="733"/>
      <c r="I82" s="735"/>
      <c r="J82" s="747"/>
      <c r="K82" s="748"/>
      <c r="L82" s="729"/>
      <c r="M82" s="116">
        <f>SUM(O82:U82)-Q82-R82</f>
        <v>7293</v>
      </c>
      <c r="N82" s="117">
        <f>O82+T82+(IF(W82=1,U82,0))</f>
        <v>5983</v>
      </c>
      <c r="O82" s="47">
        <f>SUM(O83:O107)</f>
        <v>5983</v>
      </c>
      <c r="P82" s="47">
        <f>SUM(P83:P107)</f>
        <v>1310</v>
      </c>
      <c r="Q82" s="47">
        <f>SUM(Q83:Q107)</f>
        <v>3135</v>
      </c>
      <c r="R82" s="47">
        <f>SUM(R83:R107)</f>
        <v>0</v>
      </c>
      <c r="S82" s="47">
        <f t="shared" ref="S82:T82" si="54">SUM(S83:S107)</f>
        <v>0</v>
      </c>
      <c r="T82" s="47">
        <f t="shared" si="54"/>
        <v>0</v>
      </c>
      <c r="U82" s="47">
        <f>SUM(U83:U107)</f>
        <v>0</v>
      </c>
      <c r="V82" s="731"/>
      <c r="W82" s="83">
        <f>$Y$10</f>
        <v>0</v>
      </c>
      <c r="Z82" s="1"/>
    </row>
    <row r="83" spans="2:26" ht="12.75" customHeight="1">
      <c r="B83" s="54">
        <v>1</v>
      </c>
      <c r="C83" s="50" t="s">
        <v>178</v>
      </c>
      <c r="D83" s="5" t="s">
        <v>181</v>
      </c>
      <c r="E83" s="14">
        <v>1</v>
      </c>
      <c r="F83" s="17" t="s">
        <v>3</v>
      </c>
      <c r="G83" s="17" t="s">
        <v>188</v>
      </c>
      <c r="H83" s="68" t="s">
        <v>1032</v>
      </c>
      <c r="I83" s="18">
        <v>264</v>
      </c>
      <c r="J83" s="5">
        <f>IF(K83="耕作",0,IF(K83="休耕",1,IF(K83="転用",2,IF(K83="売却",3,IF(K83="貸出",4,IF(K83="借入",5,IF(K83="-",6,IF(K83="その他",7))))))))</f>
        <v>0</v>
      </c>
      <c r="K83" s="20" t="s">
        <v>52</v>
      </c>
      <c r="L83" s="21" t="s">
        <v>38</v>
      </c>
      <c r="M83" s="39"/>
      <c r="N83" s="39"/>
      <c r="O83" s="43">
        <f t="shared" ref="O83:O107" si="55">IF(J83=0,I83,0)</f>
        <v>264</v>
      </c>
      <c r="P83" s="43">
        <f>IF(J83=1,I83,0)</f>
        <v>0</v>
      </c>
      <c r="Q83" s="43">
        <f t="shared" ref="Q83:Q107" si="56">IF(J83=2,I83,0)</f>
        <v>0</v>
      </c>
      <c r="R83" s="43">
        <f t="shared" ref="R83:R107" si="57">IF(J83=3,I83,0)</f>
        <v>0</v>
      </c>
      <c r="S83" s="43">
        <f t="shared" ref="S83:S107" si="58">IF(J83=4,I83,0)</f>
        <v>0</v>
      </c>
      <c r="T83" s="43">
        <f t="shared" ref="T83:T107" si="59">IF(J83=5,I83,0)</f>
        <v>0</v>
      </c>
      <c r="U83" s="43">
        <f>IF(J83=7,I83,0)</f>
        <v>0</v>
      </c>
      <c r="V83" s="54">
        <v>1</v>
      </c>
      <c r="W83" s="83"/>
      <c r="Z83" s="1"/>
    </row>
    <row r="84" spans="2:26" ht="12.75" customHeight="1">
      <c r="B84" s="54">
        <f>1+B83</f>
        <v>2</v>
      </c>
      <c r="C84" s="50" t="s">
        <v>178</v>
      </c>
      <c r="D84" s="5" t="s">
        <v>181</v>
      </c>
      <c r="E84" s="14">
        <v>2</v>
      </c>
      <c r="F84" s="17" t="s">
        <v>3</v>
      </c>
      <c r="G84" s="17" t="s">
        <v>188</v>
      </c>
      <c r="H84" s="68" t="s">
        <v>1033</v>
      </c>
      <c r="I84" s="18">
        <v>391</v>
      </c>
      <c r="J84" s="5">
        <f t="shared" ref="J84:J107" si="60">IF(K84="耕作",0,IF(K84="休耕",1,IF(K84="転用",2,IF(K84="売却",3,IF(K84="貸出",4,IF(K84="借入",5,IF(K84="-",6,IF(K84="その他",7))))))))</f>
        <v>0</v>
      </c>
      <c r="K84" s="20" t="s">
        <v>52</v>
      </c>
      <c r="L84" s="95" t="s">
        <v>38</v>
      </c>
      <c r="M84" s="39"/>
      <c r="N84" s="39"/>
      <c r="O84" s="43">
        <f t="shared" si="55"/>
        <v>391</v>
      </c>
      <c r="P84" s="43">
        <f t="shared" ref="P84:P107" si="61">IF(J84=1,I84,0)</f>
        <v>0</v>
      </c>
      <c r="Q84" s="43">
        <f t="shared" si="56"/>
        <v>0</v>
      </c>
      <c r="R84" s="43">
        <f t="shared" si="57"/>
        <v>0</v>
      </c>
      <c r="S84" s="43">
        <f t="shared" si="58"/>
        <v>0</v>
      </c>
      <c r="T84" s="43">
        <f t="shared" si="59"/>
        <v>0</v>
      </c>
      <c r="U84" s="43">
        <f t="shared" ref="U84:U107" si="62">IF(J84=7,I84,0)</f>
        <v>0</v>
      </c>
      <c r="V84" s="54">
        <v>2</v>
      </c>
      <c r="W84" s="83"/>
      <c r="X84" s="8"/>
      <c r="Y84" s="8"/>
      <c r="Z84" s="1"/>
    </row>
    <row r="85" spans="2:26" ht="12.75" customHeight="1">
      <c r="B85" s="54">
        <f t="shared" ref="B85:B107" si="63">1+B84</f>
        <v>3</v>
      </c>
      <c r="C85" s="50" t="s">
        <v>178</v>
      </c>
      <c r="D85" s="5" t="s">
        <v>181</v>
      </c>
      <c r="E85" s="14">
        <v>3</v>
      </c>
      <c r="F85" s="17" t="s">
        <v>3</v>
      </c>
      <c r="G85" s="17" t="s">
        <v>188</v>
      </c>
      <c r="H85" s="68" t="s">
        <v>1034</v>
      </c>
      <c r="I85" s="18">
        <v>930</v>
      </c>
      <c r="J85" s="5">
        <f t="shared" si="60"/>
        <v>0</v>
      </c>
      <c r="K85" s="20" t="s">
        <v>52</v>
      </c>
      <c r="L85" s="95" t="s">
        <v>38</v>
      </c>
      <c r="M85" s="39"/>
      <c r="N85" s="39"/>
      <c r="O85" s="43">
        <f t="shared" si="55"/>
        <v>930</v>
      </c>
      <c r="P85" s="43">
        <f t="shared" si="61"/>
        <v>0</v>
      </c>
      <c r="Q85" s="43">
        <f t="shared" si="56"/>
        <v>0</v>
      </c>
      <c r="R85" s="43">
        <f t="shared" si="57"/>
        <v>0</v>
      </c>
      <c r="S85" s="43">
        <f t="shared" si="58"/>
        <v>0</v>
      </c>
      <c r="T85" s="43">
        <f t="shared" si="59"/>
        <v>0</v>
      </c>
      <c r="U85" s="43">
        <f t="shared" si="62"/>
        <v>0</v>
      </c>
      <c r="V85" s="54">
        <v>3</v>
      </c>
      <c r="W85" s="83"/>
      <c r="X85" s="8"/>
      <c r="Y85" s="8"/>
      <c r="Z85" s="1"/>
    </row>
    <row r="86" spans="2:26" ht="12.75" customHeight="1">
      <c r="B86" s="54">
        <f t="shared" si="63"/>
        <v>4</v>
      </c>
      <c r="C86" s="50" t="s">
        <v>178</v>
      </c>
      <c r="D86" s="5" t="s">
        <v>181</v>
      </c>
      <c r="E86" s="14">
        <v>4</v>
      </c>
      <c r="F86" s="17" t="s">
        <v>3</v>
      </c>
      <c r="G86" s="17" t="s">
        <v>188</v>
      </c>
      <c r="H86" s="68" t="s">
        <v>1035</v>
      </c>
      <c r="I86" s="18">
        <v>846</v>
      </c>
      <c r="J86" s="5">
        <f t="shared" si="60"/>
        <v>0</v>
      </c>
      <c r="K86" s="20" t="s">
        <v>52</v>
      </c>
      <c r="L86" s="21" t="s">
        <v>38</v>
      </c>
      <c r="M86" s="39"/>
      <c r="N86" s="39"/>
      <c r="O86" s="43">
        <f t="shared" si="55"/>
        <v>846</v>
      </c>
      <c r="P86" s="43">
        <f t="shared" si="61"/>
        <v>0</v>
      </c>
      <c r="Q86" s="43">
        <f t="shared" si="56"/>
        <v>0</v>
      </c>
      <c r="R86" s="43">
        <f t="shared" si="57"/>
        <v>0</v>
      </c>
      <c r="S86" s="43">
        <f t="shared" si="58"/>
        <v>0</v>
      </c>
      <c r="T86" s="43">
        <f t="shared" si="59"/>
        <v>0</v>
      </c>
      <c r="U86" s="43">
        <f t="shared" si="62"/>
        <v>0</v>
      </c>
      <c r="V86" s="54">
        <v>4</v>
      </c>
      <c r="W86" s="83"/>
      <c r="X86" s="8"/>
      <c r="Y86" s="8"/>
      <c r="Z86" s="1"/>
    </row>
    <row r="87" spans="2:26" ht="12.75" customHeight="1">
      <c r="B87" s="54">
        <f t="shared" si="63"/>
        <v>5</v>
      </c>
      <c r="C87" s="50" t="s">
        <v>178</v>
      </c>
      <c r="D87" s="5" t="s">
        <v>181</v>
      </c>
      <c r="E87" s="14">
        <v>5</v>
      </c>
      <c r="F87" s="17" t="s">
        <v>3</v>
      </c>
      <c r="G87" s="17" t="s">
        <v>188</v>
      </c>
      <c r="H87" s="17">
        <v>98</v>
      </c>
      <c r="I87" s="18">
        <v>429</v>
      </c>
      <c r="J87" s="5">
        <f t="shared" si="60"/>
        <v>2</v>
      </c>
      <c r="K87" s="20" t="s">
        <v>358</v>
      </c>
      <c r="L87" s="21" t="s">
        <v>1024</v>
      </c>
      <c r="M87" s="39"/>
      <c r="N87" s="39"/>
      <c r="O87" s="43">
        <f t="shared" si="55"/>
        <v>0</v>
      </c>
      <c r="P87" s="43">
        <f t="shared" si="61"/>
        <v>0</v>
      </c>
      <c r="Q87" s="43">
        <f t="shared" si="56"/>
        <v>429</v>
      </c>
      <c r="R87" s="43">
        <f t="shared" si="57"/>
        <v>0</v>
      </c>
      <c r="S87" s="43">
        <f t="shared" si="58"/>
        <v>0</v>
      </c>
      <c r="T87" s="43">
        <f t="shared" si="59"/>
        <v>0</v>
      </c>
      <c r="U87" s="43">
        <f t="shared" si="62"/>
        <v>0</v>
      </c>
      <c r="V87" s="54">
        <v>5</v>
      </c>
      <c r="W87" s="78"/>
      <c r="X87" s="8"/>
      <c r="Y87" s="8"/>
      <c r="Z87" s="1"/>
    </row>
    <row r="88" spans="2:26" ht="12.75" customHeight="1">
      <c r="B88" s="54">
        <f t="shared" si="63"/>
        <v>6</v>
      </c>
      <c r="C88" s="50" t="s">
        <v>178</v>
      </c>
      <c r="D88" s="5" t="s">
        <v>181</v>
      </c>
      <c r="E88" s="14">
        <v>6</v>
      </c>
      <c r="F88" s="17" t="s">
        <v>3</v>
      </c>
      <c r="G88" s="17" t="s">
        <v>188</v>
      </c>
      <c r="H88" s="17">
        <v>97</v>
      </c>
      <c r="I88" s="18">
        <v>687</v>
      </c>
      <c r="J88" s="5">
        <f t="shared" si="60"/>
        <v>2</v>
      </c>
      <c r="K88" s="20" t="s">
        <v>358</v>
      </c>
      <c r="L88" s="21" t="s">
        <v>1024</v>
      </c>
      <c r="M88" s="39"/>
      <c r="N88" s="39"/>
      <c r="O88" s="43">
        <f t="shared" si="55"/>
        <v>0</v>
      </c>
      <c r="P88" s="43">
        <f t="shared" si="61"/>
        <v>0</v>
      </c>
      <c r="Q88" s="43">
        <f t="shared" si="56"/>
        <v>687</v>
      </c>
      <c r="R88" s="43">
        <f t="shared" si="57"/>
        <v>0</v>
      </c>
      <c r="S88" s="43">
        <f t="shared" si="58"/>
        <v>0</v>
      </c>
      <c r="T88" s="43">
        <f t="shared" si="59"/>
        <v>0</v>
      </c>
      <c r="U88" s="43">
        <f t="shared" si="62"/>
        <v>0</v>
      </c>
      <c r="V88" s="54">
        <v>6</v>
      </c>
      <c r="W88" s="83"/>
      <c r="Z88" s="1"/>
    </row>
    <row r="89" spans="2:26" ht="12.75" customHeight="1">
      <c r="B89" s="54">
        <f t="shared" si="63"/>
        <v>7</v>
      </c>
      <c r="C89" s="50" t="s">
        <v>178</v>
      </c>
      <c r="D89" s="5" t="s">
        <v>181</v>
      </c>
      <c r="E89" s="14">
        <v>7</v>
      </c>
      <c r="F89" s="17" t="s">
        <v>3</v>
      </c>
      <c r="G89" s="17" t="s">
        <v>188</v>
      </c>
      <c r="H89" s="17">
        <v>101</v>
      </c>
      <c r="I89" s="18">
        <v>499</v>
      </c>
      <c r="J89" s="5">
        <f t="shared" si="60"/>
        <v>2</v>
      </c>
      <c r="K89" s="20" t="s">
        <v>358</v>
      </c>
      <c r="L89" s="21" t="s">
        <v>1024</v>
      </c>
      <c r="M89" s="39"/>
      <c r="N89" s="39"/>
      <c r="O89" s="43">
        <f t="shared" si="55"/>
        <v>0</v>
      </c>
      <c r="P89" s="43">
        <f t="shared" si="61"/>
        <v>0</v>
      </c>
      <c r="Q89" s="43">
        <f t="shared" si="56"/>
        <v>499</v>
      </c>
      <c r="R89" s="43">
        <f t="shared" si="57"/>
        <v>0</v>
      </c>
      <c r="S89" s="43">
        <f t="shared" si="58"/>
        <v>0</v>
      </c>
      <c r="T89" s="43">
        <f t="shared" si="59"/>
        <v>0</v>
      </c>
      <c r="U89" s="43">
        <f t="shared" si="62"/>
        <v>0</v>
      </c>
      <c r="V89" s="54">
        <v>7</v>
      </c>
      <c r="W89" s="83"/>
      <c r="Z89" s="1"/>
    </row>
    <row r="90" spans="2:26" ht="12.75" customHeight="1">
      <c r="B90" s="54">
        <f t="shared" si="63"/>
        <v>8</v>
      </c>
      <c r="C90" s="50" t="s">
        <v>178</v>
      </c>
      <c r="D90" s="5" t="s">
        <v>181</v>
      </c>
      <c r="E90" s="14">
        <v>8</v>
      </c>
      <c r="F90" s="17" t="s">
        <v>3</v>
      </c>
      <c r="G90" s="17" t="s">
        <v>188</v>
      </c>
      <c r="H90" s="17">
        <v>102</v>
      </c>
      <c r="I90" s="18">
        <v>717</v>
      </c>
      <c r="J90" s="5">
        <f t="shared" si="60"/>
        <v>2</v>
      </c>
      <c r="K90" s="20" t="s">
        <v>358</v>
      </c>
      <c r="L90" s="21" t="s">
        <v>1024</v>
      </c>
      <c r="M90" s="39"/>
      <c r="N90" s="39"/>
      <c r="O90" s="43">
        <f t="shared" si="55"/>
        <v>0</v>
      </c>
      <c r="P90" s="43">
        <f t="shared" si="61"/>
        <v>0</v>
      </c>
      <c r="Q90" s="43">
        <f t="shared" si="56"/>
        <v>717</v>
      </c>
      <c r="R90" s="43">
        <f t="shared" si="57"/>
        <v>0</v>
      </c>
      <c r="S90" s="43">
        <f t="shared" si="58"/>
        <v>0</v>
      </c>
      <c r="T90" s="43">
        <f t="shared" si="59"/>
        <v>0</v>
      </c>
      <c r="U90" s="43">
        <f t="shared" si="62"/>
        <v>0</v>
      </c>
      <c r="V90" s="54">
        <v>8</v>
      </c>
      <c r="W90" s="83"/>
      <c r="Z90" s="1"/>
    </row>
    <row r="91" spans="2:26" ht="12.75" customHeight="1">
      <c r="B91" s="54">
        <f t="shared" si="63"/>
        <v>9</v>
      </c>
      <c r="C91" s="50" t="s">
        <v>178</v>
      </c>
      <c r="D91" s="5" t="s">
        <v>181</v>
      </c>
      <c r="E91" s="14">
        <v>9</v>
      </c>
      <c r="F91" s="17" t="s">
        <v>3</v>
      </c>
      <c r="G91" s="17" t="s">
        <v>188</v>
      </c>
      <c r="H91" s="17">
        <v>104</v>
      </c>
      <c r="I91" s="18">
        <v>803</v>
      </c>
      <c r="J91" s="5">
        <f t="shared" si="60"/>
        <v>2</v>
      </c>
      <c r="K91" s="20" t="s">
        <v>358</v>
      </c>
      <c r="L91" s="21" t="s">
        <v>1024</v>
      </c>
      <c r="M91" s="39"/>
      <c r="N91" s="39"/>
      <c r="O91" s="43">
        <f t="shared" si="55"/>
        <v>0</v>
      </c>
      <c r="P91" s="43">
        <f t="shared" si="61"/>
        <v>0</v>
      </c>
      <c r="Q91" s="43">
        <f t="shared" si="56"/>
        <v>803</v>
      </c>
      <c r="R91" s="43">
        <f t="shared" si="57"/>
        <v>0</v>
      </c>
      <c r="S91" s="43">
        <f t="shared" si="58"/>
        <v>0</v>
      </c>
      <c r="T91" s="43">
        <f t="shared" si="59"/>
        <v>0</v>
      </c>
      <c r="U91" s="43">
        <f t="shared" si="62"/>
        <v>0</v>
      </c>
      <c r="V91" s="54">
        <v>9</v>
      </c>
      <c r="W91" s="83"/>
      <c r="Z91" s="1"/>
    </row>
    <row r="92" spans="2:26" ht="12.75" customHeight="1">
      <c r="B92" s="54">
        <v>10</v>
      </c>
      <c r="C92" s="50" t="s">
        <v>178</v>
      </c>
      <c r="D92" s="5" t="s">
        <v>181</v>
      </c>
      <c r="E92" s="14">
        <v>10</v>
      </c>
      <c r="F92" s="17" t="s">
        <v>3</v>
      </c>
      <c r="G92" s="17" t="s">
        <v>188</v>
      </c>
      <c r="H92" s="68" t="s">
        <v>1036</v>
      </c>
      <c r="I92" s="18">
        <v>83</v>
      </c>
      <c r="J92" s="5">
        <f t="shared" ref="J92:J101" si="64">IF(K92="耕作",0,IF(K92="休耕",1,IF(K92="転用",2,IF(K92="売却",3,IF(K92="貸出",4,IF(K92="借入",5,IF(K92="-",6,IF(K92="その他",7))))))))</f>
        <v>0</v>
      </c>
      <c r="K92" s="20" t="s">
        <v>52</v>
      </c>
      <c r="L92" s="21" t="s">
        <v>38</v>
      </c>
      <c r="M92" s="39"/>
      <c r="N92" s="39"/>
      <c r="O92" s="43">
        <f t="shared" ref="O92:O101" si="65">IF(J92=0,I92,0)</f>
        <v>83</v>
      </c>
      <c r="P92" s="43">
        <f t="shared" ref="P92:P101" si="66">IF(J92=1,I92,0)</f>
        <v>0</v>
      </c>
      <c r="Q92" s="43">
        <f t="shared" ref="Q92:Q101" si="67">IF(J92=2,I92,0)</f>
        <v>0</v>
      </c>
      <c r="R92" s="43">
        <f t="shared" ref="R92:R101" si="68">IF(J92=3,I92,0)</f>
        <v>0</v>
      </c>
      <c r="S92" s="43">
        <f t="shared" ref="S92:S101" si="69">IF(J92=4,I92,0)</f>
        <v>0</v>
      </c>
      <c r="T92" s="43">
        <f t="shared" ref="T92:T101" si="70">IF(J92=5,I92,0)</f>
        <v>0</v>
      </c>
      <c r="U92" s="43">
        <f t="shared" ref="U92:U101" si="71">IF(J92=7,I92,0)</f>
        <v>0</v>
      </c>
      <c r="V92" s="54">
        <v>10</v>
      </c>
      <c r="W92" s="83"/>
      <c r="Z92" s="1"/>
    </row>
    <row r="93" spans="2:26" ht="12.75" customHeight="1">
      <c r="B93" s="54">
        <v>11</v>
      </c>
      <c r="C93" s="50" t="s">
        <v>178</v>
      </c>
      <c r="D93" s="5" t="s">
        <v>181</v>
      </c>
      <c r="E93" s="14">
        <v>11</v>
      </c>
      <c r="F93" s="17" t="s">
        <v>3</v>
      </c>
      <c r="G93" s="17" t="s">
        <v>188</v>
      </c>
      <c r="H93" s="68" t="s">
        <v>1037</v>
      </c>
      <c r="I93" s="18">
        <v>827</v>
      </c>
      <c r="J93" s="5">
        <f t="shared" si="64"/>
        <v>0</v>
      </c>
      <c r="K93" s="20" t="s">
        <v>52</v>
      </c>
      <c r="L93" s="21" t="s">
        <v>38</v>
      </c>
      <c r="M93" s="39"/>
      <c r="N93" s="39"/>
      <c r="O93" s="43">
        <f t="shared" si="65"/>
        <v>827</v>
      </c>
      <c r="P93" s="43">
        <f t="shared" si="66"/>
        <v>0</v>
      </c>
      <c r="Q93" s="43">
        <f t="shared" si="67"/>
        <v>0</v>
      </c>
      <c r="R93" s="43">
        <f t="shared" si="68"/>
        <v>0</v>
      </c>
      <c r="S93" s="43">
        <f t="shared" si="69"/>
        <v>0</v>
      </c>
      <c r="T93" s="43">
        <f t="shared" si="70"/>
        <v>0</v>
      </c>
      <c r="U93" s="43">
        <f t="shared" si="71"/>
        <v>0</v>
      </c>
      <c r="V93" s="54">
        <v>11</v>
      </c>
      <c r="W93" s="83"/>
      <c r="Z93" s="1"/>
    </row>
    <row r="94" spans="2:26" ht="12.75" customHeight="1">
      <c r="B94" s="54">
        <v>12</v>
      </c>
      <c r="C94" s="50" t="s">
        <v>178</v>
      </c>
      <c r="D94" s="5" t="s">
        <v>181</v>
      </c>
      <c r="E94" s="14">
        <v>12</v>
      </c>
      <c r="F94" s="17" t="s">
        <v>3</v>
      </c>
      <c r="G94" s="17" t="s">
        <v>188</v>
      </c>
      <c r="H94" s="68" t="s">
        <v>1038</v>
      </c>
      <c r="I94" s="18">
        <v>607</v>
      </c>
      <c r="J94" s="5">
        <f t="shared" si="64"/>
        <v>0</v>
      </c>
      <c r="K94" s="20" t="s">
        <v>52</v>
      </c>
      <c r="L94" s="21" t="s">
        <v>38</v>
      </c>
      <c r="M94" s="39"/>
      <c r="N94" s="39"/>
      <c r="O94" s="43">
        <f t="shared" si="65"/>
        <v>607</v>
      </c>
      <c r="P94" s="43">
        <f t="shared" si="66"/>
        <v>0</v>
      </c>
      <c r="Q94" s="43">
        <f t="shared" si="67"/>
        <v>0</v>
      </c>
      <c r="R94" s="43">
        <f t="shared" si="68"/>
        <v>0</v>
      </c>
      <c r="S94" s="43">
        <f t="shared" si="69"/>
        <v>0</v>
      </c>
      <c r="T94" s="43">
        <f t="shared" si="70"/>
        <v>0</v>
      </c>
      <c r="U94" s="43">
        <f t="shared" si="71"/>
        <v>0</v>
      </c>
      <c r="V94" s="54">
        <v>12</v>
      </c>
      <c r="W94" s="83"/>
      <c r="Z94" s="1"/>
    </row>
    <row r="95" spans="2:26" ht="12.75" customHeight="1">
      <c r="B95" s="54">
        <v>13</v>
      </c>
      <c r="C95" s="50" t="s">
        <v>178</v>
      </c>
      <c r="D95" s="5" t="s">
        <v>181</v>
      </c>
      <c r="E95" s="14">
        <v>13</v>
      </c>
      <c r="F95" s="17" t="s">
        <v>3</v>
      </c>
      <c r="G95" s="17" t="s">
        <v>188</v>
      </c>
      <c r="H95" s="68" t="s">
        <v>1039</v>
      </c>
      <c r="I95" s="18">
        <v>856</v>
      </c>
      <c r="J95" s="5">
        <f t="shared" si="64"/>
        <v>0</v>
      </c>
      <c r="K95" s="20" t="s">
        <v>52</v>
      </c>
      <c r="L95" s="21" t="s">
        <v>38</v>
      </c>
      <c r="M95" s="39"/>
      <c r="N95" s="39"/>
      <c r="O95" s="43">
        <f t="shared" si="65"/>
        <v>856</v>
      </c>
      <c r="P95" s="43">
        <f t="shared" si="66"/>
        <v>0</v>
      </c>
      <c r="Q95" s="43">
        <f t="shared" si="67"/>
        <v>0</v>
      </c>
      <c r="R95" s="43">
        <f t="shared" si="68"/>
        <v>0</v>
      </c>
      <c r="S95" s="43">
        <f t="shared" si="69"/>
        <v>0</v>
      </c>
      <c r="T95" s="43">
        <f t="shared" si="70"/>
        <v>0</v>
      </c>
      <c r="U95" s="43">
        <f t="shared" si="71"/>
        <v>0</v>
      </c>
      <c r="V95" s="54">
        <v>13</v>
      </c>
      <c r="W95" s="83"/>
      <c r="Z95" s="1"/>
    </row>
    <row r="96" spans="2:26" ht="12.75" customHeight="1">
      <c r="B96" s="54">
        <v>14</v>
      </c>
      <c r="C96" s="50" t="s">
        <v>178</v>
      </c>
      <c r="D96" s="5" t="s">
        <v>181</v>
      </c>
      <c r="E96" s="14">
        <v>14</v>
      </c>
      <c r="F96" s="17" t="s">
        <v>3</v>
      </c>
      <c r="G96" s="17" t="s">
        <v>188</v>
      </c>
      <c r="H96" s="17">
        <v>294</v>
      </c>
      <c r="I96" s="18">
        <v>403</v>
      </c>
      <c r="J96" s="5">
        <f t="shared" si="64"/>
        <v>1</v>
      </c>
      <c r="K96" s="20" t="s">
        <v>51</v>
      </c>
      <c r="L96" s="21" t="s">
        <v>38</v>
      </c>
      <c r="M96" s="39"/>
      <c r="N96" s="39"/>
      <c r="O96" s="43">
        <f t="shared" si="65"/>
        <v>0</v>
      </c>
      <c r="P96" s="43">
        <f t="shared" si="66"/>
        <v>403</v>
      </c>
      <c r="Q96" s="43">
        <f t="shared" si="67"/>
        <v>0</v>
      </c>
      <c r="R96" s="43">
        <f t="shared" si="68"/>
        <v>0</v>
      </c>
      <c r="S96" s="43">
        <f t="shared" si="69"/>
        <v>0</v>
      </c>
      <c r="T96" s="43">
        <f t="shared" si="70"/>
        <v>0</v>
      </c>
      <c r="U96" s="43">
        <f t="shared" si="71"/>
        <v>0</v>
      </c>
      <c r="V96" s="54">
        <v>14</v>
      </c>
      <c r="W96" s="83"/>
      <c r="Z96" s="1"/>
    </row>
    <row r="97" spans="2:27" ht="12.75" customHeight="1">
      <c r="B97" s="54">
        <v>15</v>
      </c>
      <c r="C97" s="50" t="s">
        <v>178</v>
      </c>
      <c r="D97" s="5" t="s">
        <v>181</v>
      </c>
      <c r="E97" s="14">
        <v>15</v>
      </c>
      <c r="F97" s="17" t="s">
        <v>3</v>
      </c>
      <c r="G97" s="17" t="s">
        <v>188</v>
      </c>
      <c r="H97" s="17">
        <v>583</v>
      </c>
      <c r="I97" s="18">
        <v>697</v>
      </c>
      <c r="J97" s="5">
        <f t="shared" si="64"/>
        <v>1</v>
      </c>
      <c r="K97" s="20" t="s">
        <v>51</v>
      </c>
      <c r="L97" s="21" t="s">
        <v>38</v>
      </c>
      <c r="M97" s="39"/>
      <c r="N97" s="39"/>
      <c r="O97" s="43">
        <f t="shared" si="65"/>
        <v>0</v>
      </c>
      <c r="P97" s="43">
        <f t="shared" si="66"/>
        <v>697</v>
      </c>
      <c r="Q97" s="43">
        <f t="shared" si="67"/>
        <v>0</v>
      </c>
      <c r="R97" s="43">
        <f t="shared" si="68"/>
        <v>0</v>
      </c>
      <c r="S97" s="43">
        <f t="shared" si="69"/>
        <v>0</v>
      </c>
      <c r="T97" s="43">
        <f t="shared" si="70"/>
        <v>0</v>
      </c>
      <c r="U97" s="43">
        <f t="shared" si="71"/>
        <v>0</v>
      </c>
      <c r="V97" s="54">
        <v>15</v>
      </c>
      <c r="W97" s="83"/>
      <c r="Z97" s="1"/>
    </row>
    <row r="98" spans="2:27" ht="12.75" customHeight="1">
      <c r="B98" s="54">
        <v>16</v>
      </c>
      <c r="C98" s="50" t="s">
        <v>178</v>
      </c>
      <c r="D98" s="5" t="s">
        <v>181</v>
      </c>
      <c r="E98" s="14">
        <v>16</v>
      </c>
      <c r="F98" s="17" t="s">
        <v>3</v>
      </c>
      <c r="G98" s="17" t="s">
        <v>188</v>
      </c>
      <c r="H98" s="68" t="s">
        <v>1040</v>
      </c>
      <c r="I98" s="18">
        <v>210</v>
      </c>
      <c r="J98" s="5">
        <f t="shared" si="64"/>
        <v>1</v>
      </c>
      <c r="K98" s="20" t="s">
        <v>51</v>
      </c>
      <c r="L98" s="21" t="s">
        <v>38</v>
      </c>
      <c r="M98" s="39"/>
      <c r="N98" s="39"/>
      <c r="O98" s="43">
        <f t="shared" si="65"/>
        <v>0</v>
      </c>
      <c r="P98" s="43">
        <f t="shared" si="66"/>
        <v>210</v>
      </c>
      <c r="Q98" s="43">
        <f t="shared" si="67"/>
        <v>0</v>
      </c>
      <c r="R98" s="43">
        <f t="shared" si="68"/>
        <v>0</v>
      </c>
      <c r="S98" s="43">
        <f t="shared" si="69"/>
        <v>0</v>
      </c>
      <c r="T98" s="43">
        <f t="shared" si="70"/>
        <v>0</v>
      </c>
      <c r="U98" s="43">
        <f t="shared" si="71"/>
        <v>0</v>
      </c>
      <c r="V98" s="54">
        <v>16</v>
      </c>
      <c r="W98" s="83"/>
      <c r="Z98" s="1"/>
    </row>
    <row r="99" spans="2:27" ht="12.75" customHeight="1">
      <c r="B99" s="54">
        <v>17</v>
      </c>
      <c r="C99" s="50" t="s">
        <v>178</v>
      </c>
      <c r="D99" s="5" t="s">
        <v>181</v>
      </c>
      <c r="E99" s="14">
        <v>17</v>
      </c>
      <c r="F99" s="17" t="s">
        <v>3</v>
      </c>
      <c r="G99" s="17" t="s">
        <v>188</v>
      </c>
      <c r="H99" s="17">
        <v>337</v>
      </c>
      <c r="I99" s="18">
        <v>135</v>
      </c>
      <c r="J99" s="5">
        <f t="shared" si="64"/>
        <v>0</v>
      </c>
      <c r="K99" s="20" t="s">
        <v>52</v>
      </c>
      <c r="L99" s="21" t="s">
        <v>38</v>
      </c>
      <c r="M99" s="39"/>
      <c r="N99" s="39"/>
      <c r="O99" s="43">
        <f t="shared" si="65"/>
        <v>135</v>
      </c>
      <c r="P99" s="43">
        <f t="shared" si="66"/>
        <v>0</v>
      </c>
      <c r="Q99" s="43">
        <f t="shared" si="67"/>
        <v>0</v>
      </c>
      <c r="R99" s="43">
        <f t="shared" si="68"/>
        <v>0</v>
      </c>
      <c r="S99" s="43">
        <f t="shared" si="69"/>
        <v>0</v>
      </c>
      <c r="T99" s="43">
        <f t="shared" si="70"/>
        <v>0</v>
      </c>
      <c r="U99" s="43">
        <f t="shared" si="71"/>
        <v>0</v>
      </c>
      <c r="V99" s="54">
        <v>17</v>
      </c>
      <c r="W99" s="83"/>
      <c r="Z99" s="1"/>
    </row>
    <row r="100" spans="2:27" ht="12.75" customHeight="1">
      <c r="B100" s="54">
        <v>18</v>
      </c>
      <c r="C100" s="50" t="s">
        <v>178</v>
      </c>
      <c r="D100" s="5" t="s">
        <v>181</v>
      </c>
      <c r="E100" s="14">
        <v>18</v>
      </c>
      <c r="F100" s="17" t="s">
        <v>3</v>
      </c>
      <c r="G100" s="17" t="s">
        <v>188</v>
      </c>
      <c r="H100" s="17">
        <v>336</v>
      </c>
      <c r="I100" s="18">
        <v>469</v>
      </c>
      <c r="J100" s="5">
        <f t="shared" si="64"/>
        <v>0</v>
      </c>
      <c r="K100" s="20" t="s">
        <v>52</v>
      </c>
      <c r="L100" s="21" t="s">
        <v>38</v>
      </c>
      <c r="M100" s="39"/>
      <c r="N100" s="39"/>
      <c r="O100" s="43">
        <f t="shared" si="65"/>
        <v>469</v>
      </c>
      <c r="P100" s="43">
        <f t="shared" si="66"/>
        <v>0</v>
      </c>
      <c r="Q100" s="43">
        <f t="shared" si="67"/>
        <v>0</v>
      </c>
      <c r="R100" s="43">
        <f t="shared" si="68"/>
        <v>0</v>
      </c>
      <c r="S100" s="43">
        <f t="shared" si="69"/>
        <v>0</v>
      </c>
      <c r="T100" s="43">
        <f t="shared" si="70"/>
        <v>0</v>
      </c>
      <c r="U100" s="43">
        <f t="shared" si="71"/>
        <v>0</v>
      </c>
      <c r="V100" s="54">
        <v>18</v>
      </c>
      <c r="W100" s="83"/>
      <c r="Z100" s="1"/>
    </row>
    <row r="101" spans="2:27" ht="12.75" customHeight="1">
      <c r="B101" s="54">
        <v>19</v>
      </c>
      <c r="C101" s="50" t="s">
        <v>178</v>
      </c>
      <c r="D101" s="5" t="s">
        <v>181</v>
      </c>
      <c r="E101" s="14">
        <v>19</v>
      </c>
      <c r="F101" s="17" t="s">
        <v>3</v>
      </c>
      <c r="G101" s="17" t="s">
        <v>188</v>
      </c>
      <c r="H101" s="17">
        <v>335</v>
      </c>
      <c r="I101" s="18">
        <v>575</v>
      </c>
      <c r="J101" s="5">
        <f t="shared" si="64"/>
        <v>0</v>
      </c>
      <c r="K101" s="20" t="s">
        <v>52</v>
      </c>
      <c r="L101" s="21" t="s">
        <v>38</v>
      </c>
      <c r="M101" s="39"/>
      <c r="N101" s="39"/>
      <c r="O101" s="43">
        <f t="shared" si="65"/>
        <v>575</v>
      </c>
      <c r="P101" s="43">
        <f t="shared" si="66"/>
        <v>0</v>
      </c>
      <c r="Q101" s="43">
        <f t="shared" si="67"/>
        <v>0</v>
      </c>
      <c r="R101" s="43">
        <f t="shared" si="68"/>
        <v>0</v>
      </c>
      <c r="S101" s="43">
        <f t="shared" si="69"/>
        <v>0</v>
      </c>
      <c r="T101" s="43">
        <f t="shared" si="70"/>
        <v>0</v>
      </c>
      <c r="U101" s="43">
        <f t="shared" si="71"/>
        <v>0</v>
      </c>
      <c r="V101" s="54">
        <v>19</v>
      </c>
      <c r="W101" s="83"/>
      <c r="Z101" s="1"/>
    </row>
    <row r="102" spans="2:27" ht="12.75" customHeight="1">
      <c r="B102" s="54">
        <v>20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0"/>
        <v>6</v>
      </c>
      <c r="K102" s="20" t="s">
        <v>188</v>
      </c>
      <c r="L102" s="21" t="s">
        <v>38</v>
      </c>
      <c r="M102" s="39"/>
      <c r="N102" s="39"/>
      <c r="O102" s="43">
        <f t="shared" si="55"/>
        <v>0</v>
      </c>
      <c r="P102" s="43">
        <f t="shared" si="61"/>
        <v>0</v>
      </c>
      <c r="Q102" s="43">
        <f t="shared" si="56"/>
        <v>0</v>
      </c>
      <c r="R102" s="43">
        <f t="shared" si="57"/>
        <v>0</v>
      </c>
      <c r="S102" s="43">
        <f t="shared" si="58"/>
        <v>0</v>
      </c>
      <c r="T102" s="43">
        <f t="shared" si="59"/>
        <v>0</v>
      </c>
      <c r="U102" s="43">
        <f t="shared" si="62"/>
        <v>0</v>
      </c>
      <c r="V102" s="54">
        <v>20</v>
      </c>
      <c r="W102" s="83"/>
      <c r="Z102" s="1"/>
    </row>
    <row r="103" spans="2:27" ht="12.75" customHeight="1">
      <c r="B103" s="54">
        <v>21</v>
      </c>
      <c r="C103" s="50" t="s">
        <v>188</v>
      </c>
      <c r="D103" s="5" t="s">
        <v>188</v>
      </c>
      <c r="E103" s="14" t="s">
        <v>38</v>
      </c>
      <c r="F103" s="17" t="s">
        <v>188</v>
      </c>
      <c r="G103" s="17" t="s">
        <v>188</v>
      </c>
      <c r="H103" s="17" t="s">
        <v>6</v>
      </c>
      <c r="I103" s="18" t="s">
        <v>6</v>
      </c>
      <c r="J103" s="5">
        <f t="shared" si="60"/>
        <v>6</v>
      </c>
      <c r="K103" s="20" t="s">
        <v>188</v>
      </c>
      <c r="L103" s="21" t="s">
        <v>38</v>
      </c>
      <c r="M103" s="39"/>
      <c r="N103" s="39"/>
      <c r="O103" s="43">
        <f t="shared" si="55"/>
        <v>0</v>
      </c>
      <c r="P103" s="43">
        <f t="shared" si="61"/>
        <v>0</v>
      </c>
      <c r="Q103" s="43">
        <f t="shared" si="56"/>
        <v>0</v>
      </c>
      <c r="R103" s="43">
        <f t="shared" si="57"/>
        <v>0</v>
      </c>
      <c r="S103" s="43">
        <f t="shared" si="58"/>
        <v>0</v>
      </c>
      <c r="T103" s="43">
        <f t="shared" si="59"/>
        <v>0</v>
      </c>
      <c r="U103" s="43">
        <f t="shared" si="62"/>
        <v>0</v>
      </c>
      <c r="V103" s="54">
        <v>21</v>
      </c>
      <c r="W103" s="83"/>
      <c r="Z103" s="1"/>
    </row>
    <row r="104" spans="2:27" ht="12.75" hidden="1" customHeight="1">
      <c r="B104" s="54">
        <f t="shared" si="63"/>
        <v>22</v>
      </c>
      <c r="C104" s="50" t="s">
        <v>188</v>
      </c>
      <c r="D104" s="5" t="s">
        <v>188</v>
      </c>
      <c r="E104" s="14" t="s">
        <v>38</v>
      </c>
      <c r="F104" s="17" t="s">
        <v>188</v>
      </c>
      <c r="G104" s="17" t="s">
        <v>188</v>
      </c>
      <c r="H104" s="17" t="s">
        <v>6</v>
      </c>
      <c r="I104" s="18" t="s">
        <v>6</v>
      </c>
      <c r="J104" s="5">
        <f t="shared" si="60"/>
        <v>6</v>
      </c>
      <c r="K104" s="20" t="s">
        <v>188</v>
      </c>
      <c r="L104" s="21" t="s">
        <v>38</v>
      </c>
      <c r="M104" s="39"/>
      <c r="N104" s="39"/>
      <c r="O104" s="43">
        <f t="shared" si="55"/>
        <v>0</v>
      </c>
      <c r="P104" s="43">
        <f t="shared" si="61"/>
        <v>0</v>
      </c>
      <c r="Q104" s="43">
        <f t="shared" si="56"/>
        <v>0</v>
      </c>
      <c r="R104" s="43">
        <f t="shared" si="57"/>
        <v>0</v>
      </c>
      <c r="S104" s="43">
        <f t="shared" si="58"/>
        <v>0</v>
      </c>
      <c r="T104" s="43">
        <f t="shared" si="59"/>
        <v>0</v>
      </c>
      <c r="U104" s="43">
        <f t="shared" si="62"/>
        <v>0</v>
      </c>
      <c r="V104" s="54">
        <v>22</v>
      </c>
      <c r="W104" s="83"/>
      <c r="Z104" s="1"/>
    </row>
    <row r="105" spans="2:27" ht="12.75" hidden="1" customHeight="1">
      <c r="B105" s="54">
        <f t="shared" si="63"/>
        <v>23</v>
      </c>
      <c r="C105" s="50" t="s">
        <v>188</v>
      </c>
      <c r="D105" s="5" t="s">
        <v>188</v>
      </c>
      <c r="E105" s="14" t="s">
        <v>38</v>
      </c>
      <c r="F105" s="17" t="s">
        <v>188</v>
      </c>
      <c r="G105" s="17" t="s">
        <v>188</v>
      </c>
      <c r="H105" s="17" t="s">
        <v>6</v>
      </c>
      <c r="I105" s="18" t="s">
        <v>6</v>
      </c>
      <c r="J105" s="5">
        <f t="shared" si="60"/>
        <v>6</v>
      </c>
      <c r="K105" s="20" t="s">
        <v>188</v>
      </c>
      <c r="L105" s="21" t="s">
        <v>38</v>
      </c>
      <c r="M105" s="39"/>
      <c r="N105" s="39"/>
      <c r="O105" s="43">
        <f t="shared" si="55"/>
        <v>0</v>
      </c>
      <c r="P105" s="43">
        <f t="shared" si="61"/>
        <v>0</v>
      </c>
      <c r="Q105" s="43">
        <f t="shared" si="56"/>
        <v>0</v>
      </c>
      <c r="R105" s="43">
        <f t="shared" si="57"/>
        <v>0</v>
      </c>
      <c r="S105" s="43">
        <f t="shared" si="58"/>
        <v>0</v>
      </c>
      <c r="T105" s="43">
        <f t="shared" si="59"/>
        <v>0</v>
      </c>
      <c r="U105" s="43">
        <f t="shared" si="62"/>
        <v>0</v>
      </c>
      <c r="V105" s="54">
        <v>23</v>
      </c>
      <c r="W105" s="83"/>
      <c r="Z105" s="1"/>
    </row>
    <row r="106" spans="2:27" ht="12.75" hidden="1" customHeight="1">
      <c r="B106" s="54">
        <f t="shared" si="63"/>
        <v>24</v>
      </c>
      <c r="C106" s="50" t="s">
        <v>188</v>
      </c>
      <c r="D106" s="5" t="s">
        <v>188</v>
      </c>
      <c r="E106" s="14" t="s">
        <v>38</v>
      </c>
      <c r="F106" s="17" t="s">
        <v>188</v>
      </c>
      <c r="G106" s="17" t="s">
        <v>188</v>
      </c>
      <c r="H106" s="17" t="s">
        <v>6</v>
      </c>
      <c r="I106" s="18" t="s">
        <v>6</v>
      </c>
      <c r="J106" s="5">
        <f t="shared" si="60"/>
        <v>6</v>
      </c>
      <c r="K106" s="20" t="s">
        <v>188</v>
      </c>
      <c r="L106" s="21" t="s">
        <v>38</v>
      </c>
      <c r="M106" s="39"/>
      <c r="N106" s="39"/>
      <c r="O106" s="43">
        <f t="shared" si="55"/>
        <v>0</v>
      </c>
      <c r="P106" s="43">
        <f t="shared" si="61"/>
        <v>0</v>
      </c>
      <c r="Q106" s="43">
        <f t="shared" si="56"/>
        <v>0</v>
      </c>
      <c r="R106" s="43">
        <f t="shared" si="57"/>
        <v>0</v>
      </c>
      <c r="S106" s="43">
        <f t="shared" si="58"/>
        <v>0</v>
      </c>
      <c r="T106" s="43">
        <f t="shared" si="59"/>
        <v>0</v>
      </c>
      <c r="U106" s="43">
        <f t="shared" si="62"/>
        <v>0</v>
      </c>
      <c r="V106" s="54">
        <v>24</v>
      </c>
      <c r="W106" s="83"/>
      <c r="Z106" s="1"/>
    </row>
    <row r="107" spans="2:27" ht="12.75" hidden="1" customHeight="1">
      <c r="B107" s="54">
        <f t="shared" si="63"/>
        <v>25</v>
      </c>
      <c r="C107" s="50" t="s">
        <v>188</v>
      </c>
      <c r="D107" s="5" t="s">
        <v>188</v>
      </c>
      <c r="E107" s="14" t="s">
        <v>38</v>
      </c>
      <c r="F107" s="17" t="s">
        <v>188</v>
      </c>
      <c r="G107" s="17" t="s">
        <v>188</v>
      </c>
      <c r="H107" s="17" t="s">
        <v>6</v>
      </c>
      <c r="I107" s="18" t="s">
        <v>6</v>
      </c>
      <c r="J107" s="5">
        <f t="shared" si="60"/>
        <v>6</v>
      </c>
      <c r="K107" s="20" t="s">
        <v>188</v>
      </c>
      <c r="L107" s="21" t="s">
        <v>38</v>
      </c>
      <c r="M107" s="39"/>
      <c r="N107" s="39"/>
      <c r="O107" s="43">
        <f t="shared" si="55"/>
        <v>0</v>
      </c>
      <c r="P107" s="43">
        <f t="shared" si="61"/>
        <v>0</v>
      </c>
      <c r="Q107" s="43">
        <f t="shared" si="56"/>
        <v>0</v>
      </c>
      <c r="R107" s="43">
        <f t="shared" si="57"/>
        <v>0</v>
      </c>
      <c r="S107" s="43">
        <f t="shared" si="58"/>
        <v>0</v>
      </c>
      <c r="T107" s="43">
        <f t="shared" si="59"/>
        <v>0</v>
      </c>
      <c r="U107" s="43">
        <f t="shared" si="62"/>
        <v>0</v>
      </c>
      <c r="V107" s="54">
        <v>25</v>
      </c>
      <c r="W107" s="83"/>
      <c r="Z107" s="1"/>
    </row>
    <row r="108" spans="2:27" ht="12.75" hidden="1" customHeight="1">
      <c r="C108" s="1"/>
      <c r="D108" s="1"/>
      <c r="E108" s="11"/>
      <c r="F108" s="11"/>
      <c r="G108" s="11"/>
      <c r="H108" s="12"/>
      <c r="I108" s="10"/>
      <c r="J108" s="10"/>
      <c r="K108" s="10"/>
      <c r="O108" s="44"/>
      <c r="P108" s="44"/>
      <c r="Q108" s="44"/>
      <c r="R108" s="44"/>
      <c r="S108" s="44"/>
      <c r="T108" s="44"/>
      <c r="U108" s="44"/>
      <c r="V108" s="1"/>
      <c r="W108" s="83"/>
      <c r="Z108" s="12"/>
      <c r="AA108" s="10"/>
    </row>
    <row r="109" spans="2:27" ht="12.75" hidden="1" customHeight="1">
      <c r="C109" s="1"/>
      <c r="D109" s="1"/>
      <c r="E109" s="11"/>
      <c r="F109" s="11"/>
      <c r="G109" s="11"/>
      <c r="H109" s="12"/>
      <c r="I109" s="10"/>
      <c r="J109" s="10"/>
      <c r="K109" s="10"/>
      <c r="O109" s="44"/>
      <c r="P109" s="44"/>
      <c r="Q109" s="44"/>
      <c r="R109" s="44"/>
      <c r="S109" s="44"/>
      <c r="T109" s="44"/>
      <c r="U109" s="44"/>
      <c r="V109" s="1"/>
      <c r="W109" s="83"/>
      <c r="Z109" s="12"/>
      <c r="AA109" s="10"/>
    </row>
    <row r="110" spans="2:27" ht="12.75" hidden="1" customHeight="1">
      <c r="B110" s="686" t="s">
        <v>209</v>
      </c>
      <c r="C110" s="692" t="s">
        <v>201</v>
      </c>
      <c r="D110" s="695" t="s">
        <v>202</v>
      </c>
      <c r="E110" s="695" t="s">
        <v>36</v>
      </c>
      <c r="F110" s="698" t="s">
        <v>32</v>
      </c>
      <c r="G110" s="698"/>
      <c r="H110" s="698"/>
      <c r="I110" s="60" t="s">
        <v>33</v>
      </c>
      <c r="J110" s="699" t="s">
        <v>298</v>
      </c>
      <c r="K110" s="700"/>
      <c r="L110" s="683" t="s">
        <v>34</v>
      </c>
      <c r="M110" s="79" t="s">
        <v>48</v>
      </c>
      <c r="N110" s="79" t="s">
        <v>253</v>
      </c>
      <c r="O110" s="61" t="s">
        <v>220</v>
      </c>
      <c r="P110" s="61" t="s">
        <v>49</v>
      </c>
      <c r="Q110" s="61" t="s">
        <v>50</v>
      </c>
      <c r="R110" s="61" t="s">
        <v>53</v>
      </c>
      <c r="S110" s="61" t="s">
        <v>221</v>
      </c>
      <c r="T110" s="61" t="s">
        <v>218</v>
      </c>
      <c r="U110" s="61" t="s">
        <v>219</v>
      </c>
      <c r="V110" s="686" t="s">
        <v>209</v>
      </c>
      <c r="W110" s="83"/>
      <c r="Z110" s="12"/>
      <c r="AA110" s="10"/>
    </row>
    <row r="111" spans="2:27" ht="12.75" hidden="1" customHeight="1">
      <c r="B111" s="687"/>
      <c r="C111" s="693"/>
      <c r="D111" s="696"/>
      <c r="E111" s="696"/>
      <c r="F111" s="688" t="s">
        <v>0</v>
      </c>
      <c r="G111" s="688" t="s">
        <v>1</v>
      </c>
      <c r="H111" s="688" t="s">
        <v>2</v>
      </c>
      <c r="I111" s="690" t="s">
        <v>35</v>
      </c>
      <c r="J111" s="701"/>
      <c r="K111" s="702"/>
      <c r="L111" s="684"/>
      <c r="M111" s="80" t="s">
        <v>46</v>
      </c>
      <c r="N111" s="81" t="s">
        <v>254</v>
      </c>
      <c r="O111" s="61" t="s">
        <v>52</v>
      </c>
      <c r="P111" s="61" t="s">
        <v>51</v>
      </c>
      <c r="Q111" s="61" t="s">
        <v>358</v>
      </c>
      <c r="R111" s="61" t="s">
        <v>55</v>
      </c>
      <c r="S111" s="61" t="s">
        <v>192</v>
      </c>
      <c r="T111" s="61" t="s">
        <v>193</v>
      </c>
      <c r="U111" s="61" t="s">
        <v>56</v>
      </c>
      <c r="V111" s="687"/>
      <c r="W111" s="8" t="s">
        <v>262</v>
      </c>
      <c r="Z111" s="12"/>
      <c r="AA111" s="10"/>
    </row>
    <row r="112" spans="2:27" ht="12.75" hidden="1" customHeight="1">
      <c r="B112" s="687"/>
      <c r="C112" s="694"/>
      <c r="D112" s="697"/>
      <c r="E112" s="697"/>
      <c r="F112" s="689"/>
      <c r="G112" s="689"/>
      <c r="H112" s="689"/>
      <c r="I112" s="691"/>
      <c r="J112" s="703"/>
      <c r="K112" s="704"/>
      <c r="L112" s="685"/>
      <c r="M112" s="116">
        <f>SUM(O112:U112)-Q112-R112</f>
        <v>0</v>
      </c>
      <c r="N112" s="117">
        <f>O112+T112+(IF(W112=1,U112,0))</f>
        <v>0</v>
      </c>
      <c r="O112" s="62">
        <f>SUM(O113:O127)</f>
        <v>0</v>
      </c>
      <c r="P112" s="62">
        <f>SUM(P113:P127)</f>
        <v>0</v>
      </c>
      <c r="Q112" s="62">
        <f>SUM(Q113:Q127)</f>
        <v>0</v>
      </c>
      <c r="R112" s="62">
        <f>SUM(R113:R127)</f>
        <v>0</v>
      </c>
      <c r="S112" s="62">
        <f t="shared" ref="S112:T112" si="72">SUM(S113:S127)</f>
        <v>0</v>
      </c>
      <c r="T112" s="62">
        <f t="shared" si="72"/>
        <v>0</v>
      </c>
      <c r="U112" s="62">
        <f>SUM(U113:U127)</f>
        <v>0</v>
      </c>
      <c r="V112" s="687"/>
      <c r="W112" s="83">
        <f>$Y$11</f>
        <v>0</v>
      </c>
      <c r="Z112" s="12"/>
      <c r="AA112" s="10"/>
    </row>
    <row r="113" spans="2:27" ht="12.75" hidden="1" customHeight="1">
      <c r="B113" s="63">
        <v>1</v>
      </c>
      <c r="C113" s="50" t="s">
        <v>188</v>
      </c>
      <c r="D113" s="5" t="s">
        <v>188</v>
      </c>
      <c r="E113" s="5" t="s">
        <v>38</v>
      </c>
      <c r="F113" s="17" t="s">
        <v>188</v>
      </c>
      <c r="G113" s="17" t="s">
        <v>188</v>
      </c>
      <c r="H113" s="17"/>
      <c r="I113" s="27"/>
      <c r="J113" s="5">
        <f>IF(K113="耕作",0,IF(K113="休耕",1,IF(K113="転用",2,IF(K113="売却",3,IF(K113="貸出",4,IF(K113="借入",5,IF(K113="-",6,IF(K113="その他",7))))))))</f>
        <v>6</v>
      </c>
      <c r="K113" s="20" t="s">
        <v>188</v>
      </c>
      <c r="L113" s="21" t="s">
        <v>38</v>
      </c>
      <c r="M113" s="39"/>
      <c r="N113" s="39"/>
      <c r="O113" s="43">
        <f t="shared" ref="O113:O127" si="73">IF(J113=0,I113,0)</f>
        <v>0</v>
      </c>
      <c r="P113" s="43">
        <f>IF(J113=1,I113,0)</f>
        <v>0</v>
      </c>
      <c r="Q113" s="43">
        <f t="shared" ref="Q113:Q127" si="74">IF(J113=2,I113,0)</f>
        <v>0</v>
      </c>
      <c r="R113" s="43">
        <f t="shared" ref="R113:R127" si="75">IF(J113=3,I113,0)</f>
        <v>0</v>
      </c>
      <c r="S113" s="43">
        <f t="shared" ref="S113:S127" si="76">IF(J113=4,I113,0)</f>
        <v>0</v>
      </c>
      <c r="T113" s="43">
        <f t="shared" ref="T113:T127" si="77">IF(J113=5,I113,0)</f>
        <v>0</v>
      </c>
      <c r="U113" s="43">
        <f>IF(J113=7,I113,0)</f>
        <v>0</v>
      </c>
      <c r="V113" s="63">
        <v>1</v>
      </c>
      <c r="W113" s="83"/>
      <c r="Z113" s="12"/>
      <c r="AA113" s="10"/>
    </row>
    <row r="114" spans="2:27" ht="12.75" hidden="1" customHeight="1">
      <c r="B114" s="63">
        <f>1+B113</f>
        <v>2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/>
      <c r="I114" s="27"/>
      <c r="J114" s="5">
        <f t="shared" ref="J114:J127" si="78">IF(K114="耕作",0,IF(K114="休耕",1,IF(K114="転用",2,IF(K114="売却",3,IF(K114="貸出",4,IF(K114="借入",5,IF(K114="-",6,IF(K114="その他",7))))))))</f>
        <v>6</v>
      </c>
      <c r="K114" s="20" t="s">
        <v>188</v>
      </c>
      <c r="L114" s="95" t="s">
        <v>38</v>
      </c>
      <c r="M114" s="39"/>
      <c r="N114" s="39"/>
      <c r="O114" s="43">
        <f t="shared" si="73"/>
        <v>0</v>
      </c>
      <c r="P114" s="43">
        <f t="shared" ref="P114:P127" si="79">IF(J114=1,I114,0)</f>
        <v>0</v>
      </c>
      <c r="Q114" s="43">
        <f t="shared" si="74"/>
        <v>0</v>
      </c>
      <c r="R114" s="43">
        <f t="shared" si="75"/>
        <v>0</v>
      </c>
      <c r="S114" s="43">
        <f t="shared" si="76"/>
        <v>0</v>
      </c>
      <c r="T114" s="43">
        <f t="shared" si="77"/>
        <v>0</v>
      </c>
      <c r="U114" s="43">
        <f t="shared" ref="U114:U127" si="80">IF(J114=7,I114,0)</f>
        <v>0</v>
      </c>
      <c r="V114" s="63">
        <f>1+V113</f>
        <v>2</v>
      </c>
      <c r="W114" s="83"/>
      <c r="Z114" s="12"/>
      <c r="AA114" s="10"/>
    </row>
    <row r="115" spans="2:27" ht="12.75" hidden="1" customHeight="1">
      <c r="B115" s="63">
        <f t="shared" ref="B115:B127" si="81">1+B114</f>
        <v>3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/>
      <c r="I115" s="27"/>
      <c r="J115" s="5">
        <f t="shared" si="78"/>
        <v>6</v>
      </c>
      <c r="K115" s="20" t="s">
        <v>188</v>
      </c>
      <c r="L115" s="95" t="s">
        <v>38</v>
      </c>
      <c r="M115" s="39"/>
      <c r="N115" s="39"/>
      <c r="O115" s="43">
        <f t="shared" si="73"/>
        <v>0</v>
      </c>
      <c r="P115" s="43">
        <f t="shared" si="79"/>
        <v>0</v>
      </c>
      <c r="Q115" s="43">
        <f t="shared" si="74"/>
        <v>0</v>
      </c>
      <c r="R115" s="43">
        <f t="shared" si="75"/>
        <v>0</v>
      </c>
      <c r="S115" s="43">
        <f t="shared" si="76"/>
        <v>0</v>
      </c>
      <c r="T115" s="43">
        <f t="shared" si="77"/>
        <v>0</v>
      </c>
      <c r="U115" s="43">
        <f t="shared" si="80"/>
        <v>0</v>
      </c>
      <c r="V115" s="63">
        <f t="shared" ref="V115:V127" si="82">1+V114</f>
        <v>3</v>
      </c>
      <c r="W115" s="83"/>
      <c r="Z115" s="12"/>
      <c r="AA115" s="10"/>
    </row>
    <row r="116" spans="2:27" ht="12.75" hidden="1" customHeight="1">
      <c r="B116" s="63">
        <f t="shared" si="81"/>
        <v>4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8"/>
        <v>6</v>
      </c>
      <c r="K116" s="20" t="s">
        <v>188</v>
      </c>
      <c r="L116" s="21" t="s">
        <v>38</v>
      </c>
      <c r="M116" s="39"/>
      <c r="N116" s="39"/>
      <c r="O116" s="43">
        <f t="shared" si="73"/>
        <v>0</v>
      </c>
      <c r="P116" s="43">
        <f t="shared" si="79"/>
        <v>0</v>
      </c>
      <c r="Q116" s="43">
        <f t="shared" si="74"/>
        <v>0</v>
      </c>
      <c r="R116" s="43">
        <f t="shared" si="75"/>
        <v>0</v>
      </c>
      <c r="S116" s="43">
        <f t="shared" si="76"/>
        <v>0</v>
      </c>
      <c r="T116" s="43">
        <f t="shared" si="77"/>
        <v>0</v>
      </c>
      <c r="U116" s="43">
        <f t="shared" si="80"/>
        <v>0</v>
      </c>
      <c r="V116" s="63">
        <f t="shared" si="82"/>
        <v>4</v>
      </c>
      <c r="W116" s="83"/>
      <c r="Z116" s="12"/>
      <c r="AA116" s="10"/>
    </row>
    <row r="117" spans="2:27" hidden="1">
      <c r="B117" s="63">
        <f t="shared" si="81"/>
        <v>5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8"/>
        <v>6</v>
      </c>
      <c r="K117" s="20" t="s">
        <v>188</v>
      </c>
      <c r="L117" s="21" t="s">
        <v>38</v>
      </c>
      <c r="M117" s="39"/>
      <c r="N117" s="39"/>
      <c r="O117" s="43">
        <f t="shared" si="73"/>
        <v>0</v>
      </c>
      <c r="P117" s="43">
        <f t="shared" si="79"/>
        <v>0</v>
      </c>
      <c r="Q117" s="43">
        <f t="shared" si="74"/>
        <v>0</v>
      </c>
      <c r="R117" s="43">
        <f t="shared" si="75"/>
        <v>0</v>
      </c>
      <c r="S117" s="43">
        <f t="shared" si="76"/>
        <v>0</v>
      </c>
      <c r="T117" s="43">
        <f t="shared" si="77"/>
        <v>0</v>
      </c>
      <c r="U117" s="43">
        <f t="shared" si="80"/>
        <v>0</v>
      </c>
      <c r="V117" s="63">
        <f t="shared" si="82"/>
        <v>5</v>
      </c>
      <c r="W117" s="83"/>
      <c r="Z117" s="10"/>
      <c r="AA117" s="10"/>
    </row>
    <row r="118" spans="2:27" hidden="1">
      <c r="B118" s="63">
        <f t="shared" si="81"/>
        <v>6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8"/>
        <v>6</v>
      </c>
      <c r="K118" s="20" t="s">
        <v>188</v>
      </c>
      <c r="L118" s="21" t="s">
        <v>38</v>
      </c>
      <c r="M118" s="39"/>
      <c r="N118" s="39"/>
      <c r="O118" s="43">
        <f t="shared" si="73"/>
        <v>0</v>
      </c>
      <c r="P118" s="43">
        <f t="shared" si="79"/>
        <v>0</v>
      </c>
      <c r="Q118" s="43">
        <f t="shared" si="74"/>
        <v>0</v>
      </c>
      <c r="R118" s="43">
        <f t="shared" si="75"/>
        <v>0</v>
      </c>
      <c r="S118" s="43">
        <f t="shared" si="76"/>
        <v>0</v>
      </c>
      <c r="T118" s="43">
        <f t="shared" si="77"/>
        <v>0</v>
      </c>
      <c r="U118" s="43">
        <f t="shared" si="80"/>
        <v>0</v>
      </c>
      <c r="V118" s="63">
        <f t="shared" si="82"/>
        <v>6</v>
      </c>
      <c r="W118" s="83"/>
      <c r="Z118" s="10"/>
      <c r="AA118" s="10"/>
    </row>
    <row r="119" spans="2:27" hidden="1">
      <c r="B119" s="63">
        <f t="shared" si="81"/>
        <v>7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8"/>
        <v>6</v>
      </c>
      <c r="K119" s="20" t="s">
        <v>188</v>
      </c>
      <c r="L119" s="21" t="s">
        <v>38</v>
      </c>
      <c r="M119" s="39"/>
      <c r="N119" s="39"/>
      <c r="O119" s="43">
        <f t="shared" si="73"/>
        <v>0</v>
      </c>
      <c r="P119" s="43">
        <f t="shared" si="79"/>
        <v>0</v>
      </c>
      <c r="Q119" s="43">
        <f t="shared" si="74"/>
        <v>0</v>
      </c>
      <c r="R119" s="43">
        <f t="shared" si="75"/>
        <v>0</v>
      </c>
      <c r="S119" s="43">
        <f t="shared" si="76"/>
        <v>0</v>
      </c>
      <c r="T119" s="43">
        <f t="shared" si="77"/>
        <v>0</v>
      </c>
      <c r="U119" s="43">
        <f t="shared" si="80"/>
        <v>0</v>
      </c>
      <c r="V119" s="63">
        <f t="shared" si="82"/>
        <v>7</v>
      </c>
      <c r="W119" s="83"/>
      <c r="AA119" s="10"/>
    </row>
    <row r="120" spans="2:27" hidden="1">
      <c r="B120" s="63">
        <f t="shared" si="81"/>
        <v>8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8"/>
        <v>6</v>
      </c>
      <c r="K120" s="20" t="s">
        <v>188</v>
      </c>
      <c r="L120" s="21" t="s">
        <v>38</v>
      </c>
      <c r="M120" s="39"/>
      <c r="N120" s="39"/>
      <c r="O120" s="43">
        <f t="shared" si="73"/>
        <v>0</v>
      </c>
      <c r="P120" s="43">
        <f t="shared" si="79"/>
        <v>0</v>
      </c>
      <c r="Q120" s="43">
        <f t="shared" si="74"/>
        <v>0</v>
      </c>
      <c r="R120" s="43">
        <f t="shared" si="75"/>
        <v>0</v>
      </c>
      <c r="S120" s="43">
        <f t="shared" si="76"/>
        <v>0</v>
      </c>
      <c r="T120" s="43">
        <f t="shared" si="77"/>
        <v>0</v>
      </c>
      <c r="U120" s="43">
        <f t="shared" si="80"/>
        <v>0</v>
      </c>
      <c r="V120" s="63">
        <f t="shared" si="82"/>
        <v>8</v>
      </c>
      <c r="W120" s="83"/>
      <c r="AA120" s="10"/>
    </row>
    <row r="121" spans="2:27" hidden="1">
      <c r="B121" s="63">
        <f t="shared" si="81"/>
        <v>9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8"/>
        <v>6</v>
      </c>
      <c r="K121" s="20" t="s">
        <v>188</v>
      </c>
      <c r="L121" s="21" t="s">
        <v>38</v>
      </c>
      <c r="M121" s="39"/>
      <c r="N121" s="39"/>
      <c r="O121" s="43">
        <f t="shared" si="73"/>
        <v>0</v>
      </c>
      <c r="P121" s="43">
        <f t="shared" si="79"/>
        <v>0</v>
      </c>
      <c r="Q121" s="43">
        <f t="shared" si="74"/>
        <v>0</v>
      </c>
      <c r="R121" s="43">
        <f t="shared" si="75"/>
        <v>0</v>
      </c>
      <c r="S121" s="43">
        <f t="shared" si="76"/>
        <v>0</v>
      </c>
      <c r="T121" s="43">
        <f t="shared" si="77"/>
        <v>0</v>
      </c>
      <c r="U121" s="43">
        <f t="shared" si="80"/>
        <v>0</v>
      </c>
      <c r="V121" s="63">
        <f t="shared" si="82"/>
        <v>9</v>
      </c>
      <c r="W121" s="83"/>
      <c r="AA121" s="10"/>
    </row>
    <row r="122" spans="2:27" hidden="1">
      <c r="B122" s="63">
        <f t="shared" si="81"/>
        <v>10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8"/>
        <v>6</v>
      </c>
      <c r="K122" s="20" t="s">
        <v>188</v>
      </c>
      <c r="L122" s="21" t="s">
        <v>38</v>
      </c>
      <c r="M122" s="39"/>
      <c r="N122" s="39"/>
      <c r="O122" s="43">
        <f t="shared" si="73"/>
        <v>0</v>
      </c>
      <c r="P122" s="43">
        <f t="shared" si="79"/>
        <v>0</v>
      </c>
      <c r="Q122" s="43">
        <f t="shared" si="74"/>
        <v>0</v>
      </c>
      <c r="R122" s="43">
        <f t="shared" si="75"/>
        <v>0</v>
      </c>
      <c r="S122" s="43">
        <f t="shared" si="76"/>
        <v>0</v>
      </c>
      <c r="T122" s="43">
        <f t="shared" si="77"/>
        <v>0</v>
      </c>
      <c r="U122" s="43">
        <f t="shared" si="80"/>
        <v>0</v>
      </c>
      <c r="V122" s="63">
        <f t="shared" si="82"/>
        <v>10</v>
      </c>
      <c r="W122" s="83"/>
    </row>
    <row r="123" spans="2:27" hidden="1">
      <c r="B123" s="63">
        <f t="shared" si="81"/>
        <v>11</v>
      </c>
      <c r="C123" s="50" t="s">
        <v>188</v>
      </c>
      <c r="D123" s="5" t="s">
        <v>188</v>
      </c>
      <c r="E123" s="14" t="s">
        <v>38</v>
      </c>
      <c r="F123" s="17" t="s">
        <v>188</v>
      </c>
      <c r="G123" s="17" t="s">
        <v>188</v>
      </c>
      <c r="H123" s="17" t="s">
        <v>6</v>
      </c>
      <c r="I123" s="18" t="s">
        <v>6</v>
      </c>
      <c r="J123" s="5">
        <f t="shared" si="78"/>
        <v>6</v>
      </c>
      <c r="K123" s="20" t="s">
        <v>188</v>
      </c>
      <c r="L123" s="21" t="s">
        <v>38</v>
      </c>
      <c r="M123" s="39"/>
      <c r="N123" s="39"/>
      <c r="O123" s="43">
        <f t="shared" si="73"/>
        <v>0</v>
      </c>
      <c r="P123" s="43">
        <f t="shared" si="79"/>
        <v>0</v>
      </c>
      <c r="Q123" s="43">
        <f t="shared" si="74"/>
        <v>0</v>
      </c>
      <c r="R123" s="43">
        <f t="shared" si="75"/>
        <v>0</v>
      </c>
      <c r="S123" s="43">
        <f t="shared" si="76"/>
        <v>0</v>
      </c>
      <c r="T123" s="43">
        <f t="shared" si="77"/>
        <v>0</v>
      </c>
      <c r="U123" s="43">
        <f t="shared" si="80"/>
        <v>0</v>
      </c>
      <c r="V123" s="63">
        <f t="shared" si="82"/>
        <v>11</v>
      </c>
      <c r="W123" s="83"/>
    </row>
    <row r="124" spans="2:27" hidden="1">
      <c r="B124" s="63">
        <f t="shared" si="81"/>
        <v>12</v>
      </c>
      <c r="C124" s="50" t="s">
        <v>188</v>
      </c>
      <c r="D124" s="5" t="s">
        <v>188</v>
      </c>
      <c r="E124" s="14" t="s">
        <v>38</v>
      </c>
      <c r="F124" s="17" t="s">
        <v>188</v>
      </c>
      <c r="G124" s="17" t="s">
        <v>188</v>
      </c>
      <c r="H124" s="17" t="s">
        <v>6</v>
      </c>
      <c r="I124" s="18" t="s">
        <v>6</v>
      </c>
      <c r="J124" s="5">
        <f t="shared" si="78"/>
        <v>6</v>
      </c>
      <c r="K124" s="20" t="s">
        <v>188</v>
      </c>
      <c r="L124" s="21" t="s">
        <v>38</v>
      </c>
      <c r="M124" s="39"/>
      <c r="N124" s="39"/>
      <c r="O124" s="43">
        <f t="shared" si="73"/>
        <v>0</v>
      </c>
      <c r="P124" s="43">
        <f t="shared" si="79"/>
        <v>0</v>
      </c>
      <c r="Q124" s="43">
        <f t="shared" si="74"/>
        <v>0</v>
      </c>
      <c r="R124" s="43">
        <f t="shared" si="75"/>
        <v>0</v>
      </c>
      <c r="S124" s="43">
        <f t="shared" si="76"/>
        <v>0</v>
      </c>
      <c r="T124" s="43">
        <f t="shared" si="77"/>
        <v>0</v>
      </c>
      <c r="U124" s="43">
        <f t="shared" si="80"/>
        <v>0</v>
      </c>
      <c r="V124" s="63">
        <f t="shared" si="82"/>
        <v>12</v>
      </c>
      <c r="W124" s="83"/>
    </row>
    <row r="125" spans="2:27" hidden="1">
      <c r="B125" s="63">
        <f t="shared" si="81"/>
        <v>13</v>
      </c>
      <c r="C125" s="50" t="s">
        <v>188</v>
      </c>
      <c r="D125" s="5" t="s">
        <v>188</v>
      </c>
      <c r="E125" s="14" t="s">
        <v>38</v>
      </c>
      <c r="F125" s="17" t="s">
        <v>188</v>
      </c>
      <c r="G125" s="17" t="s">
        <v>188</v>
      </c>
      <c r="H125" s="17" t="s">
        <v>6</v>
      </c>
      <c r="I125" s="18" t="s">
        <v>6</v>
      </c>
      <c r="J125" s="5">
        <f t="shared" si="78"/>
        <v>6</v>
      </c>
      <c r="K125" s="20" t="s">
        <v>188</v>
      </c>
      <c r="L125" s="21" t="s">
        <v>38</v>
      </c>
      <c r="M125" s="39"/>
      <c r="N125" s="39"/>
      <c r="O125" s="43">
        <f t="shared" si="73"/>
        <v>0</v>
      </c>
      <c r="P125" s="43">
        <f t="shared" si="79"/>
        <v>0</v>
      </c>
      <c r="Q125" s="43">
        <f t="shared" si="74"/>
        <v>0</v>
      </c>
      <c r="R125" s="43">
        <f t="shared" si="75"/>
        <v>0</v>
      </c>
      <c r="S125" s="43">
        <f t="shared" si="76"/>
        <v>0</v>
      </c>
      <c r="T125" s="43">
        <f t="shared" si="77"/>
        <v>0</v>
      </c>
      <c r="U125" s="43">
        <f t="shared" si="80"/>
        <v>0</v>
      </c>
      <c r="V125" s="63">
        <f t="shared" si="82"/>
        <v>13</v>
      </c>
      <c r="W125" s="83"/>
    </row>
    <row r="126" spans="2:27" hidden="1">
      <c r="B126" s="63">
        <f t="shared" si="81"/>
        <v>14</v>
      </c>
      <c r="C126" s="50" t="s">
        <v>188</v>
      </c>
      <c r="D126" s="5" t="s">
        <v>188</v>
      </c>
      <c r="E126" s="14" t="s">
        <v>38</v>
      </c>
      <c r="F126" s="17" t="s">
        <v>188</v>
      </c>
      <c r="G126" s="17" t="s">
        <v>188</v>
      </c>
      <c r="H126" s="17" t="s">
        <v>6</v>
      </c>
      <c r="I126" s="18" t="s">
        <v>6</v>
      </c>
      <c r="J126" s="5">
        <f t="shared" si="78"/>
        <v>6</v>
      </c>
      <c r="K126" s="20" t="s">
        <v>188</v>
      </c>
      <c r="L126" s="21" t="s">
        <v>38</v>
      </c>
      <c r="M126" s="39"/>
      <c r="N126" s="39"/>
      <c r="O126" s="43">
        <f t="shared" si="73"/>
        <v>0</v>
      </c>
      <c r="P126" s="43">
        <f t="shared" si="79"/>
        <v>0</v>
      </c>
      <c r="Q126" s="43">
        <f t="shared" si="74"/>
        <v>0</v>
      </c>
      <c r="R126" s="43">
        <f t="shared" si="75"/>
        <v>0</v>
      </c>
      <c r="S126" s="43">
        <f t="shared" si="76"/>
        <v>0</v>
      </c>
      <c r="T126" s="43">
        <f t="shared" si="77"/>
        <v>0</v>
      </c>
      <c r="U126" s="43">
        <f t="shared" si="80"/>
        <v>0</v>
      </c>
      <c r="V126" s="63">
        <f t="shared" si="82"/>
        <v>14</v>
      </c>
      <c r="W126" s="83"/>
    </row>
    <row r="127" spans="2:27" hidden="1">
      <c r="B127" s="63">
        <f t="shared" si="81"/>
        <v>15</v>
      </c>
      <c r="C127" s="50" t="s">
        <v>188</v>
      </c>
      <c r="D127" s="5" t="s">
        <v>188</v>
      </c>
      <c r="E127" s="14" t="s">
        <v>38</v>
      </c>
      <c r="F127" s="17" t="s">
        <v>188</v>
      </c>
      <c r="G127" s="17" t="s">
        <v>188</v>
      </c>
      <c r="H127" s="17" t="s">
        <v>6</v>
      </c>
      <c r="I127" s="18" t="s">
        <v>6</v>
      </c>
      <c r="J127" s="5">
        <f t="shared" si="78"/>
        <v>6</v>
      </c>
      <c r="K127" s="20" t="s">
        <v>188</v>
      </c>
      <c r="L127" s="21" t="s">
        <v>38</v>
      </c>
      <c r="M127" s="39"/>
      <c r="N127" s="39"/>
      <c r="O127" s="43">
        <f t="shared" si="73"/>
        <v>0</v>
      </c>
      <c r="P127" s="43">
        <f t="shared" si="79"/>
        <v>0</v>
      </c>
      <c r="Q127" s="43">
        <f t="shared" si="74"/>
        <v>0</v>
      </c>
      <c r="R127" s="43">
        <f t="shared" si="75"/>
        <v>0</v>
      </c>
      <c r="S127" s="43">
        <f t="shared" si="76"/>
        <v>0</v>
      </c>
      <c r="T127" s="43">
        <f t="shared" si="77"/>
        <v>0</v>
      </c>
      <c r="U127" s="43">
        <f t="shared" si="80"/>
        <v>0</v>
      </c>
      <c r="V127" s="63">
        <f t="shared" si="82"/>
        <v>15</v>
      </c>
      <c r="W127" s="83"/>
    </row>
    <row r="128" spans="2:27" ht="21" hidden="1" customHeight="1">
      <c r="C128" s="1"/>
      <c r="D128" s="1"/>
      <c r="O128" s="44"/>
      <c r="P128" s="44"/>
      <c r="Q128" s="44"/>
      <c r="R128" s="44"/>
      <c r="S128" s="44"/>
      <c r="T128" s="44"/>
      <c r="U128" s="44"/>
      <c r="V128" s="1"/>
      <c r="W128" s="83"/>
    </row>
    <row r="129" spans="2:38" hidden="1">
      <c r="C129" s="1"/>
      <c r="D129" s="1"/>
      <c r="O129" s="44"/>
      <c r="P129" s="44"/>
      <c r="Q129" s="44"/>
      <c r="R129" s="44"/>
      <c r="S129" s="44"/>
      <c r="T129" s="44"/>
      <c r="U129" s="44"/>
      <c r="V129" s="1"/>
      <c r="W129" s="83"/>
    </row>
    <row r="130" spans="2:38" hidden="1">
      <c r="B130" s="708" t="s">
        <v>210</v>
      </c>
      <c r="C130" s="714" t="s">
        <v>201</v>
      </c>
      <c r="D130" s="717" t="s">
        <v>202</v>
      </c>
      <c r="E130" s="717" t="s">
        <v>36</v>
      </c>
      <c r="F130" s="720" t="s">
        <v>32</v>
      </c>
      <c r="G130" s="720"/>
      <c r="H130" s="720"/>
      <c r="I130" s="64" t="s">
        <v>33</v>
      </c>
      <c r="J130" s="721" t="s">
        <v>298</v>
      </c>
      <c r="K130" s="722"/>
      <c r="L130" s="705" t="s">
        <v>34</v>
      </c>
      <c r="M130" s="79" t="s">
        <v>48</v>
      </c>
      <c r="N130" s="79" t="s">
        <v>253</v>
      </c>
      <c r="O130" s="65" t="s">
        <v>220</v>
      </c>
      <c r="P130" s="65" t="s">
        <v>49</v>
      </c>
      <c r="Q130" s="65" t="s">
        <v>50</v>
      </c>
      <c r="R130" s="65" t="s">
        <v>53</v>
      </c>
      <c r="S130" s="65" t="s">
        <v>221</v>
      </c>
      <c r="T130" s="65" t="s">
        <v>218</v>
      </c>
      <c r="U130" s="65" t="s">
        <v>219</v>
      </c>
      <c r="V130" s="708" t="s">
        <v>210</v>
      </c>
      <c r="W130" s="83"/>
    </row>
    <row r="131" spans="2:38" hidden="1">
      <c r="B131" s="709"/>
      <c r="C131" s="715"/>
      <c r="D131" s="718"/>
      <c r="E131" s="718"/>
      <c r="F131" s="710" t="s">
        <v>0</v>
      </c>
      <c r="G131" s="710" t="s">
        <v>1</v>
      </c>
      <c r="H131" s="710" t="s">
        <v>2</v>
      </c>
      <c r="I131" s="712" t="s">
        <v>35</v>
      </c>
      <c r="J131" s="723"/>
      <c r="K131" s="724"/>
      <c r="L131" s="706"/>
      <c r="M131" s="80" t="s">
        <v>46</v>
      </c>
      <c r="N131" s="81" t="s">
        <v>254</v>
      </c>
      <c r="O131" s="65" t="s">
        <v>52</v>
      </c>
      <c r="P131" s="65" t="s">
        <v>51</v>
      </c>
      <c r="Q131" s="65" t="s">
        <v>358</v>
      </c>
      <c r="R131" s="65" t="s">
        <v>55</v>
      </c>
      <c r="S131" s="65" t="s">
        <v>192</v>
      </c>
      <c r="T131" s="65" t="s">
        <v>193</v>
      </c>
      <c r="U131" s="65" t="s">
        <v>56</v>
      </c>
      <c r="V131" s="709"/>
      <c r="W131" s="8" t="s">
        <v>263</v>
      </c>
    </row>
    <row r="132" spans="2:38" hidden="1">
      <c r="B132" s="709"/>
      <c r="C132" s="716"/>
      <c r="D132" s="719"/>
      <c r="E132" s="719"/>
      <c r="F132" s="711"/>
      <c r="G132" s="711"/>
      <c r="H132" s="711"/>
      <c r="I132" s="713"/>
      <c r="J132" s="725"/>
      <c r="K132" s="726"/>
      <c r="L132" s="707"/>
      <c r="M132" s="116">
        <f>SUM(O132:U132)-Q132-R132</f>
        <v>0</v>
      </c>
      <c r="N132" s="117">
        <f>O132+T132+(IF(W132=1,U132,0))</f>
        <v>0</v>
      </c>
      <c r="O132" s="66">
        <f>SUM(O133:O147)</f>
        <v>0</v>
      </c>
      <c r="P132" s="66">
        <f>SUM(P133:P147)</f>
        <v>0</v>
      </c>
      <c r="Q132" s="66">
        <f>SUM(Q133:Q147)</f>
        <v>0</v>
      </c>
      <c r="R132" s="66">
        <f>SUM(R133:R147)</f>
        <v>0</v>
      </c>
      <c r="S132" s="66">
        <f t="shared" ref="S132:T132" si="83">SUM(S133:S147)</f>
        <v>0</v>
      </c>
      <c r="T132" s="66">
        <f t="shared" si="83"/>
        <v>0</v>
      </c>
      <c r="U132" s="66">
        <f>SUM(U133:U147)</f>
        <v>0</v>
      </c>
      <c r="V132" s="709"/>
      <c r="W132" s="83">
        <f>$Y$12</f>
        <v>0</v>
      </c>
    </row>
    <row r="133" spans="2:38" hidden="1">
      <c r="B133" s="67">
        <v>1</v>
      </c>
      <c r="C133" s="50" t="s">
        <v>188</v>
      </c>
      <c r="D133" s="5" t="s">
        <v>188</v>
      </c>
      <c r="E133" s="5" t="s">
        <v>38</v>
      </c>
      <c r="F133" s="17" t="s">
        <v>188</v>
      </c>
      <c r="G133" s="17" t="s">
        <v>188</v>
      </c>
      <c r="H133" s="17"/>
      <c r="I133" s="27"/>
      <c r="J133" s="5">
        <f>IF(K133="耕作",0,IF(K133="休耕",1,IF(K133="転用",2,IF(K133="売却",3,IF(K133="貸出",4,IF(K133="借入",5,IF(K133="-",6,IF(K133="その他",7))))))))</f>
        <v>6</v>
      </c>
      <c r="K133" s="20" t="s">
        <v>188</v>
      </c>
      <c r="L133" s="21" t="s">
        <v>38</v>
      </c>
      <c r="M133" s="39"/>
      <c r="N133" s="39"/>
      <c r="O133" s="43">
        <f t="shared" ref="O133:O147" si="84">IF(J133=0,I133,0)</f>
        <v>0</v>
      </c>
      <c r="P133" s="43">
        <f>IF(J133=1,I133,0)</f>
        <v>0</v>
      </c>
      <c r="Q133" s="43">
        <f t="shared" ref="Q133:Q147" si="85">IF(J133=2,I133,0)</f>
        <v>0</v>
      </c>
      <c r="R133" s="43">
        <f t="shared" ref="R133:R147" si="86">IF(J133=3,I133,0)</f>
        <v>0</v>
      </c>
      <c r="S133" s="43">
        <f t="shared" ref="S133:S147" si="87">IF(J133=4,I133,0)</f>
        <v>0</v>
      </c>
      <c r="T133" s="43">
        <f t="shared" ref="T133:T147" si="88">IF(J133=5,I133,0)</f>
        <v>0</v>
      </c>
      <c r="U133" s="43">
        <f>IF(J133=7,I133,0)</f>
        <v>0</v>
      </c>
      <c r="V133" s="67">
        <v>1</v>
      </c>
      <c r="W133" s="83"/>
    </row>
    <row r="134" spans="2:38" hidden="1">
      <c r="B134" s="67">
        <f>1+B133</f>
        <v>2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/>
      <c r="I134" s="27"/>
      <c r="J134" s="5">
        <f t="shared" ref="J134:J147" si="89">IF(K134="耕作",0,IF(K134="休耕",1,IF(K134="転用",2,IF(K134="売却",3,IF(K134="貸出",4,IF(K134="借入",5,IF(K134="-",6,IF(K134="その他",7))))))))</f>
        <v>6</v>
      </c>
      <c r="K134" s="20" t="s">
        <v>188</v>
      </c>
      <c r="L134" s="95" t="s">
        <v>38</v>
      </c>
      <c r="M134" s="39"/>
      <c r="N134" s="39"/>
      <c r="O134" s="43">
        <f t="shared" si="84"/>
        <v>0</v>
      </c>
      <c r="P134" s="43">
        <f t="shared" ref="P134:P147" si="90">IF(J134=1,I134,0)</f>
        <v>0</v>
      </c>
      <c r="Q134" s="43">
        <f t="shared" si="85"/>
        <v>0</v>
      </c>
      <c r="R134" s="43">
        <f t="shared" si="86"/>
        <v>0</v>
      </c>
      <c r="S134" s="43">
        <f t="shared" si="87"/>
        <v>0</v>
      </c>
      <c r="T134" s="43">
        <f t="shared" si="88"/>
        <v>0</v>
      </c>
      <c r="U134" s="43">
        <f t="shared" ref="U134:U147" si="91">IF(J134=7,I134,0)</f>
        <v>0</v>
      </c>
      <c r="V134" s="67">
        <f>1+V133</f>
        <v>2</v>
      </c>
      <c r="W134" s="83"/>
    </row>
    <row r="135" spans="2:38" hidden="1">
      <c r="B135" s="67">
        <f t="shared" ref="B135:B147" si="92">1+B134</f>
        <v>3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/>
      <c r="I135" s="27"/>
      <c r="J135" s="5">
        <f t="shared" si="89"/>
        <v>6</v>
      </c>
      <c r="K135" s="20" t="s">
        <v>188</v>
      </c>
      <c r="L135" s="95" t="s">
        <v>38</v>
      </c>
      <c r="M135" s="39"/>
      <c r="N135" s="39"/>
      <c r="O135" s="43">
        <f t="shared" si="84"/>
        <v>0</v>
      </c>
      <c r="P135" s="43">
        <f t="shared" si="90"/>
        <v>0</v>
      </c>
      <c r="Q135" s="43">
        <f t="shared" si="85"/>
        <v>0</v>
      </c>
      <c r="R135" s="43">
        <f t="shared" si="86"/>
        <v>0</v>
      </c>
      <c r="S135" s="43">
        <f t="shared" si="87"/>
        <v>0</v>
      </c>
      <c r="T135" s="43">
        <f t="shared" si="88"/>
        <v>0</v>
      </c>
      <c r="U135" s="43">
        <f t="shared" si="91"/>
        <v>0</v>
      </c>
      <c r="V135" s="67">
        <f t="shared" ref="V135:V147" si="93">1+V134</f>
        <v>3</v>
      </c>
      <c r="W135" s="83"/>
      <c r="AL135" s="10"/>
    </row>
    <row r="136" spans="2:38" hidden="1">
      <c r="B136" s="67">
        <f t="shared" si="92"/>
        <v>4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9"/>
        <v>6</v>
      </c>
      <c r="K136" s="20" t="s">
        <v>188</v>
      </c>
      <c r="L136" s="21" t="s">
        <v>38</v>
      </c>
      <c r="M136" s="39"/>
      <c r="N136" s="39"/>
      <c r="O136" s="43">
        <f t="shared" si="84"/>
        <v>0</v>
      </c>
      <c r="P136" s="43">
        <f t="shared" si="90"/>
        <v>0</v>
      </c>
      <c r="Q136" s="43">
        <f t="shared" si="85"/>
        <v>0</v>
      </c>
      <c r="R136" s="43">
        <f t="shared" si="86"/>
        <v>0</v>
      </c>
      <c r="S136" s="43">
        <f t="shared" si="87"/>
        <v>0</v>
      </c>
      <c r="T136" s="43">
        <f t="shared" si="88"/>
        <v>0</v>
      </c>
      <c r="U136" s="43">
        <f t="shared" si="91"/>
        <v>0</v>
      </c>
      <c r="V136" s="67">
        <f t="shared" si="93"/>
        <v>4</v>
      </c>
      <c r="W136" s="83"/>
      <c r="AL136" s="10"/>
    </row>
    <row r="137" spans="2:38" hidden="1">
      <c r="B137" s="67">
        <f t="shared" si="92"/>
        <v>5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9"/>
        <v>6</v>
      </c>
      <c r="K137" s="20" t="s">
        <v>188</v>
      </c>
      <c r="L137" s="21" t="s">
        <v>38</v>
      </c>
      <c r="M137" s="39"/>
      <c r="N137" s="39"/>
      <c r="O137" s="43">
        <f t="shared" si="84"/>
        <v>0</v>
      </c>
      <c r="P137" s="43">
        <f t="shared" si="90"/>
        <v>0</v>
      </c>
      <c r="Q137" s="43">
        <f t="shared" si="85"/>
        <v>0</v>
      </c>
      <c r="R137" s="43">
        <f t="shared" si="86"/>
        <v>0</v>
      </c>
      <c r="S137" s="43">
        <f t="shared" si="87"/>
        <v>0</v>
      </c>
      <c r="T137" s="43">
        <f t="shared" si="88"/>
        <v>0</v>
      </c>
      <c r="U137" s="43">
        <f t="shared" si="91"/>
        <v>0</v>
      </c>
      <c r="V137" s="67">
        <f t="shared" si="93"/>
        <v>5</v>
      </c>
      <c r="W137" s="83"/>
      <c r="AL137" s="10"/>
    </row>
    <row r="138" spans="2:38" hidden="1">
      <c r="B138" s="67">
        <f t="shared" si="92"/>
        <v>6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9"/>
        <v>6</v>
      </c>
      <c r="K138" s="20" t="s">
        <v>188</v>
      </c>
      <c r="L138" s="21" t="s">
        <v>38</v>
      </c>
      <c r="M138" s="39"/>
      <c r="N138" s="39"/>
      <c r="O138" s="43">
        <f t="shared" si="84"/>
        <v>0</v>
      </c>
      <c r="P138" s="43">
        <f t="shared" si="90"/>
        <v>0</v>
      </c>
      <c r="Q138" s="43">
        <f t="shared" si="85"/>
        <v>0</v>
      </c>
      <c r="R138" s="43">
        <f t="shared" si="86"/>
        <v>0</v>
      </c>
      <c r="S138" s="43">
        <f t="shared" si="87"/>
        <v>0</v>
      </c>
      <c r="T138" s="43">
        <f t="shared" si="88"/>
        <v>0</v>
      </c>
      <c r="U138" s="43">
        <f t="shared" si="91"/>
        <v>0</v>
      </c>
      <c r="V138" s="67">
        <f t="shared" si="93"/>
        <v>6</v>
      </c>
      <c r="W138" s="83"/>
    </row>
    <row r="139" spans="2:38" hidden="1">
      <c r="B139" s="67">
        <f t="shared" si="92"/>
        <v>7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9"/>
        <v>6</v>
      </c>
      <c r="K139" s="20" t="s">
        <v>188</v>
      </c>
      <c r="L139" s="21" t="s">
        <v>38</v>
      </c>
      <c r="M139" s="39"/>
      <c r="N139" s="39"/>
      <c r="O139" s="43">
        <f t="shared" si="84"/>
        <v>0</v>
      </c>
      <c r="P139" s="43">
        <f t="shared" si="90"/>
        <v>0</v>
      </c>
      <c r="Q139" s="43">
        <f t="shared" si="85"/>
        <v>0</v>
      </c>
      <c r="R139" s="43">
        <f t="shared" si="86"/>
        <v>0</v>
      </c>
      <c r="S139" s="43">
        <f t="shared" si="87"/>
        <v>0</v>
      </c>
      <c r="T139" s="43">
        <f t="shared" si="88"/>
        <v>0</v>
      </c>
      <c r="U139" s="43">
        <f t="shared" si="91"/>
        <v>0</v>
      </c>
      <c r="V139" s="67">
        <f t="shared" si="93"/>
        <v>7</v>
      </c>
      <c r="W139" s="83"/>
    </row>
    <row r="140" spans="2:38" hidden="1">
      <c r="B140" s="67">
        <f t="shared" si="92"/>
        <v>8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9"/>
        <v>6</v>
      </c>
      <c r="K140" s="20" t="s">
        <v>188</v>
      </c>
      <c r="L140" s="21" t="s">
        <v>38</v>
      </c>
      <c r="M140" s="39"/>
      <c r="N140" s="39"/>
      <c r="O140" s="43">
        <f t="shared" si="84"/>
        <v>0</v>
      </c>
      <c r="P140" s="43">
        <f t="shared" si="90"/>
        <v>0</v>
      </c>
      <c r="Q140" s="43">
        <f t="shared" si="85"/>
        <v>0</v>
      </c>
      <c r="R140" s="43">
        <f t="shared" si="86"/>
        <v>0</v>
      </c>
      <c r="S140" s="43">
        <f t="shared" si="87"/>
        <v>0</v>
      </c>
      <c r="T140" s="43">
        <f t="shared" si="88"/>
        <v>0</v>
      </c>
      <c r="U140" s="43">
        <f t="shared" si="91"/>
        <v>0</v>
      </c>
      <c r="V140" s="67">
        <f t="shared" si="93"/>
        <v>8</v>
      </c>
      <c r="W140" s="83"/>
    </row>
    <row r="141" spans="2:38" hidden="1">
      <c r="B141" s="67">
        <f t="shared" si="92"/>
        <v>9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9"/>
        <v>6</v>
      </c>
      <c r="K141" s="20" t="s">
        <v>188</v>
      </c>
      <c r="L141" s="21" t="s">
        <v>38</v>
      </c>
      <c r="M141" s="39"/>
      <c r="N141" s="39"/>
      <c r="O141" s="43">
        <f t="shared" si="84"/>
        <v>0</v>
      </c>
      <c r="P141" s="43">
        <f t="shared" si="90"/>
        <v>0</v>
      </c>
      <c r="Q141" s="43">
        <f t="shared" si="85"/>
        <v>0</v>
      </c>
      <c r="R141" s="43">
        <f t="shared" si="86"/>
        <v>0</v>
      </c>
      <c r="S141" s="43">
        <f t="shared" si="87"/>
        <v>0</v>
      </c>
      <c r="T141" s="43">
        <f t="shared" si="88"/>
        <v>0</v>
      </c>
      <c r="U141" s="43">
        <f t="shared" si="91"/>
        <v>0</v>
      </c>
      <c r="V141" s="67">
        <f t="shared" si="93"/>
        <v>9</v>
      </c>
      <c r="W141" s="83"/>
    </row>
    <row r="142" spans="2:38" hidden="1">
      <c r="B142" s="67">
        <f t="shared" si="92"/>
        <v>10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9"/>
        <v>6</v>
      </c>
      <c r="K142" s="20" t="s">
        <v>188</v>
      </c>
      <c r="L142" s="21" t="s">
        <v>38</v>
      </c>
      <c r="M142" s="39"/>
      <c r="N142" s="39"/>
      <c r="O142" s="43">
        <f t="shared" si="84"/>
        <v>0</v>
      </c>
      <c r="P142" s="43">
        <f t="shared" si="90"/>
        <v>0</v>
      </c>
      <c r="Q142" s="43">
        <f t="shared" si="85"/>
        <v>0</v>
      </c>
      <c r="R142" s="43">
        <f t="shared" si="86"/>
        <v>0</v>
      </c>
      <c r="S142" s="43">
        <f t="shared" si="87"/>
        <v>0</v>
      </c>
      <c r="T142" s="43">
        <f t="shared" si="88"/>
        <v>0</v>
      </c>
      <c r="U142" s="43">
        <f t="shared" si="91"/>
        <v>0</v>
      </c>
      <c r="V142" s="67">
        <f t="shared" si="93"/>
        <v>10</v>
      </c>
      <c r="W142" s="83"/>
    </row>
    <row r="143" spans="2:38" hidden="1">
      <c r="B143" s="67">
        <f t="shared" si="92"/>
        <v>11</v>
      </c>
      <c r="C143" s="50" t="s">
        <v>188</v>
      </c>
      <c r="D143" s="5" t="s">
        <v>188</v>
      </c>
      <c r="E143" s="14" t="s">
        <v>38</v>
      </c>
      <c r="F143" s="17" t="s">
        <v>188</v>
      </c>
      <c r="G143" s="17" t="s">
        <v>188</v>
      </c>
      <c r="H143" s="17" t="s">
        <v>6</v>
      </c>
      <c r="I143" s="18" t="s">
        <v>6</v>
      </c>
      <c r="J143" s="5">
        <f t="shared" si="89"/>
        <v>6</v>
      </c>
      <c r="K143" s="20" t="s">
        <v>188</v>
      </c>
      <c r="L143" s="21" t="s">
        <v>38</v>
      </c>
      <c r="M143" s="39"/>
      <c r="N143" s="39"/>
      <c r="O143" s="43">
        <f t="shared" si="84"/>
        <v>0</v>
      </c>
      <c r="P143" s="43">
        <f t="shared" si="90"/>
        <v>0</v>
      </c>
      <c r="Q143" s="43">
        <f t="shared" si="85"/>
        <v>0</v>
      </c>
      <c r="R143" s="43">
        <f t="shared" si="86"/>
        <v>0</v>
      </c>
      <c r="S143" s="43">
        <f t="shared" si="87"/>
        <v>0</v>
      </c>
      <c r="T143" s="43">
        <f t="shared" si="88"/>
        <v>0</v>
      </c>
      <c r="U143" s="43">
        <f t="shared" si="91"/>
        <v>0</v>
      </c>
      <c r="V143" s="67">
        <f t="shared" si="93"/>
        <v>11</v>
      </c>
      <c r="W143" s="83"/>
    </row>
    <row r="144" spans="2:38" hidden="1">
      <c r="B144" s="67">
        <f t="shared" si="92"/>
        <v>12</v>
      </c>
      <c r="C144" s="50" t="s">
        <v>188</v>
      </c>
      <c r="D144" s="5" t="s">
        <v>188</v>
      </c>
      <c r="E144" s="14" t="s">
        <v>38</v>
      </c>
      <c r="F144" s="17" t="s">
        <v>188</v>
      </c>
      <c r="G144" s="17" t="s">
        <v>188</v>
      </c>
      <c r="H144" s="17" t="s">
        <v>6</v>
      </c>
      <c r="I144" s="18" t="s">
        <v>6</v>
      </c>
      <c r="J144" s="5">
        <f t="shared" si="89"/>
        <v>6</v>
      </c>
      <c r="K144" s="20" t="s">
        <v>188</v>
      </c>
      <c r="L144" s="21" t="s">
        <v>38</v>
      </c>
      <c r="M144" s="39"/>
      <c r="N144" s="39"/>
      <c r="O144" s="43">
        <f t="shared" si="84"/>
        <v>0</v>
      </c>
      <c r="P144" s="43">
        <f t="shared" si="90"/>
        <v>0</v>
      </c>
      <c r="Q144" s="43">
        <f t="shared" si="85"/>
        <v>0</v>
      </c>
      <c r="R144" s="43">
        <f t="shared" si="86"/>
        <v>0</v>
      </c>
      <c r="S144" s="43">
        <f t="shared" si="87"/>
        <v>0</v>
      </c>
      <c r="T144" s="43">
        <f t="shared" si="88"/>
        <v>0</v>
      </c>
      <c r="U144" s="43">
        <f t="shared" si="91"/>
        <v>0</v>
      </c>
      <c r="V144" s="67">
        <f t="shared" si="93"/>
        <v>12</v>
      </c>
      <c r="W144" s="83"/>
    </row>
    <row r="145" spans="2:23" hidden="1">
      <c r="B145" s="67">
        <f t="shared" si="92"/>
        <v>13</v>
      </c>
      <c r="C145" s="50" t="s">
        <v>188</v>
      </c>
      <c r="D145" s="5" t="s">
        <v>188</v>
      </c>
      <c r="E145" s="14" t="s">
        <v>38</v>
      </c>
      <c r="F145" s="17" t="s">
        <v>188</v>
      </c>
      <c r="G145" s="17" t="s">
        <v>188</v>
      </c>
      <c r="H145" s="17" t="s">
        <v>6</v>
      </c>
      <c r="I145" s="18" t="s">
        <v>6</v>
      </c>
      <c r="J145" s="5">
        <f t="shared" si="89"/>
        <v>6</v>
      </c>
      <c r="K145" s="20" t="s">
        <v>188</v>
      </c>
      <c r="L145" s="21" t="s">
        <v>38</v>
      </c>
      <c r="M145" s="39"/>
      <c r="N145" s="39"/>
      <c r="O145" s="43">
        <f t="shared" si="84"/>
        <v>0</v>
      </c>
      <c r="P145" s="43">
        <f t="shared" si="90"/>
        <v>0</v>
      </c>
      <c r="Q145" s="43">
        <f t="shared" si="85"/>
        <v>0</v>
      </c>
      <c r="R145" s="43">
        <f t="shared" si="86"/>
        <v>0</v>
      </c>
      <c r="S145" s="43">
        <f t="shared" si="87"/>
        <v>0</v>
      </c>
      <c r="T145" s="43">
        <f t="shared" si="88"/>
        <v>0</v>
      </c>
      <c r="U145" s="43">
        <f t="shared" si="91"/>
        <v>0</v>
      </c>
      <c r="V145" s="67">
        <f t="shared" si="93"/>
        <v>13</v>
      </c>
      <c r="W145" s="83"/>
    </row>
    <row r="146" spans="2:23" hidden="1">
      <c r="B146" s="67">
        <f t="shared" si="92"/>
        <v>14</v>
      </c>
      <c r="C146" s="50" t="s">
        <v>188</v>
      </c>
      <c r="D146" s="5" t="s">
        <v>188</v>
      </c>
      <c r="E146" s="14" t="s">
        <v>38</v>
      </c>
      <c r="F146" s="17" t="s">
        <v>188</v>
      </c>
      <c r="G146" s="17" t="s">
        <v>188</v>
      </c>
      <c r="H146" s="17" t="s">
        <v>6</v>
      </c>
      <c r="I146" s="18" t="s">
        <v>6</v>
      </c>
      <c r="J146" s="5">
        <f t="shared" si="89"/>
        <v>6</v>
      </c>
      <c r="K146" s="20" t="s">
        <v>188</v>
      </c>
      <c r="L146" s="21" t="s">
        <v>38</v>
      </c>
      <c r="M146" s="39"/>
      <c r="N146" s="39"/>
      <c r="O146" s="43">
        <f t="shared" si="84"/>
        <v>0</v>
      </c>
      <c r="P146" s="43">
        <f t="shared" si="90"/>
        <v>0</v>
      </c>
      <c r="Q146" s="43">
        <f t="shared" si="85"/>
        <v>0</v>
      </c>
      <c r="R146" s="43">
        <f t="shared" si="86"/>
        <v>0</v>
      </c>
      <c r="S146" s="43">
        <f t="shared" si="87"/>
        <v>0</v>
      </c>
      <c r="T146" s="43">
        <f t="shared" si="88"/>
        <v>0</v>
      </c>
      <c r="U146" s="43">
        <f t="shared" si="91"/>
        <v>0</v>
      </c>
      <c r="V146" s="67">
        <f t="shared" si="93"/>
        <v>14</v>
      </c>
      <c r="W146" s="83"/>
    </row>
    <row r="147" spans="2:23" hidden="1">
      <c r="B147" s="67">
        <f t="shared" si="92"/>
        <v>15</v>
      </c>
      <c r="C147" s="50" t="s">
        <v>188</v>
      </c>
      <c r="D147" s="5" t="s">
        <v>188</v>
      </c>
      <c r="E147" s="14" t="s">
        <v>38</v>
      </c>
      <c r="F147" s="17" t="s">
        <v>188</v>
      </c>
      <c r="G147" s="17" t="s">
        <v>188</v>
      </c>
      <c r="H147" s="17" t="s">
        <v>6</v>
      </c>
      <c r="I147" s="18" t="s">
        <v>6</v>
      </c>
      <c r="J147" s="5">
        <f t="shared" si="89"/>
        <v>6</v>
      </c>
      <c r="K147" s="20" t="s">
        <v>188</v>
      </c>
      <c r="L147" s="21" t="s">
        <v>38</v>
      </c>
      <c r="M147" s="39"/>
      <c r="N147" s="39"/>
      <c r="O147" s="43">
        <f t="shared" si="84"/>
        <v>0</v>
      </c>
      <c r="P147" s="43">
        <f t="shared" si="90"/>
        <v>0</v>
      </c>
      <c r="Q147" s="43">
        <f t="shared" si="85"/>
        <v>0</v>
      </c>
      <c r="R147" s="43">
        <f t="shared" si="86"/>
        <v>0</v>
      </c>
      <c r="S147" s="43">
        <f t="shared" si="87"/>
        <v>0</v>
      </c>
      <c r="T147" s="43">
        <f t="shared" si="88"/>
        <v>0</v>
      </c>
      <c r="U147" s="43">
        <f t="shared" si="91"/>
        <v>0</v>
      </c>
      <c r="V147" s="67">
        <f t="shared" si="93"/>
        <v>15</v>
      </c>
      <c r="W147" s="83"/>
    </row>
    <row r="148" spans="2:23" hidden="1">
      <c r="V148" s="1"/>
      <c r="W148" s="83"/>
    </row>
    <row r="149" spans="2:23" hidden="1">
      <c r="V149" s="1"/>
      <c r="W149" s="83"/>
    </row>
    <row r="150" spans="2:23" hidden="1">
      <c r="B150" s="686" t="s">
        <v>211</v>
      </c>
      <c r="C150" s="692" t="s">
        <v>201</v>
      </c>
      <c r="D150" s="695" t="s">
        <v>202</v>
      </c>
      <c r="E150" s="695" t="s">
        <v>36</v>
      </c>
      <c r="F150" s="698" t="s">
        <v>32</v>
      </c>
      <c r="G150" s="698"/>
      <c r="H150" s="698"/>
      <c r="I150" s="60" t="s">
        <v>33</v>
      </c>
      <c r="J150" s="699" t="s">
        <v>298</v>
      </c>
      <c r="K150" s="700"/>
      <c r="L150" s="683" t="s">
        <v>34</v>
      </c>
      <c r="M150" s="79" t="s">
        <v>48</v>
      </c>
      <c r="N150" s="79" t="s">
        <v>253</v>
      </c>
      <c r="O150" s="61" t="s">
        <v>220</v>
      </c>
      <c r="P150" s="61" t="s">
        <v>49</v>
      </c>
      <c r="Q150" s="61" t="s">
        <v>50</v>
      </c>
      <c r="R150" s="61" t="s">
        <v>53</v>
      </c>
      <c r="S150" s="61" t="s">
        <v>221</v>
      </c>
      <c r="T150" s="61" t="s">
        <v>218</v>
      </c>
      <c r="U150" s="61" t="s">
        <v>219</v>
      </c>
      <c r="V150" s="686" t="s">
        <v>211</v>
      </c>
      <c r="W150" s="83"/>
    </row>
    <row r="151" spans="2:23" hidden="1">
      <c r="B151" s="687"/>
      <c r="C151" s="693"/>
      <c r="D151" s="696"/>
      <c r="E151" s="696"/>
      <c r="F151" s="688" t="s">
        <v>0</v>
      </c>
      <c r="G151" s="688" t="s">
        <v>1</v>
      </c>
      <c r="H151" s="688" t="s">
        <v>2</v>
      </c>
      <c r="I151" s="690" t="s">
        <v>35</v>
      </c>
      <c r="J151" s="701"/>
      <c r="K151" s="702"/>
      <c r="L151" s="684"/>
      <c r="M151" s="80" t="s">
        <v>46</v>
      </c>
      <c r="N151" s="81" t="s">
        <v>254</v>
      </c>
      <c r="O151" s="61" t="s">
        <v>52</v>
      </c>
      <c r="P151" s="61" t="s">
        <v>51</v>
      </c>
      <c r="Q151" s="61" t="s">
        <v>358</v>
      </c>
      <c r="R151" s="61" t="s">
        <v>55</v>
      </c>
      <c r="S151" s="61" t="s">
        <v>192</v>
      </c>
      <c r="T151" s="61" t="s">
        <v>193</v>
      </c>
      <c r="U151" s="61" t="s">
        <v>56</v>
      </c>
      <c r="V151" s="687"/>
      <c r="W151" s="8" t="s">
        <v>264</v>
      </c>
    </row>
    <row r="152" spans="2:23" hidden="1">
      <c r="B152" s="687"/>
      <c r="C152" s="694"/>
      <c r="D152" s="697"/>
      <c r="E152" s="697"/>
      <c r="F152" s="689"/>
      <c r="G152" s="689"/>
      <c r="H152" s="689"/>
      <c r="I152" s="691"/>
      <c r="J152" s="703"/>
      <c r="K152" s="704"/>
      <c r="L152" s="685"/>
      <c r="M152" s="116">
        <f>SUM(O152:U152)-Q152-R152</f>
        <v>0</v>
      </c>
      <c r="N152" s="117">
        <f>O152+T152+(IF(W152=1,U152,0))</f>
        <v>0</v>
      </c>
      <c r="O152" s="62">
        <f>SUM(O153:O167)</f>
        <v>0</v>
      </c>
      <c r="P152" s="62">
        <f>SUM(P153:P167)</f>
        <v>0</v>
      </c>
      <c r="Q152" s="62">
        <f>SUM(Q153:Q167)</f>
        <v>0</v>
      </c>
      <c r="R152" s="62">
        <f>SUM(R153:R167)</f>
        <v>0</v>
      </c>
      <c r="S152" s="62">
        <f t="shared" ref="S152:T152" si="94">SUM(S153:S167)</f>
        <v>0</v>
      </c>
      <c r="T152" s="62">
        <f t="shared" si="94"/>
        <v>0</v>
      </c>
      <c r="U152" s="62">
        <f>SUM(U153:U167)</f>
        <v>0</v>
      </c>
      <c r="V152" s="687"/>
      <c r="W152" s="83">
        <f>$Y$13</f>
        <v>0</v>
      </c>
    </row>
    <row r="153" spans="2:23" hidden="1">
      <c r="B153" s="63">
        <v>1</v>
      </c>
      <c r="C153" s="50" t="s">
        <v>188</v>
      </c>
      <c r="D153" s="5" t="s">
        <v>188</v>
      </c>
      <c r="E153" s="5" t="s">
        <v>38</v>
      </c>
      <c r="F153" s="17" t="s">
        <v>188</v>
      </c>
      <c r="G153" s="17" t="s">
        <v>188</v>
      </c>
      <c r="H153" s="17"/>
      <c r="I153" s="27"/>
      <c r="J153" s="5">
        <f>IF(K153="耕作",0,IF(K153="休耕",1,IF(K153="転用",2,IF(K153="売却",3,IF(K153="貸出",4,IF(K153="借入",5,IF(K153="-",6,IF(K153="その他",7))))))))</f>
        <v>6</v>
      </c>
      <c r="K153" s="20" t="s">
        <v>188</v>
      </c>
      <c r="L153" s="21" t="s">
        <v>38</v>
      </c>
      <c r="M153" s="39"/>
      <c r="N153" s="39"/>
      <c r="O153" s="43">
        <f t="shared" ref="O153:O167" si="95">IF(J153=0,I153,0)</f>
        <v>0</v>
      </c>
      <c r="P153" s="43">
        <f>IF(J153=1,I153,0)</f>
        <v>0</v>
      </c>
      <c r="Q153" s="43">
        <f t="shared" ref="Q153:Q167" si="96">IF(J153=2,I153,0)</f>
        <v>0</v>
      </c>
      <c r="R153" s="43">
        <f t="shared" ref="R153:R167" si="97">IF(J153=3,I153,0)</f>
        <v>0</v>
      </c>
      <c r="S153" s="43">
        <f t="shared" ref="S153:S167" si="98">IF(J153=4,I153,0)</f>
        <v>0</v>
      </c>
      <c r="T153" s="43">
        <f t="shared" ref="T153:T167" si="99">IF(J153=5,I153,0)</f>
        <v>0</v>
      </c>
      <c r="U153" s="43">
        <f>IF(J153=7,I153,0)</f>
        <v>0</v>
      </c>
      <c r="V153" s="63">
        <v>1</v>
      </c>
      <c r="W153" s="83"/>
    </row>
    <row r="154" spans="2:23" hidden="1">
      <c r="B154" s="63">
        <f>1+B153</f>
        <v>2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/>
      <c r="I154" s="27"/>
      <c r="J154" s="5">
        <f t="shared" ref="J154:J167" si="100">IF(K154="耕作",0,IF(K154="休耕",1,IF(K154="転用",2,IF(K154="売却",3,IF(K154="貸出",4,IF(K154="借入",5,IF(K154="-",6,IF(K154="その他",7))))))))</f>
        <v>6</v>
      </c>
      <c r="K154" s="20" t="s">
        <v>188</v>
      </c>
      <c r="L154" s="95" t="s">
        <v>38</v>
      </c>
      <c r="M154" s="39"/>
      <c r="N154" s="39"/>
      <c r="O154" s="43">
        <f t="shared" si="95"/>
        <v>0</v>
      </c>
      <c r="P154" s="43">
        <f t="shared" ref="P154:P167" si="101">IF(J154=1,I154,0)</f>
        <v>0</v>
      </c>
      <c r="Q154" s="43">
        <f t="shared" si="96"/>
        <v>0</v>
      </c>
      <c r="R154" s="43">
        <f t="shared" si="97"/>
        <v>0</v>
      </c>
      <c r="S154" s="43">
        <f t="shared" si="98"/>
        <v>0</v>
      </c>
      <c r="T154" s="43">
        <f t="shared" si="99"/>
        <v>0</v>
      </c>
      <c r="U154" s="43">
        <f t="shared" ref="U154:U167" si="102">IF(J154=7,I154,0)</f>
        <v>0</v>
      </c>
      <c r="V154" s="63">
        <f>1+V153</f>
        <v>2</v>
      </c>
      <c r="W154" s="83"/>
    </row>
    <row r="155" spans="2:23" hidden="1">
      <c r="B155" s="63">
        <f t="shared" ref="B155:B167" si="103">1+B154</f>
        <v>3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/>
      <c r="I155" s="27"/>
      <c r="J155" s="5">
        <f t="shared" si="100"/>
        <v>6</v>
      </c>
      <c r="K155" s="20" t="s">
        <v>188</v>
      </c>
      <c r="L155" s="95" t="s">
        <v>38</v>
      </c>
      <c r="M155" s="39"/>
      <c r="N155" s="39"/>
      <c r="O155" s="43">
        <f t="shared" si="95"/>
        <v>0</v>
      </c>
      <c r="P155" s="43">
        <f t="shared" si="101"/>
        <v>0</v>
      </c>
      <c r="Q155" s="43">
        <f t="shared" si="96"/>
        <v>0</v>
      </c>
      <c r="R155" s="43">
        <f t="shared" si="97"/>
        <v>0</v>
      </c>
      <c r="S155" s="43">
        <f t="shared" si="98"/>
        <v>0</v>
      </c>
      <c r="T155" s="43">
        <f t="shared" si="99"/>
        <v>0</v>
      </c>
      <c r="U155" s="43">
        <f t="shared" si="102"/>
        <v>0</v>
      </c>
      <c r="V155" s="63">
        <f t="shared" ref="V155:V167" si="104">1+V154</f>
        <v>3</v>
      </c>
      <c r="W155" s="83"/>
    </row>
    <row r="156" spans="2:23" hidden="1">
      <c r="B156" s="63">
        <f t="shared" si="103"/>
        <v>4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100"/>
        <v>6</v>
      </c>
      <c r="K156" s="20" t="s">
        <v>188</v>
      </c>
      <c r="L156" s="21" t="s">
        <v>38</v>
      </c>
      <c r="M156" s="39"/>
      <c r="N156" s="39"/>
      <c r="O156" s="43">
        <f t="shared" si="95"/>
        <v>0</v>
      </c>
      <c r="P156" s="43">
        <f t="shared" si="101"/>
        <v>0</v>
      </c>
      <c r="Q156" s="43">
        <f t="shared" si="96"/>
        <v>0</v>
      </c>
      <c r="R156" s="43">
        <f t="shared" si="97"/>
        <v>0</v>
      </c>
      <c r="S156" s="43">
        <f t="shared" si="98"/>
        <v>0</v>
      </c>
      <c r="T156" s="43">
        <f t="shared" si="99"/>
        <v>0</v>
      </c>
      <c r="U156" s="43">
        <f t="shared" si="102"/>
        <v>0</v>
      </c>
      <c r="V156" s="63">
        <f t="shared" si="104"/>
        <v>4</v>
      </c>
      <c r="W156" s="83"/>
    </row>
    <row r="157" spans="2:23" hidden="1">
      <c r="B157" s="63">
        <f t="shared" si="103"/>
        <v>5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100"/>
        <v>6</v>
      </c>
      <c r="K157" s="20" t="s">
        <v>188</v>
      </c>
      <c r="L157" s="21" t="s">
        <v>38</v>
      </c>
      <c r="M157" s="39"/>
      <c r="N157" s="39"/>
      <c r="O157" s="43">
        <f t="shared" si="95"/>
        <v>0</v>
      </c>
      <c r="P157" s="43">
        <f t="shared" si="101"/>
        <v>0</v>
      </c>
      <c r="Q157" s="43">
        <f t="shared" si="96"/>
        <v>0</v>
      </c>
      <c r="R157" s="43">
        <f t="shared" si="97"/>
        <v>0</v>
      </c>
      <c r="S157" s="43">
        <f t="shared" si="98"/>
        <v>0</v>
      </c>
      <c r="T157" s="43">
        <f t="shared" si="99"/>
        <v>0</v>
      </c>
      <c r="U157" s="43">
        <f t="shared" si="102"/>
        <v>0</v>
      </c>
      <c r="V157" s="63">
        <f t="shared" si="104"/>
        <v>5</v>
      </c>
      <c r="W157" s="83"/>
    </row>
    <row r="158" spans="2:23" hidden="1">
      <c r="B158" s="63">
        <f t="shared" si="103"/>
        <v>6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100"/>
        <v>6</v>
      </c>
      <c r="K158" s="20" t="s">
        <v>188</v>
      </c>
      <c r="L158" s="21" t="s">
        <v>38</v>
      </c>
      <c r="M158" s="39"/>
      <c r="N158" s="39"/>
      <c r="O158" s="43">
        <f t="shared" si="95"/>
        <v>0</v>
      </c>
      <c r="P158" s="43">
        <f t="shared" si="101"/>
        <v>0</v>
      </c>
      <c r="Q158" s="43">
        <f t="shared" si="96"/>
        <v>0</v>
      </c>
      <c r="R158" s="43">
        <f t="shared" si="97"/>
        <v>0</v>
      </c>
      <c r="S158" s="43">
        <f t="shared" si="98"/>
        <v>0</v>
      </c>
      <c r="T158" s="43">
        <f t="shared" si="99"/>
        <v>0</v>
      </c>
      <c r="U158" s="43">
        <f t="shared" si="102"/>
        <v>0</v>
      </c>
      <c r="V158" s="63">
        <f t="shared" si="104"/>
        <v>6</v>
      </c>
      <c r="W158" s="83"/>
    </row>
    <row r="159" spans="2:23" hidden="1">
      <c r="B159" s="63">
        <f t="shared" si="103"/>
        <v>7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100"/>
        <v>6</v>
      </c>
      <c r="K159" s="20" t="s">
        <v>188</v>
      </c>
      <c r="L159" s="21" t="s">
        <v>38</v>
      </c>
      <c r="M159" s="39"/>
      <c r="N159" s="39"/>
      <c r="O159" s="43">
        <f t="shared" si="95"/>
        <v>0</v>
      </c>
      <c r="P159" s="43">
        <f t="shared" si="101"/>
        <v>0</v>
      </c>
      <c r="Q159" s="43">
        <f t="shared" si="96"/>
        <v>0</v>
      </c>
      <c r="R159" s="43">
        <f t="shared" si="97"/>
        <v>0</v>
      </c>
      <c r="S159" s="43">
        <f t="shared" si="98"/>
        <v>0</v>
      </c>
      <c r="T159" s="43">
        <f t="shared" si="99"/>
        <v>0</v>
      </c>
      <c r="U159" s="43">
        <f t="shared" si="102"/>
        <v>0</v>
      </c>
      <c r="V159" s="63">
        <f t="shared" si="104"/>
        <v>7</v>
      </c>
      <c r="W159" s="83"/>
    </row>
    <row r="160" spans="2:23" hidden="1">
      <c r="B160" s="63">
        <f t="shared" si="103"/>
        <v>8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100"/>
        <v>6</v>
      </c>
      <c r="K160" s="20" t="s">
        <v>188</v>
      </c>
      <c r="L160" s="21" t="s">
        <v>38</v>
      </c>
      <c r="M160" s="39"/>
      <c r="N160" s="39"/>
      <c r="O160" s="43">
        <f t="shared" si="95"/>
        <v>0</v>
      </c>
      <c r="P160" s="43">
        <f t="shared" si="101"/>
        <v>0</v>
      </c>
      <c r="Q160" s="43">
        <f t="shared" si="96"/>
        <v>0</v>
      </c>
      <c r="R160" s="43">
        <f t="shared" si="97"/>
        <v>0</v>
      </c>
      <c r="S160" s="43">
        <f t="shared" si="98"/>
        <v>0</v>
      </c>
      <c r="T160" s="43">
        <f t="shared" si="99"/>
        <v>0</v>
      </c>
      <c r="U160" s="43">
        <f t="shared" si="102"/>
        <v>0</v>
      </c>
      <c r="V160" s="63">
        <f t="shared" si="104"/>
        <v>8</v>
      </c>
      <c r="W160" s="83"/>
    </row>
    <row r="161" spans="2:23" hidden="1">
      <c r="B161" s="63">
        <f t="shared" si="103"/>
        <v>9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100"/>
        <v>6</v>
      </c>
      <c r="K161" s="20" t="s">
        <v>188</v>
      </c>
      <c r="L161" s="21" t="s">
        <v>38</v>
      </c>
      <c r="M161" s="39"/>
      <c r="N161" s="39"/>
      <c r="O161" s="43">
        <f t="shared" si="95"/>
        <v>0</v>
      </c>
      <c r="P161" s="43">
        <f t="shared" si="101"/>
        <v>0</v>
      </c>
      <c r="Q161" s="43">
        <f t="shared" si="96"/>
        <v>0</v>
      </c>
      <c r="R161" s="43">
        <f t="shared" si="97"/>
        <v>0</v>
      </c>
      <c r="S161" s="43">
        <f t="shared" si="98"/>
        <v>0</v>
      </c>
      <c r="T161" s="43">
        <f t="shared" si="99"/>
        <v>0</v>
      </c>
      <c r="U161" s="43">
        <f t="shared" si="102"/>
        <v>0</v>
      </c>
      <c r="V161" s="63">
        <f t="shared" si="104"/>
        <v>9</v>
      </c>
      <c r="W161" s="83"/>
    </row>
    <row r="162" spans="2:23" hidden="1">
      <c r="B162" s="63">
        <f t="shared" si="103"/>
        <v>10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100"/>
        <v>6</v>
      </c>
      <c r="K162" s="20" t="s">
        <v>188</v>
      </c>
      <c r="L162" s="21" t="s">
        <v>38</v>
      </c>
      <c r="M162" s="39"/>
      <c r="N162" s="39"/>
      <c r="O162" s="43">
        <f t="shared" si="95"/>
        <v>0</v>
      </c>
      <c r="P162" s="43">
        <f t="shared" si="101"/>
        <v>0</v>
      </c>
      <c r="Q162" s="43">
        <f t="shared" si="96"/>
        <v>0</v>
      </c>
      <c r="R162" s="43">
        <f t="shared" si="97"/>
        <v>0</v>
      </c>
      <c r="S162" s="43">
        <f t="shared" si="98"/>
        <v>0</v>
      </c>
      <c r="T162" s="43">
        <f t="shared" si="99"/>
        <v>0</v>
      </c>
      <c r="U162" s="43">
        <f t="shared" si="102"/>
        <v>0</v>
      </c>
      <c r="V162" s="63">
        <f t="shared" si="104"/>
        <v>10</v>
      </c>
      <c r="W162" s="83"/>
    </row>
    <row r="163" spans="2:23" hidden="1">
      <c r="B163" s="63">
        <f t="shared" si="103"/>
        <v>11</v>
      </c>
      <c r="C163" s="50" t="s">
        <v>188</v>
      </c>
      <c r="D163" s="5" t="s">
        <v>188</v>
      </c>
      <c r="E163" s="14" t="s">
        <v>38</v>
      </c>
      <c r="F163" s="17" t="s">
        <v>188</v>
      </c>
      <c r="G163" s="17" t="s">
        <v>188</v>
      </c>
      <c r="H163" s="17" t="s">
        <v>6</v>
      </c>
      <c r="I163" s="18" t="s">
        <v>6</v>
      </c>
      <c r="J163" s="5">
        <f t="shared" si="100"/>
        <v>6</v>
      </c>
      <c r="K163" s="20" t="s">
        <v>188</v>
      </c>
      <c r="L163" s="21" t="s">
        <v>38</v>
      </c>
      <c r="M163" s="39"/>
      <c r="N163" s="39"/>
      <c r="O163" s="43">
        <f t="shared" si="95"/>
        <v>0</v>
      </c>
      <c r="P163" s="43">
        <f t="shared" si="101"/>
        <v>0</v>
      </c>
      <c r="Q163" s="43">
        <f t="shared" si="96"/>
        <v>0</v>
      </c>
      <c r="R163" s="43">
        <f t="shared" si="97"/>
        <v>0</v>
      </c>
      <c r="S163" s="43">
        <f t="shared" si="98"/>
        <v>0</v>
      </c>
      <c r="T163" s="43">
        <f t="shared" si="99"/>
        <v>0</v>
      </c>
      <c r="U163" s="43">
        <f t="shared" si="102"/>
        <v>0</v>
      </c>
      <c r="V163" s="63">
        <f t="shared" si="104"/>
        <v>11</v>
      </c>
      <c r="W163" s="83"/>
    </row>
    <row r="164" spans="2:23" hidden="1">
      <c r="B164" s="63">
        <f t="shared" si="103"/>
        <v>12</v>
      </c>
      <c r="C164" s="50" t="s">
        <v>188</v>
      </c>
      <c r="D164" s="5" t="s">
        <v>188</v>
      </c>
      <c r="E164" s="14" t="s">
        <v>38</v>
      </c>
      <c r="F164" s="17" t="s">
        <v>188</v>
      </c>
      <c r="G164" s="17" t="s">
        <v>188</v>
      </c>
      <c r="H164" s="17" t="s">
        <v>6</v>
      </c>
      <c r="I164" s="18" t="s">
        <v>6</v>
      </c>
      <c r="J164" s="5">
        <f t="shared" si="100"/>
        <v>6</v>
      </c>
      <c r="K164" s="20" t="s">
        <v>188</v>
      </c>
      <c r="L164" s="21" t="s">
        <v>38</v>
      </c>
      <c r="M164" s="39"/>
      <c r="N164" s="39"/>
      <c r="O164" s="43">
        <f t="shared" si="95"/>
        <v>0</v>
      </c>
      <c r="P164" s="43">
        <f t="shared" si="101"/>
        <v>0</v>
      </c>
      <c r="Q164" s="43">
        <f t="shared" si="96"/>
        <v>0</v>
      </c>
      <c r="R164" s="43">
        <f t="shared" si="97"/>
        <v>0</v>
      </c>
      <c r="S164" s="43">
        <f t="shared" si="98"/>
        <v>0</v>
      </c>
      <c r="T164" s="43">
        <f t="shared" si="99"/>
        <v>0</v>
      </c>
      <c r="U164" s="43">
        <f t="shared" si="102"/>
        <v>0</v>
      </c>
      <c r="V164" s="63">
        <f t="shared" si="104"/>
        <v>12</v>
      </c>
      <c r="W164" s="83"/>
    </row>
    <row r="165" spans="2:23" hidden="1">
      <c r="B165" s="63">
        <f t="shared" si="103"/>
        <v>13</v>
      </c>
      <c r="C165" s="50" t="s">
        <v>188</v>
      </c>
      <c r="D165" s="5" t="s">
        <v>188</v>
      </c>
      <c r="E165" s="14" t="s">
        <v>38</v>
      </c>
      <c r="F165" s="17" t="s">
        <v>188</v>
      </c>
      <c r="G165" s="17" t="s">
        <v>188</v>
      </c>
      <c r="H165" s="17" t="s">
        <v>6</v>
      </c>
      <c r="I165" s="18" t="s">
        <v>6</v>
      </c>
      <c r="J165" s="5">
        <f t="shared" si="100"/>
        <v>6</v>
      </c>
      <c r="K165" s="20" t="s">
        <v>188</v>
      </c>
      <c r="L165" s="21" t="s">
        <v>38</v>
      </c>
      <c r="M165" s="39"/>
      <c r="N165" s="39"/>
      <c r="O165" s="43">
        <f t="shared" si="95"/>
        <v>0</v>
      </c>
      <c r="P165" s="43">
        <f t="shared" si="101"/>
        <v>0</v>
      </c>
      <c r="Q165" s="43">
        <f t="shared" si="96"/>
        <v>0</v>
      </c>
      <c r="R165" s="43">
        <f t="shared" si="97"/>
        <v>0</v>
      </c>
      <c r="S165" s="43">
        <f t="shared" si="98"/>
        <v>0</v>
      </c>
      <c r="T165" s="43">
        <f t="shared" si="99"/>
        <v>0</v>
      </c>
      <c r="U165" s="43">
        <f t="shared" si="102"/>
        <v>0</v>
      </c>
      <c r="V165" s="63">
        <f t="shared" si="104"/>
        <v>13</v>
      </c>
      <c r="W165" s="83"/>
    </row>
    <row r="166" spans="2:23" hidden="1">
      <c r="B166" s="63">
        <f t="shared" si="103"/>
        <v>14</v>
      </c>
      <c r="C166" s="50" t="s">
        <v>188</v>
      </c>
      <c r="D166" s="5" t="s">
        <v>188</v>
      </c>
      <c r="E166" s="14" t="s">
        <v>38</v>
      </c>
      <c r="F166" s="17" t="s">
        <v>188</v>
      </c>
      <c r="G166" s="17" t="s">
        <v>188</v>
      </c>
      <c r="H166" s="17" t="s">
        <v>6</v>
      </c>
      <c r="I166" s="18" t="s">
        <v>6</v>
      </c>
      <c r="J166" s="5">
        <f t="shared" si="100"/>
        <v>6</v>
      </c>
      <c r="K166" s="20" t="s">
        <v>188</v>
      </c>
      <c r="L166" s="21" t="s">
        <v>38</v>
      </c>
      <c r="M166" s="39"/>
      <c r="N166" s="39"/>
      <c r="O166" s="43">
        <f t="shared" si="95"/>
        <v>0</v>
      </c>
      <c r="P166" s="43">
        <f t="shared" si="101"/>
        <v>0</v>
      </c>
      <c r="Q166" s="43">
        <f t="shared" si="96"/>
        <v>0</v>
      </c>
      <c r="R166" s="43">
        <f t="shared" si="97"/>
        <v>0</v>
      </c>
      <c r="S166" s="43">
        <f t="shared" si="98"/>
        <v>0</v>
      </c>
      <c r="T166" s="43">
        <f t="shared" si="99"/>
        <v>0</v>
      </c>
      <c r="U166" s="43">
        <f t="shared" si="102"/>
        <v>0</v>
      </c>
      <c r="V166" s="63">
        <f t="shared" si="104"/>
        <v>14</v>
      </c>
      <c r="W166" s="83"/>
    </row>
    <row r="167" spans="2:23" hidden="1">
      <c r="B167" s="63">
        <f t="shared" si="103"/>
        <v>15</v>
      </c>
      <c r="C167" s="50" t="s">
        <v>188</v>
      </c>
      <c r="D167" s="5" t="s">
        <v>188</v>
      </c>
      <c r="E167" s="14" t="s">
        <v>38</v>
      </c>
      <c r="F167" s="17" t="s">
        <v>188</v>
      </c>
      <c r="G167" s="17" t="s">
        <v>188</v>
      </c>
      <c r="H167" s="17" t="s">
        <v>6</v>
      </c>
      <c r="I167" s="18" t="s">
        <v>6</v>
      </c>
      <c r="J167" s="5">
        <f t="shared" si="100"/>
        <v>6</v>
      </c>
      <c r="K167" s="20" t="s">
        <v>188</v>
      </c>
      <c r="L167" s="21" t="s">
        <v>38</v>
      </c>
      <c r="M167" s="39"/>
      <c r="N167" s="39"/>
      <c r="O167" s="43">
        <f t="shared" si="95"/>
        <v>0</v>
      </c>
      <c r="P167" s="43">
        <f t="shared" si="101"/>
        <v>0</v>
      </c>
      <c r="Q167" s="43">
        <f t="shared" si="96"/>
        <v>0</v>
      </c>
      <c r="R167" s="43">
        <f t="shared" si="97"/>
        <v>0</v>
      </c>
      <c r="S167" s="43">
        <f t="shared" si="98"/>
        <v>0</v>
      </c>
      <c r="T167" s="43">
        <f t="shared" si="99"/>
        <v>0</v>
      </c>
      <c r="U167" s="43">
        <f t="shared" si="102"/>
        <v>0</v>
      </c>
      <c r="V167" s="63">
        <f t="shared" si="104"/>
        <v>15</v>
      </c>
      <c r="W167" s="83"/>
    </row>
    <row r="168" spans="2:23" hidden="1">
      <c r="C168" s="1"/>
      <c r="D168" s="1"/>
      <c r="O168" s="44"/>
      <c r="P168" s="44"/>
      <c r="Q168" s="44"/>
      <c r="R168" s="44"/>
      <c r="S168" s="44"/>
      <c r="T168" s="44"/>
      <c r="U168" s="44"/>
      <c r="V168" s="1"/>
      <c r="W168" s="83"/>
    </row>
    <row r="169" spans="2:23" hidden="1">
      <c r="C169" s="1"/>
      <c r="D169" s="1"/>
      <c r="O169" s="44"/>
      <c r="P169" s="44"/>
      <c r="Q169" s="44"/>
      <c r="R169" s="44"/>
      <c r="S169" s="44"/>
      <c r="T169" s="44"/>
      <c r="U169" s="44"/>
      <c r="V169" s="1"/>
      <c r="W169" s="83"/>
    </row>
    <row r="170" spans="2:23" hidden="1">
      <c r="B170" s="708" t="s">
        <v>212</v>
      </c>
      <c r="C170" s="714" t="s">
        <v>201</v>
      </c>
      <c r="D170" s="717" t="s">
        <v>202</v>
      </c>
      <c r="E170" s="717" t="s">
        <v>36</v>
      </c>
      <c r="F170" s="720" t="s">
        <v>32</v>
      </c>
      <c r="G170" s="720"/>
      <c r="H170" s="720"/>
      <c r="I170" s="64" t="s">
        <v>33</v>
      </c>
      <c r="J170" s="721" t="s">
        <v>298</v>
      </c>
      <c r="K170" s="722"/>
      <c r="L170" s="705" t="s">
        <v>34</v>
      </c>
      <c r="M170" s="79" t="s">
        <v>48</v>
      </c>
      <c r="N170" s="79" t="s">
        <v>253</v>
      </c>
      <c r="O170" s="65" t="s">
        <v>220</v>
      </c>
      <c r="P170" s="65" t="s">
        <v>49</v>
      </c>
      <c r="Q170" s="65" t="s">
        <v>50</v>
      </c>
      <c r="R170" s="65" t="s">
        <v>53</v>
      </c>
      <c r="S170" s="65" t="s">
        <v>221</v>
      </c>
      <c r="T170" s="65" t="s">
        <v>218</v>
      </c>
      <c r="U170" s="65" t="s">
        <v>219</v>
      </c>
      <c r="V170" s="708" t="s">
        <v>212</v>
      </c>
      <c r="W170" s="83"/>
    </row>
    <row r="171" spans="2:23" hidden="1">
      <c r="B171" s="709"/>
      <c r="C171" s="715"/>
      <c r="D171" s="718"/>
      <c r="E171" s="718"/>
      <c r="F171" s="710" t="s">
        <v>0</v>
      </c>
      <c r="G171" s="710" t="s">
        <v>1</v>
      </c>
      <c r="H171" s="710" t="s">
        <v>2</v>
      </c>
      <c r="I171" s="712" t="s">
        <v>35</v>
      </c>
      <c r="J171" s="723"/>
      <c r="K171" s="724"/>
      <c r="L171" s="706"/>
      <c r="M171" s="80" t="s">
        <v>46</v>
      </c>
      <c r="N171" s="81" t="s">
        <v>254</v>
      </c>
      <c r="O171" s="65" t="s">
        <v>52</v>
      </c>
      <c r="P171" s="65" t="s">
        <v>51</v>
      </c>
      <c r="Q171" s="65" t="s">
        <v>358</v>
      </c>
      <c r="R171" s="65" t="s">
        <v>55</v>
      </c>
      <c r="S171" s="65" t="s">
        <v>192</v>
      </c>
      <c r="T171" s="65" t="s">
        <v>193</v>
      </c>
      <c r="U171" s="65" t="s">
        <v>56</v>
      </c>
      <c r="V171" s="709"/>
      <c r="W171" s="8" t="s">
        <v>265</v>
      </c>
    </row>
    <row r="172" spans="2:23" hidden="1">
      <c r="B172" s="709"/>
      <c r="C172" s="716"/>
      <c r="D172" s="719"/>
      <c r="E172" s="719"/>
      <c r="F172" s="711"/>
      <c r="G172" s="711"/>
      <c r="H172" s="711"/>
      <c r="I172" s="713"/>
      <c r="J172" s="725"/>
      <c r="K172" s="726"/>
      <c r="L172" s="707"/>
      <c r="M172" s="116">
        <f>SUM(O172:U172)-Q172-R172</f>
        <v>0</v>
      </c>
      <c r="N172" s="117">
        <f>O172+T172+(IF(W172=1,U172,0))</f>
        <v>0</v>
      </c>
      <c r="O172" s="66">
        <f>SUM(O173:O187)</f>
        <v>0</v>
      </c>
      <c r="P172" s="66">
        <f>SUM(P173:P187)</f>
        <v>0</v>
      </c>
      <c r="Q172" s="66">
        <f>SUM(Q173:Q187)</f>
        <v>0</v>
      </c>
      <c r="R172" s="66">
        <f>SUM(R173:R187)</f>
        <v>0</v>
      </c>
      <c r="S172" s="66">
        <f t="shared" ref="S172:T172" si="105">SUM(S173:S187)</f>
        <v>0</v>
      </c>
      <c r="T172" s="66">
        <f t="shared" si="105"/>
        <v>0</v>
      </c>
      <c r="U172" s="66">
        <f>SUM(U173:U187)</f>
        <v>0</v>
      </c>
      <c r="V172" s="709"/>
      <c r="W172" s="83">
        <f>$Y$14</f>
        <v>0</v>
      </c>
    </row>
    <row r="173" spans="2:23" hidden="1">
      <c r="B173" s="67">
        <v>1</v>
      </c>
      <c r="C173" s="50" t="s">
        <v>188</v>
      </c>
      <c r="D173" s="5" t="s">
        <v>188</v>
      </c>
      <c r="E173" s="5" t="s">
        <v>38</v>
      </c>
      <c r="F173" s="17" t="s">
        <v>188</v>
      </c>
      <c r="G173" s="17" t="s">
        <v>188</v>
      </c>
      <c r="H173" s="17"/>
      <c r="I173" s="27"/>
      <c r="J173" s="5">
        <f>IF(K173="耕作",0,IF(K173="休耕",1,IF(K173="転用",2,IF(K173="売却",3,IF(K173="貸出",4,IF(K173="借入",5,IF(K173="-",6,IF(K173="その他",7))))))))</f>
        <v>6</v>
      </c>
      <c r="K173" s="20" t="s">
        <v>188</v>
      </c>
      <c r="L173" s="21" t="s">
        <v>38</v>
      </c>
      <c r="M173" s="39"/>
      <c r="N173" s="39"/>
      <c r="O173" s="43">
        <f t="shared" ref="O173:O187" si="106">IF(J173=0,I173,0)</f>
        <v>0</v>
      </c>
      <c r="P173" s="43">
        <f>IF(J173=1,I173,0)</f>
        <v>0</v>
      </c>
      <c r="Q173" s="43">
        <f t="shared" ref="Q173:Q187" si="107">IF(J173=2,I173,0)</f>
        <v>0</v>
      </c>
      <c r="R173" s="43">
        <f t="shared" ref="R173:R187" si="108">IF(J173=3,I173,0)</f>
        <v>0</v>
      </c>
      <c r="S173" s="43">
        <f t="shared" ref="S173:S187" si="109">IF(J173=4,I173,0)</f>
        <v>0</v>
      </c>
      <c r="T173" s="43">
        <f t="shared" ref="T173:T187" si="110">IF(J173=5,I173,0)</f>
        <v>0</v>
      </c>
      <c r="U173" s="43">
        <f>IF(J173=7,I173,0)</f>
        <v>0</v>
      </c>
      <c r="V173" s="67">
        <v>1</v>
      </c>
      <c r="W173" s="83"/>
    </row>
    <row r="174" spans="2:23" hidden="1">
      <c r="B174" s="67">
        <f>1+B173</f>
        <v>2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/>
      <c r="I174" s="27"/>
      <c r="J174" s="5">
        <f t="shared" ref="J174:J187" si="111">IF(K174="耕作",0,IF(K174="休耕",1,IF(K174="転用",2,IF(K174="売却",3,IF(K174="貸出",4,IF(K174="借入",5,IF(K174="-",6,IF(K174="その他",7))))))))</f>
        <v>6</v>
      </c>
      <c r="K174" s="20" t="s">
        <v>188</v>
      </c>
      <c r="L174" s="95" t="s">
        <v>38</v>
      </c>
      <c r="M174" s="39"/>
      <c r="N174" s="39"/>
      <c r="O174" s="43">
        <f t="shared" si="106"/>
        <v>0</v>
      </c>
      <c r="P174" s="43">
        <f t="shared" ref="P174:P187" si="112">IF(J174=1,I174,0)</f>
        <v>0</v>
      </c>
      <c r="Q174" s="43">
        <f t="shared" si="107"/>
        <v>0</v>
      </c>
      <c r="R174" s="43">
        <f t="shared" si="108"/>
        <v>0</v>
      </c>
      <c r="S174" s="43">
        <f t="shared" si="109"/>
        <v>0</v>
      </c>
      <c r="T174" s="43">
        <f t="shared" si="110"/>
        <v>0</v>
      </c>
      <c r="U174" s="43">
        <f t="shared" ref="U174:U187" si="113">IF(J174=7,I174,0)</f>
        <v>0</v>
      </c>
      <c r="V174" s="67">
        <f>1+V173</f>
        <v>2</v>
      </c>
      <c r="W174" s="83"/>
    </row>
    <row r="175" spans="2:23" hidden="1">
      <c r="B175" s="67">
        <f t="shared" ref="B175:B187" si="114">1+B174</f>
        <v>3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/>
      <c r="I175" s="27"/>
      <c r="J175" s="5">
        <f t="shared" si="111"/>
        <v>6</v>
      </c>
      <c r="K175" s="20" t="s">
        <v>188</v>
      </c>
      <c r="L175" s="95" t="s">
        <v>38</v>
      </c>
      <c r="M175" s="39"/>
      <c r="N175" s="39"/>
      <c r="O175" s="43">
        <f t="shared" si="106"/>
        <v>0</v>
      </c>
      <c r="P175" s="43">
        <f t="shared" si="112"/>
        <v>0</v>
      </c>
      <c r="Q175" s="43">
        <f t="shared" si="107"/>
        <v>0</v>
      </c>
      <c r="R175" s="43">
        <f t="shared" si="108"/>
        <v>0</v>
      </c>
      <c r="S175" s="43">
        <f t="shared" si="109"/>
        <v>0</v>
      </c>
      <c r="T175" s="43">
        <f t="shared" si="110"/>
        <v>0</v>
      </c>
      <c r="U175" s="43">
        <f t="shared" si="113"/>
        <v>0</v>
      </c>
      <c r="V175" s="67">
        <f t="shared" ref="V175:V187" si="115">1+V174</f>
        <v>3</v>
      </c>
      <c r="W175" s="83"/>
    </row>
    <row r="176" spans="2:23" hidden="1">
      <c r="B176" s="67">
        <f t="shared" si="114"/>
        <v>4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11"/>
        <v>6</v>
      </c>
      <c r="K176" s="20" t="s">
        <v>188</v>
      </c>
      <c r="L176" s="21" t="s">
        <v>38</v>
      </c>
      <c r="M176" s="39"/>
      <c r="N176" s="39"/>
      <c r="O176" s="43">
        <f t="shared" si="106"/>
        <v>0</v>
      </c>
      <c r="P176" s="43">
        <f t="shared" si="112"/>
        <v>0</v>
      </c>
      <c r="Q176" s="43">
        <f t="shared" si="107"/>
        <v>0</v>
      </c>
      <c r="R176" s="43">
        <f t="shared" si="108"/>
        <v>0</v>
      </c>
      <c r="S176" s="43">
        <f t="shared" si="109"/>
        <v>0</v>
      </c>
      <c r="T176" s="43">
        <f t="shared" si="110"/>
        <v>0</v>
      </c>
      <c r="U176" s="43">
        <f t="shared" si="113"/>
        <v>0</v>
      </c>
      <c r="V176" s="67">
        <f t="shared" si="115"/>
        <v>4</v>
      </c>
      <c r="W176" s="83"/>
    </row>
    <row r="177" spans="2:23" hidden="1">
      <c r="B177" s="67">
        <f t="shared" si="114"/>
        <v>5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11"/>
        <v>6</v>
      </c>
      <c r="K177" s="20" t="s">
        <v>188</v>
      </c>
      <c r="L177" s="21" t="s">
        <v>38</v>
      </c>
      <c r="M177" s="39"/>
      <c r="N177" s="39"/>
      <c r="O177" s="43">
        <f t="shared" si="106"/>
        <v>0</v>
      </c>
      <c r="P177" s="43">
        <f t="shared" si="112"/>
        <v>0</v>
      </c>
      <c r="Q177" s="43">
        <f t="shared" si="107"/>
        <v>0</v>
      </c>
      <c r="R177" s="43">
        <f t="shared" si="108"/>
        <v>0</v>
      </c>
      <c r="S177" s="43">
        <f t="shared" si="109"/>
        <v>0</v>
      </c>
      <c r="T177" s="43">
        <f t="shared" si="110"/>
        <v>0</v>
      </c>
      <c r="U177" s="43">
        <f t="shared" si="113"/>
        <v>0</v>
      </c>
      <c r="V177" s="67">
        <f t="shared" si="115"/>
        <v>5</v>
      </c>
      <c r="W177" s="83"/>
    </row>
    <row r="178" spans="2:23" hidden="1">
      <c r="B178" s="67">
        <f t="shared" si="114"/>
        <v>6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11"/>
        <v>6</v>
      </c>
      <c r="K178" s="20" t="s">
        <v>188</v>
      </c>
      <c r="L178" s="21" t="s">
        <v>38</v>
      </c>
      <c r="M178" s="39"/>
      <c r="N178" s="39"/>
      <c r="O178" s="43">
        <f t="shared" si="106"/>
        <v>0</v>
      </c>
      <c r="P178" s="43">
        <f t="shared" si="112"/>
        <v>0</v>
      </c>
      <c r="Q178" s="43">
        <f t="shared" si="107"/>
        <v>0</v>
      </c>
      <c r="R178" s="43">
        <f t="shared" si="108"/>
        <v>0</v>
      </c>
      <c r="S178" s="43">
        <f t="shared" si="109"/>
        <v>0</v>
      </c>
      <c r="T178" s="43">
        <f t="shared" si="110"/>
        <v>0</v>
      </c>
      <c r="U178" s="43">
        <f t="shared" si="113"/>
        <v>0</v>
      </c>
      <c r="V178" s="67">
        <f t="shared" si="115"/>
        <v>6</v>
      </c>
      <c r="W178" s="83"/>
    </row>
    <row r="179" spans="2:23" hidden="1">
      <c r="B179" s="67">
        <f t="shared" si="114"/>
        <v>7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11"/>
        <v>6</v>
      </c>
      <c r="K179" s="20" t="s">
        <v>188</v>
      </c>
      <c r="L179" s="21" t="s">
        <v>38</v>
      </c>
      <c r="M179" s="39"/>
      <c r="N179" s="39"/>
      <c r="O179" s="43">
        <f t="shared" si="106"/>
        <v>0</v>
      </c>
      <c r="P179" s="43">
        <f t="shared" si="112"/>
        <v>0</v>
      </c>
      <c r="Q179" s="43">
        <f t="shared" si="107"/>
        <v>0</v>
      </c>
      <c r="R179" s="43">
        <f t="shared" si="108"/>
        <v>0</v>
      </c>
      <c r="S179" s="43">
        <f t="shared" si="109"/>
        <v>0</v>
      </c>
      <c r="T179" s="43">
        <f t="shared" si="110"/>
        <v>0</v>
      </c>
      <c r="U179" s="43">
        <f t="shared" si="113"/>
        <v>0</v>
      </c>
      <c r="V179" s="67">
        <f t="shared" si="115"/>
        <v>7</v>
      </c>
      <c r="W179" s="83"/>
    </row>
    <row r="180" spans="2:23" hidden="1">
      <c r="B180" s="67">
        <f t="shared" si="114"/>
        <v>8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11"/>
        <v>6</v>
      </c>
      <c r="K180" s="20" t="s">
        <v>188</v>
      </c>
      <c r="L180" s="21" t="s">
        <v>38</v>
      </c>
      <c r="M180" s="39"/>
      <c r="N180" s="39"/>
      <c r="O180" s="43">
        <f t="shared" si="106"/>
        <v>0</v>
      </c>
      <c r="P180" s="43">
        <f t="shared" si="112"/>
        <v>0</v>
      </c>
      <c r="Q180" s="43">
        <f t="shared" si="107"/>
        <v>0</v>
      </c>
      <c r="R180" s="43">
        <f t="shared" si="108"/>
        <v>0</v>
      </c>
      <c r="S180" s="43">
        <f t="shared" si="109"/>
        <v>0</v>
      </c>
      <c r="T180" s="43">
        <f t="shared" si="110"/>
        <v>0</v>
      </c>
      <c r="U180" s="43">
        <f t="shared" si="113"/>
        <v>0</v>
      </c>
      <c r="V180" s="67">
        <f t="shared" si="115"/>
        <v>8</v>
      </c>
      <c r="W180" s="83"/>
    </row>
    <row r="181" spans="2:23" hidden="1">
      <c r="B181" s="67">
        <f t="shared" si="114"/>
        <v>9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11"/>
        <v>6</v>
      </c>
      <c r="K181" s="20" t="s">
        <v>188</v>
      </c>
      <c r="L181" s="21" t="s">
        <v>38</v>
      </c>
      <c r="M181" s="39"/>
      <c r="N181" s="39"/>
      <c r="O181" s="43">
        <f t="shared" si="106"/>
        <v>0</v>
      </c>
      <c r="P181" s="43">
        <f t="shared" si="112"/>
        <v>0</v>
      </c>
      <c r="Q181" s="43">
        <f t="shared" si="107"/>
        <v>0</v>
      </c>
      <c r="R181" s="43">
        <f t="shared" si="108"/>
        <v>0</v>
      </c>
      <c r="S181" s="43">
        <f t="shared" si="109"/>
        <v>0</v>
      </c>
      <c r="T181" s="43">
        <f t="shared" si="110"/>
        <v>0</v>
      </c>
      <c r="U181" s="43">
        <f t="shared" si="113"/>
        <v>0</v>
      </c>
      <c r="V181" s="67">
        <f t="shared" si="115"/>
        <v>9</v>
      </c>
      <c r="W181" s="83"/>
    </row>
    <row r="182" spans="2:23" hidden="1">
      <c r="B182" s="67">
        <f t="shared" si="114"/>
        <v>10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11"/>
        <v>6</v>
      </c>
      <c r="K182" s="20" t="s">
        <v>188</v>
      </c>
      <c r="L182" s="21" t="s">
        <v>38</v>
      </c>
      <c r="M182" s="39"/>
      <c r="N182" s="39"/>
      <c r="O182" s="43">
        <f t="shared" si="106"/>
        <v>0</v>
      </c>
      <c r="P182" s="43">
        <f t="shared" si="112"/>
        <v>0</v>
      </c>
      <c r="Q182" s="43">
        <f t="shared" si="107"/>
        <v>0</v>
      </c>
      <c r="R182" s="43">
        <f t="shared" si="108"/>
        <v>0</v>
      </c>
      <c r="S182" s="43">
        <f t="shared" si="109"/>
        <v>0</v>
      </c>
      <c r="T182" s="43">
        <f t="shared" si="110"/>
        <v>0</v>
      </c>
      <c r="U182" s="43">
        <f t="shared" si="113"/>
        <v>0</v>
      </c>
      <c r="V182" s="67">
        <f t="shared" si="115"/>
        <v>10</v>
      </c>
      <c r="W182" s="83"/>
    </row>
    <row r="183" spans="2:23" hidden="1">
      <c r="B183" s="67">
        <f t="shared" si="114"/>
        <v>11</v>
      </c>
      <c r="C183" s="50" t="s">
        <v>188</v>
      </c>
      <c r="D183" s="5" t="s">
        <v>188</v>
      </c>
      <c r="E183" s="14" t="s">
        <v>38</v>
      </c>
      <c r="F183" s="17" t="s">
        <v>188</v>
      </c>
      <c r="G183" s="17" t="s">
        <v>188</v>
      </c>
      <c r="H183" s="17" t="s">
        <v>6</v>
      </c>
      <c r="I183" s="18" t="s">
        <v>6</v>
      </c>
      <c r="J183" s="5">
        <f t="shared" si="111"/>
        <v>6</v>
      </c>
      <c r="K183" s="20" t="s">
        <v>188</v>
      </c>
      <c r="L183" s="21" t="s">
        <v>38</v>
      </c>
      <c r="M183" s="39"/>
      <c r="N183" s="39"/>
      <c r="O183" s="43">
        <f t="shared" si="106"/>
        <v>0</v>
      </c>
      <c r="P183" s="43">
        <f t="shared" si="112"/>
        <v>0</v>
      </c>
      <c r="Q183" s="43">
        <f t="shared" si="107"/>
        <v>0</v>
      </c>
      <c r="R183" s="43">
        <f t="shared" si="108"/>
        <v>0</v>
      </c>
      <c r="S183" s="43">
        <f t="shared" si="109"/>
        <v>0</v>
      </c>
      <c r="T183" s="43">
        <f t="shared" si="110"/>
        <v>0</v>
      </c>
      <c r="U183" s="43">
        <f t="shared" si="113"/>
        <v>0</v>
      </c>
      <c r="V183" s="67">
        <f t="shared" si="115"/>
        <v>11</v>
      </c>
      <c r="W183" s="83"/>
    </row>
    <row r="184" spans="2:23" hidden="1">
      <c r="B184" s="67">
        <f t="shared" si="114"/>
        <v>12</v>
      </c>
      <c r="C184" s="50" t="s">
        <v>188</v>
      </c>
      <c r="D184" s="5" t="s">
        <v>188</v>
      </c>
      <c r="E184" s="14" t="s">
        <v>38</v>
      </c>
      <c r="F184" s="17" t="s">
        <v>188</v>
      </c>
      <c r="G184" s="17" t="s">
        <v>188</v>
      </c>
      <c r="H184" s="17" t="s">
        <v>6</v>
      </c>
      <c r="I184" s="18" t="s">
        <v>6</v>
      </c>
      <c r="J184" s="5">
        <f t="shared" si="111"/>
        <v>6</v>
      </c>
      <c r="K184" s="20" t="s">
        <v>188</v>
      </c>
      <c r="L184" s="21" t="s">
        <v>38</v>
      </c>
      <c r="M184" s="39"/>
      <c r="N184" s="39"/>
      <c r="O184" s="43">
        <f t="shared" si="106"/>
        <v>0</v>
      </c>
      <c r="P184" s="43">
        <f t="shared" si="112"/>
        <v>0</v>
      </c>
      <c r="Q184" s="43">
        <f t="shared" si="107"/>
        <v>0</v>
      </c>
      <c r="R184" s="43">
        <f t="shared" si="108"/>
        <v>0</v>
      </c>
      <c r="S184" s="43">
        <f t="shared" si="109"/>
        <v>0</v>
      </c>
      <c r="T184" s="43">
        <f t="shared" si="110"/>
        <v>0</v>
      </c>
      <c r="U184" s="43">
        <f t="shared" si="113"/>
        <v>0</v>
      </c>
      <c r="V184" s="67">
        <f t="shared" si="115"/>
        <v>12</v>
      </c>
      <c r="W184" s="83"/>
    </row>
    <row r="185" spans="2:23" hidden="1">
      <c r="B185" s="67">
        <f t="shared" si="114"/>
        <v>13</v>
      </c>
      <c r="C185" s="50" t="s">
        <v>188</v>
      </c>
      <c r="D185" s="5" t="s">
        <v>188</v>
      </c>
      <c r="E185" s="14" t="s">
        <v>38</v>
      </c>
      <c r="F185" s="17" t="s">
        <v>188</v>
      </c>
      <c r="G185" s="17" t="s">
        <v>188</v>
      </c>
      <c r="H185" s="17" t="s">
        <v>6</v>
      </c>
      <c r="I185" s="18" t="s">
        <v>6</v>
      </c>
      <c r="J185" s="5">
        <f t="shared" si="111"/>
        <v>6</v>
      </c>
      <c r="K185" s="20" t="s">
        <v>188</v>
      </c>
      <c r="L185" s="21" t="s">
        <v>38</v>
      </c>
      <c r="M185" s="39"/>
      <c r="N185" s="39"/>
      <c r="O185" s="43">
        <f t="shared" si="106"/>
        <v>0</v>
      </c>
      <c r="P185" s="43">
        <f t="shared" si="112"/>
        <v>0</v>
      </c>
      <c r="Q185" s="43">
        <f t="shared" si="107"/>
        <v>0</v>
      </c>
      <c r="R185" s="43">
        <f t="shared" si="108"/>
        <v>0</v>
      </c>
      <c r="S185" s="43">
        <f t="shared" si="109"/>
        <v>0</v>
      </c>
      <c r="T185" s="43">
        <f t="shared" si="110"/>
        <v>0</v>
      </c>
      <c r="U185" s="43">
        <f t="shared" si="113"/>
        <v>0</v>
      </c>
      <c r="V185" s="67">
        <f t="shared" si="115"/>
        <v>13</v>
      </c>
      <c r="W185" s="83"/>
    </row>
    <row r="186" spans="2:23" hidden="1">
      <c r="B186" s="67">
        <f t="shared" si="114"/>
        <v>14</v>
      </c>
      <c r="C186" s="50" t="s">
        <v>188</v>
      </c>
      <c r="D186" s="5" t="s">
        <v>188</v>
      </c>
      <c r="E186" s="14" t="s">
        <v>38</v>
      </c>
      <c r="F186" s="17" t="s">
        <v>188</v>
      </c>
      <c r="G186" s="17" t="s">
        <v>188</v>
      </c>
      <c r="H186" s="17" t="s">
        <v>6</v>
      </c>
      <c r="I186" s="18" t="s">
        <v>6</v>
      </c>
      <c r="J186" s="5">
        <f t="shared" si="111"/>
        <v>6</v>
      </c>
      <c r="K186" s="20" t="s">
        <v>188</v>
      </c>
      <c r="L186" s="21" t="s">
        <v>38</v>
      </c>
      <c r="M186" s="39"/>
      <c r="N186" s="39"/>
      <c r="O186" s="43">
        <f t="shared" si="106"/>
        <v>0</v>
      </c>
      <c r="P186" s="43">
        <f t="shared" si="112"/>
        <v>0</v>
      </c>
      <c r="Q186" s="43">
        <f t="shared" si="107"/>
        <v>0</v>
      </c>
      <c r="R186" s="43">
        <f t="shared" si="108"/>
        <v>0</v>
      </c>
      <c r="S186" s="43">
        <f t="shared" si="109"/>
        <v>0</v>
      </c>
      <c r="T186" s="43">
        <f t="shared" si="110"/>
        <v>0</v>
      </c>
      <c r="U186" s="43">
        <f t="shared" si="113"/>
        <v>0</v>
      </c>
      <c r="V186" s="67">
        <f t="shared" si="115"/>
        <v>14</v>
      </c>
      <c r="W186" s="83"/>
    </row>
    <row r="187" spans="2:23" hidden="1">
      <c r="B187" s="67">
        <f t="shared" si="114"/>
        <v>15</v>
      </c>
      <c r="C187" s="50" t="s">
        <v>188</v>
      </c>
      <c r="D187" s="5" t="s">
        <v>188</v>
      </c>
      <c r="E187" s="14" t="s">
        <v>38</v>
      </c>
      <c r="F187" s="17" t="s">
        <v>188</v>
      </c>
      <c r="G187" s="17" t="s">
        <v>188</v>
      </c>
      <c r="H187" s="17" t="s">
        <v>6</v>
      </c>
      <c r="I187" s="18" t="s">
        <v>6</v>
      </c>
      <c r="J187" s="5">
        <f t="shared" si="111"/>
        <v>6</v>
      </c>
      <c r="K187" s="20" t="s">
        <v>188</v>
      </c>
      <c r="L187" s="21" t="s">
        <v>38</v>
      </c>
      <c r="M187" s="39"/>
      <c r="N187" s="39"/>
      <c r="O187" s="43">
        <f t="shared" si="106"/>
        <v>0</v>
      </c>
      <c r="P187" s="43">
        <f t="shared" si="112"/>
        <v>0</v>
      </c>
      <c r="Q187" s="43">
        <f t="shared" si="107"/>
        <v>0</v>
      </c>
      <c r="R187" s="43">
        <f t="shared" si="108"/>
        <v>0</v>
      </c>
      <c r="S187" s="43">
        <f t="shared" si="109"/>
        <v>0</v>
      </c>
      <c r="T187" s="43">
        <f t="shared" si="110"/>
        <v>0</v>
      </c>
      <c r="U187" s="43">
        <f t="shared" si="113"/>
        <v>0</v>
      </c>
      <c r="V187" s="67">
        <f t="shared" si="115"/>
        <v>15</v>
      </c>
      <c r="W187" s="83"/>
    </row>
    <row r="188" spans="2:23" hidden="1">
      <c r="V188" s="1"/>
      <c r="W188" s="83"/>
    </row>
    <row r="189" spans="2:23" hidden="1">
      <c r="V189" s="1"/>
      <c r="W189" s="83"/>
    </row>
    <row r="190" spans="2:23" hidden="1">
      <c r="B190" s="686" t="s">
        <v>213</v>
      </c>
      <c r="C190" s="692" t="s">
        <v>201</v>
      </c>
      <c r="D190" s="695" t="s">
        <v>202</v>
      </c>
      <c r="E190" s="695" t="s">
        <v>36</v>
      </c>
      <c r="F190" s="698" t="s">
        <v>32</v>
      </c>
      <c r="G190" s="698"/>
      <c r="H190" s="698"/>
      <c r="I190" s="60" t="s">
        <v>33</v>
      </c>
      <c r="J190" s="699" t="s">
        <v>298</v>
      </c>
      <c r="K190" s="700"/>
      <c r="L190" s="683" t="s">
        <v>34</v>
      </c>
      <c r="M190" s="79" t="s">
        <v>48</v>
      </c>
      <c r="N190" s="79" t="s">
        <v>253</v>
      </c>
      <c r="O190" s="61" t="s">
        <v>220</v>
      </c>
      <c r="P190" s="61" t="s">
        <v>49</v>
      </c>
      <c r="Q190" s="61" t="s">
        <v>50</v>
      </c>
      <c r="R190" s="61" t="s">
        <v>53</v>
      </c>
      <c r="S190" s="61" t="s">
        <v>221</v>
      </c>
      <c r="T190" s="61" t="s">
        <v>218</v>
      </c>
      <c r="U190" s="61" t="s">
        <v>219</v>
      </c>
      <c r="V190" s="686" t="s">
        <v>213</v>
      </c>
      <c r="W190" s="83"/>
    </row>
    <row r="191" spans="2:23" hidden="1">
      <c r="B191" s="687"/>
      <c r="C191" s="693"/>
      <c r="D191" s="696"/>
      <c r="E191" s="696"/>
      <c r="F191" s="688" t="s">
        <v>0</v>
      </c>
      <c r="G191" s="688" t="s">
        <v>1</v>
      </c>
      <c r="H191" s="688" t="s">
        <v>2</v>
      </c>
      <c r="I191" s="690" t="s">
        <v>35</v>
      </c>
      <c r="J191" s="701"/>
      <c r="K191" s="702"/>
      <c r="L191" s="684"/>
      <c r="M191" s="80" t="s">
        <v>46</v>
      </c>
      <c r="N191" s="81" t="s">
        <v>254</v>
      </c>
      <c r="O191" s="61" t="s">
        <v>52</v>
      </c>
      <c r="P191" s="61" t="s">
        <v>51</v>
      </c>
      <c r="Q191" s="61" t="s">
        <v>358</v>
      </c>
      <c r="R191" s="61" t="s">
        <v>55</v>
      </c>
      <c r="S191" s="61" t="s">
        <v>192</v>
      </c>
      <c r="T191" s="61" t="s">
        <v>193</v>
      </c>
      <c r="U191" s="61" t="s">
        <v>56</v>
      </c>
      <c r="V191" s="687"/>
      <c r="W191" s="86" t="s">
        <v>266</v>
      </c>
    </row>
    <row r="192" spans="2:23" hidden="1">
      <c r="B192" s="687"/>
      <c r="C192" s="694"/>
      <c r="D192" s="697"/>
      <c r="E192" s="697"/>
      <c r="F192" s="689"/>
      <c r="G192" s="689"/>
      <c r="H192" s="689"/>
      <c r="I192" s="691"/>
      <c r="J192" s="703"/>
      <c r="K192" s="704"/>
      <c r="L192" s="685"/>
      <c r="M192" s="116">
        <f>SUM(O192:U192)-Q192-R192</f>
        <v>0</v>
      </c>
      <c r="N192" s="117">
        <f>O192+T192+(IF(W192=1,U192,0))</f>
        <v>0</v>
      </c>
      <c r="O192" s="62">
        <f>SUM(O193:O207)</f>
        <v>0</v>
      </c>
      <c r="P192" s="62">
        <f>SUM(P193:P207)</f>
        <v>0</v>
      </c>
      <c r="Q192" s="62">
        <f>SUM(Q193:Q207)</f>
        <v>0</v>
      </c>
      <c r="R192" s="62">
        <f>SUM(R193:R207)</f>
        <v>0</v>
      </c>
      <c r="S192" s="62">
        <f t="shared" ref="S192:T192" si="116">SUM(S193:S207)</f>
        <v>0</v>
      </c>
      <c r="T192" s="62">
        <f t="shared" si="116"/>
        <v>0</v>
      </c>
      <c r="U192" s="62">
        <f>SUM(U193:U207)</f>
        <v>0</v>
      </c>
      <c r="V192" s="687"/>
      <c r="W192" s="83">
        <f>$Y$15</f>
        <v>0</v>
      </c>
    </row>
    <row r="193" spans="2:23" hidden="1">
      <c r="B193" s="63">
        <v>1</v>
      </c>
      <c r="C193" s="50" t="s">
        <v>188</v>
      </c>
      <c r="D193" s="5" t="s">
        <v>188</v>
      </c>
      <c r="E193" s="5" t="s">
        <v>38</v>
      </c>
      <c r="F193" s="17" t="s">
        <v>188</v>
      </c>
      <c r="G193" s="17" t="s">
        <v>188</v>
      </c>
      <c r="H193" s="17"/>
      <c r="I193" s="27"/>
      <c r="J193" s="5">
        <f>IF(K193="耕作",0,IF(K193="休耕",1,IF(K193="転用",2,IF(K193="売却",3,IF(K193="貸出",4,IF(K193="借入",5,IF(K193="-",6,IF(K193="その他",7))))))))</f>
        <v>6</v>
      </c>
      <c r="K193" s="20" t="s">
        <v>188</v>
      </c>
      <c r="L193" s="21" t="s">
        <v>38</v>
      </c>
      <c r="M193" s="39"/>
      <c r="N193" s="39"/>
      <c r="O193" s="43">
        <f t="shared" ref="O193:O207" si="117">IF(J193=0,I193,0)</f>
        <v>0</v>
      </c>
      <c r="P193" s="43">
        <f>IF(J193=1,I193,0)</f>
        <v>0</v>
      </c>
      <c r="Q193" s="43">
        <f t="shared" ref="Q193:Q207" si="118">IF(J193=2,I193,0)</f>
        <v>0</v>
      </c>
      <c r="R193" s="43">
        <f t="shared" ref="R193:R207" si="119">IF(J193=3,I193,0)</f>
        <v>0</v>
      </c>
      <c r="S193" s="43">
        <f t="shared" ref="S193:S207" si="120">IF(J193=4,I193,0)</f>
        <v>0</v>
      </c>
      <c r="T193" s="43">
        <f t="shared" ref="T193:T207" si="121">IF(J193=5,I193,0)</f>
        <v>0</v>
      </c>
      <c r="U193" s="43">
        <f>IF(J193=7,I193,0)</f>
        <v>0</v>
      </c>
      <c r="V193" s="63">
        <v>1</v>
      </c>
      <c r="W193" s="83"/>
    </row>
    <row r="194" spans="2:23" hidden="1">
      <c r="B194" s="63">
        <f>1+B193</f>
        <v>2</v>
      </c>
      <c r="C194" s="50" t="s">
        <v>188</v>
      </c>
      <c r="D194" s="5" t="s">
        <v>188</v>
      </c>
      <c r="E194" s="14" t="s">
        <v>38</v>
      </c>
      <c r="F194" s="17" t="s">
        <v>188</v>
      </c>
      <c r="G194" s="17" t="s">
        <v>188</v>
      </c>
      <c r="H194" s="17"/>
      <c r="I194" s="27"/>
      <c r="J194" s="5">
        <f t="shared" ref="J194:J207" si="122">IF(K194="耕作",0,IF(K194="休耕",1,IF(K194="転用",2,IF(K194="売却",3,IF(K194="貸出",4,IF(K194="借入",5,IF(K194="-",6,IF(K194="その他",7))))))))</f>
        <v>6</v>
      </c>
      <c r="K194" s="20" t="s">
        <v>188</v>
      </c>
      <c r="L194" s="95" t="s">
        <v>38</v>
      </c>
      <c r="M194" s="39"/>
      <c r="N194" s="39"/>
      <c r="O194" s="43">
        <f t="shared" si="117"/>
        <v>0</v>
      </c>
      <c r="P194" s="43">
        <f t="shared" ref="P194:P207" si="123">IF(J194=1,I194,0)</f>
        <v>0</v>
      </c>
      <c r="Q194" s="43">
        <f t="shared" si="118"/>
        <v>0</v>
      </c>
      <c r="R194" s="43">
        <f t="shared" si="119"/>
        <v>0</v>
      </c>
      <c r="S194" s="43">
        <f t="shared" si="120"/>
        <v>0</v>
      </c>
      <c r="T194" s="43">
        <f t="shared" si="121"/>
        <v>0</v>
      </c>
      <c r="U194" s="43">
        <f t="shared" ref="U194:U207" si="124">IF(J194=7,I194,0)</f>
        <v>0</v>
      </c>
      <c r="V194" s="63">
        <f>1+V193</f>
        <v>2</v>
      </c>
      <c r="W194" s="83"/>
    </row>
    <row r="195" spans="2:23" hidden="1">
      <c r="B195" s="63">
        <f t="shared" ref="B195:B207" si="125">1+B194</f>
        <v>3</v>
      </c>
      <c r="C195" s="50" t="s">
        <v>188</v>
      </c>
      <c r="D195" s="5" t="s">
        <v>188</v>
      </c>
      <c r="E195" s="14" t="s">
        <v>38</v>
      </c>
      <c r="F195" s="17" t="s">
        <v>188</v>
      </c>
      <c r="G195" s="17" t="s">
        <v>188</v>
      </c>
      <c r="H195" s="17"/>
      <c r="I195" s="27"/>
      <c r="J195" s="5">
        <f t="shared" si="122"/>
        <v>6</v>
      </c>
      <c r="K195" s="20" t="s">
        <v>188</v>
      </c>
      <c r="L195" s="95" t="s">
        <v>38</v>
      </c>
      <c r="M195" s="39"/>
      <c r="N195" s="39"/>
      <c r="O195" s="43">
        <f t="shared" si="117"/>
        <v>0</v>
      </c>
      <c r="P195" s="43">
        <f t="shared" si="123"/>
        <v>0</v>
      </c>
      <c r="Q195" s="43">
        <f t="shared" si="118"/>
        <v>0</v>
      </c>
      <c r="R195" s="43">
        <f t="shared" si="119"/>
        <v>0</v>
      </c>
      <c r="S195" s="43">
        <f t="shared" si="120"/>
        <v>0</v>
      </c>
      <c r="T195" s="43">
        <f t="shared" si="121"/>
        <v>0</v>
      </c>
      <c r="U195" s="43">
        <f t="shared" si="124"/>
        <v>0</v>
      </c>
      <c r="V195" s="63">
        <f t="shared" ref="V195:V207" si="126">1+V194</f>
        <v>3</v>
      </c>
      <c r="W195" s="83"/>
    </row>
    <row r="196" spans="2:23" hidden="1">
      <c r="B196" s="63">
        <f t="shared" si="125"/>
        <v>4</v>
      </c>
      <c r="C196" s="50" t="s">
        <v>188</v>
      </c>
      <c r="D196" s="5" t="s">
        <v>188</v>
      </c>
      <c r="E196" s="14" t="s">
        <v>38</v>
      </c>
      <c r="F196" s="17" t="s">
        <v>188</v>
      </c>
      <c r="G196" s="17" t="s">
        <v>188</v>
      </c>
      <c r="H196" s="17" t="s">
        <v>6</v>
      </c>
      <c r="I196" s="18" t="s">
        <v>6</v>
      </c>
      <c r="J196" s="5">
        <f t="shared" si="122"/>
        <v>6</v>
      </c>
      <c r="K196" s="20" t="s">
        <v>188</v>
      </c>
      <c r="L196" s="21" t="s">
        <v>38</v>
      </c>
      <c r="M196" s="39"/>
      <c r="N196" s="39"/>
      <c r="O196" s="43">
        <f t="shared" si="117"/>
        <v>0</v>
      </c>
      <c r="P196" s="43">
        <f t="shared" si="123"/>
        <v>0</v>
      </c>
      <c r="Q196" s="43">
        <f t="shared" si="118"/>
        <v>0</v>
      </c>
      <c r="R196" s="43">
        <f t="shared" si="119"/>
        <v>0</v>
      </c>
      <c r="S196" s="43">
        <f t="shared" si="120"/>
        <v>0</v>
      </c>
      <c r="T196" s="43">
        <f t="shared" si="121"/>
        <v>0</v>
      </c>
      <c r="U196" s="43">
        <f t="shared" si="124"/>
        <v>0</v>
      </c>
      <c r="V196" s="63">
        <f t="shared" si="126"/>
        <v>4</v>
      </c>
      <c r="W196" s="83"/>
    </row>
    <row r="197" spans="2:23" hidden="1">
      <c r="B197" s="63">
        <f t="shared" si="125"/>
        <v>5</v>
      </c>
      <c r="C197" s="50" t="s">
        <v>188</v>
      </c>
      <c r="D197" s="5" t="s">
        <v>188</v>
      </c>
      <c r="E197" s="14" t="s">
        <v>38</v>
      </c>
      <c r="F197" s="17" t="s">
        <v>188</v>
      </c>
      <c r="G197" s="17" t="s">
        <v>188</v>
      </c>
      <c r="H197" s="17" t="s">
        <v>6</v>
      </c>
      <c r="I197" s="18" t="s">
        <v>6</v>
      </c>
      <c r="J197" s="5">
        <f t="shared" si="122"/>
        <v>6</v>
      </c>
      <c r="K197" s="20" t="s">
        <v>188</v>
      </c>
      <c r="L197" s="21" t="s">
        <v>38</v>
      </c>
      <c r="M197" s="39"/>
      <c r="N197" s="39"/>
      <c r="O197" s="43">
        <f t="shared" si="117"/>
        <v>0</v>
      </c>
      <c r="P197" s="43">
        <f t="shared" si="123"/>
        <v>0</v>
      </c>
      <c r="Q197" s="43">
        <f t="shared" si="118"/>
        <v>0</v>
      </c>
      <c r="R197" s="43">
        <f t="shared" si="119"/>
        <v>0</v>
      </c>
      <c r="S197" s="43">
        <f t="shared" si="120"/>
        <v>0</v>
      </c>
      <c r="T197" s="43">
        <f t="shared" si="121"/>
        <v>0</v>
      </c>
      <c r="U197" s="43">
        <f t="shared" si="124"/>
        <v>0</v>
      </c>
      <c r="V197" s="63">
        <f t="shared" si="126"/>
        <v>5</v>
      </c>
      <c r="W197" s="83"/>
    </row>
    <row r="198" spans="2:23" hidden="1">
      <c r="B198" s="63">
        <f t="shared" si="125"/>
        <v>6</v>
      </c>
      <c r="C198" s="50" t="s">
        <v>188</v>
      </c>
      <c r="D198" s="5" t="s">
        <v>188</v>
      </c>
      <c r="E198" s="14" t="s">
        <v>38</v>
      </c>
      <c r="F198" s="17" t="s">
        <v>188</v>
      </c>
      <c r="G198" s="17" t="s">
        <v>188</v>
      </c>
      <c r="H198" s="17" t="s">
        <v>6</v>
      </c>
      <c r="I198" s="18" t="s">
        <v>6</v>
      </c>
      <c r="J198" s="5">
        <f t="shared" si="122"/>
        <v>6</v>
      </c>
      <c r="K198" s="20" t="s">
        <v>188</v>
      </c>
      <c r="L198" s="21" t="s">
        <v>38</v>
      </c>
      <c r="M198" s="39"/>
      <c r="N198" s="39"/>
      <c r="O198" s="43">
        <f t="shared" si="117"/>
        <v>0</v>
      </c>
      <c r="P198" s="43">
        <f t="shared" si="123"/>
        <v>0</v>
      </c>
      <c r="Q198" s="43">
        <f t="shared" si="118"/>
        <v>0</v>
      </c>
      <c r="R198" s="43">
        <f t="shared" si="119"/>
        <v>0</v>
      </c>
      <c r="S198" s="43">
        <f t="shared" si="120"/>
        <v>0</v>
      </c>
      <c r="T198" s="43">
        <f t="shared" si="121"/>
        <v>0</v>
      </c>
      <c r="U198" s="43">
        <f t="shared" si="124"/>
        <v>0</v>
      </c>
      <c r="V198" s="63">
        <f t="shared" si="126"/>
        <v>6</v>
      </c>
      <c r="W198" s="83"/>
    </row>
    <row r="199" spans="2:23" hidden="1">
      <c r="B199" s="63">
        <f t="shared" si="125"/>
        <v>7</v>
      </c>
      <c r="C199" s="50" t="s">
        <v>188</v>
      </c>
      <c r="D199" s="5" t="s">
        <v>188</v>
      </c>
      <c r="E199" s="14" t="s">
        <v>38</v>
      </c>
      <c r="F199" s="17" t="s">
        <v>188</v>
      </c>
      <c r="G199" s="17" t="s">
        <v>188</v>
      </c>
      <c r="H199" s="17" t="s">
        <v>6</v>
      </c>
      <c r="I199" s="18" t="s">
        <v>6</v>
      </c>
      <c r="J199" s="5">
        <f t="shared" si="122"/>
        <v>6</v>
      </c>
      <c r="K199" s="20" t="s">
        <v>188</v>
      </c>
      <c r="L199" s="21" t="s">
        <v>38</v>
      </c>
      <c r="M199" s="39"/>
      <c r="N199" s="39"/>
      <c r="O199" s="43">
        <f t="shared" si="117"/>
        <v>0</v>
      </c>
      <c r="P199" s="43">
        <f t="shared" si="123"/>
        <v>0</v>
      </c>
      <c r="Q199" s="43">
        <f t="shared" si="118"/>
        <v>0</v>
      </c>
      <c r="R199" s="43">
        <f t="shared" si="119"/>
        <v>0</v>
      </c>
      <c r="S199" s="43">
        <f t="shared" si="120"/>
        <v>0</v>
      </c>
      <c r="T199" s="43">
        <f t="shared" si="121"/>
        <v>0</v>
      </c>
      <c r="U199" s="43">
        <f t="shared" si="124"/>
        <v>0</v>
      </c>
      <c r="V199" s="63">
        <f t="shared" si="126"/>
        <v>7</v>
      </c>
      <c r="W199" s="83"/>
    </row>
    <row r="200" spans="2:23" hidden="1">
      <c r="B200" s="63">
        <f t="shared" si="125"/>
        <v>8</v>
      </c>
      <c r="C200" s="50" t="s">
        <v>188</v>
      </c>
      <c r="D200" s="5" t="s">
        <v>188</v>
      </c>
      <c r="E200" s="14" t="s">
        <v>38</v>
      </c>
      <c r="F200" s="17" t="s">
        <v>188</v>
      </c>
      <c r="G200" s="17" t="s">
        <v>188</v>
      </c>
      <c r="H200" s="17" t="s">
        <v>6</v>
      </c>
      <c r="I200" s="18" t="s">
        <v>6</v>
      </c>
      <c r="J200" s="5">
        <f t="shared" si="122"/>
        <v>6</v>
      </c>
      <c r="K200" s="20" t="s">
        <v>188</v>
      </c>
      <c r="L200" s="21" t="s">
        <v>38</v>
      </c>
      <c r="M200" s="39"/>
      <c r="N200" s="39"/>
      <c r="O200" s="43">
        <f t="shared" si="117"/>
        <v>0</v>
      </c>
      <c r="P200" s="43">
        <f t="shared" si="123"/>
        <v>0</v>
      </c>
      <c r="Q200" s="43">
        <f t="shared" si="118"/>
        <v>0</v>
      </c>
      <c r="R200" s="43">
        <f t="shared" si="119"/>
        <v>0</v>
      </c>
      <c r="S200" s="43">
        <f t="shared" si="120"/>
        <v>0</v>
      </c>
      <c r="T200" s="43">
        <f t="shared" si="121"/>
        <v>0</v>
      </c>
      <c r="U200" s="43">
        <f t="shared" si="124"/>
        <v>0</v>
      </c>
      <c r="V200" s="63">
        <f t="shared" si="126"/>
        <v>8</v>
      </c>
      <c r="W200" s="83"/>
    </row>
    <row r="201" spans="2:23" hidden="1">
      <c r="B201" s="63">
        <f t="shared" si="125"/>
        <v>9</v>
      </c>
      <c r="C201" s="50" t="s">
        <v>188</v>
      </c>
      <c r="D201" s="5" t="s">
        <v>188</v>
      </c>
      <c r="E201" s="14" t="s">
        <v>38</v>
      </c>
      <c r="F201" s="17" t="s">
        <v>188</v>
      </c>
      <c r="G201" s="17" t="s">
        <v>188</v>
      </c>
      <c r="H201" s="17" t="s">
        <v>6</v>
      </c>
      <c r="I201" s="18" t="s">
        <v>6</v>
      </c>
      <c r="J201" s="5">
        <f t="shared" si="122"/>
        <v>6</v>
      </c>
      <c r="K201" s="20" t="s">
        <v>188</v>
      </c>
      <c r="L201" s="21" t="s">
        <v>38</v>
      </c>
      <c r="M201" s="39"/>
      <c r="N201" s="39"/>
      <c r="O201" s="43">
        <f t="shared" si="117"/>
        <v>0</v>
      </c>
      <c r="P201" s="43">
        <f t="shared" si="123"/>
        <v>0</v>
      </c>
      <c r="Q201" s="43">
        <f t="shared" si="118"/>
        <v>0</v>
      </c>
      <c r="R201" s="43">
        <f t="shared" si="119"/>
        <v>0</v>
      </c>
      <c r="S201" s="43">
        <f t="shared" si="120"/>
        <v>0</v>
      </c>
      <c r="T201" s="43">
        <f t="shared" si="121"/>
        <v>0</v>
      </c>
      <c r="U201" s="43">
        <f t="shared" si="124"/>
        <v>0</v>
      </c>
      <c r="V201" s="63">
        <f t="shared" si="126"/>
        <v>9</v>
      </c>
      <c r="W201" s="83"/>
    </row>
    <row r="202" spans="2:23" hidden="1">
      <c r="B202" s="63">
        <f t="shared" si="125"/>
        <v>10</v>
      </c>
      <c r="C202" s="50" t="s">
        <v>188</v>
      </c>
      <c r="D202" s="5" t="s">
        <v>188</v>
      </c>
      <c r="E202" s="14" t="s">
        <v>38</v>
      </c>
      <c r="F202" s="17" t="s">
        <v>188</v>
      </c>
      <c r="G202" s="17" t="s">
        <v>188</v>
      </c>
      <c r="H202" s="17" t="s">
        <v>6</v>
      </c>
      <c r="I202" s="18" t="s">
        <v>6</v>
      </c>
      <c r="J202" s="5">
        <f t="shared" si="122"/>
        <v>6</v>
      </c>
      <c r="K202" s="20" t="s">
        <v>188</v>
      </c>
      <c r="L202" s="21" t="s">
        <v>38</v>
      </c>
      <c r="M202" s="39"/>
      <c r="N202" s="39"/>
      <c r="O202" s="43">
        <f t="shared" si="117"/>
        <v>0</v>
      </c>
      <c r="P202" s="43">
        <f t="shared" si="123"/>
        <v>0</v>
      </c>
      <c r="Q202" s="43">
        <f t="shared" si="118"/>
        <v>0</v>
      </c>
      <c r="R202" s="43">
        <f t="shared" si="119"/>
        <v>0</v>
      </c>
      <c r="S202" s="43">
        <f t="shared" si="120"/>
        <v>0</v>
      </c>
      <c r="T202" s="43">
        <f t="shared" si="121"/>
        <v>0</v>
      </c>
      <c r="U202" s="43">
        <f t="shared" si="124"/>
        <v>0</v>
      </c>
      <c r="V202" s="63">
        <f t="shared" si="126"/>
        <v>10</v>
      </c>
      <c r="W202" s="83"/>
    </row>
    <row r="203" spans="2:23" hidden="1">
      <c r="B203" s="63">
        <f t="shared" si="125"/>
        <v>11</v>
      </c>
      <c r="C203" s="50" t="s">
        <v>188</v>
      </c>
      <c r="D203" s="5" t="s">
        <v>188</v>
      </c>
      <c r="E203" s="14" t="s">
        <v>38</v>
      </c>
      <c r="F203" s="17" t="s">
        <v>188</v>
      </c>
      <c r="G203" s="17" t="s">
        <v>188</v>
      </c>
      <c r="H203" s="17" t="s">
        <v>6</v>
      </c>
      <c r="I203" s="18" t="s">
        <v>6</v>
      </c>
      <c r="J203" s="5">
        <f t="shared" si="122"/>
        <v>6</v>
      </c>
      <c r="K203" s="20" t="s">
        <v>188</v>
      </c>
      <c r="L203" s="21" t="s">
        <v>38</v>
      </c>
      <c r="M203" s="39"/>
      <c r="N203" s="39"/>
      <c r="O203" s="43">
        <f t="shared" si="117"/>
        <v>0</v>
      </c>
      <c r="P203" s="43">
        <f t="shared" si="123"/>
        <v>0</v>
      </c>
      <c r="Q203" s="43">
        <f t="shared" si="118"/>
        <v>0</v>
      </c>
      <c r="R203" s="43">
        <f t="shared" si="119"/>
        <v>0</v>
      </c>
      <c r="S203" s="43">
        <f t="shared" si="120"/>
        <v>0</v>
      </c>
      <c r="T203" s="43">
        <f t="shared" si="121"/>
        <v>0</v>
      </c>
      <c r="U203" s="43">
        <f t="shared" si="124"/>
        <v>0</v>
      </c>
      <c r="V203" s="63">
        <f t="shared" si="126"/>
        <v>11</v>
      </c>
      <c r="W203" s="83"/>
    </row>
    <row r="204" spans="2:23" hidden="1">
      <c r="B204" s="63">
        <f t="shared" si="125"/>
        <v>12</v>
      </c>
      <c r="C204" s="50" t="s">
        <v>188</v>
      </c>
      <c r="D204" s="5" t="s">
        <v>188</v>
      </c>
      <c r="E204" s="14" t="s">
        <v>38</v>
      </c>
      <c r="F204" s="17" t="s">
        <v>188</v>
      </c>
      <c r="G204" s="17" t="s">
        <v>188</v>
      </c>
      <c r="H204" s="17" t="s">
        <v>6</v>
      </c>
      <c r="I204" s="18" t="s">
        <v>6</v>
      </c>
      <c r="J204" s="5">
        <f t="shared" si="122"/>
        <v>6</v>
      </c>
      <c r="K204" s="20" t="s">
        <v>188</v>
      </c>
      <c r="L204" s="21" t="s">
        <v>38</v>
      </c>
      <c r="M204" s="39"/>
      <c r="N204" s="39"/>
      <c r="O204" s="43">
        <f t="shared" si="117"/>
        <v>0</v>
      </c>
      <c r="P204" s="43">
        <f t="shared" si="123"/>
        <v>0</v>
      </c>
      <c r="Q204" s="43">
        <f t="shared" si="118"/>
        <v>0</v>
      </c>
      <c r="R204" s="43">
        <f t="shared" si="119"/>
        <v>0</v>
      </c>
      <c r="S204" s="43">
        <f t="shared" si="120"/>
        <v>0</v>
      </c>
      <c r="T204" s="43">
        <f t="shared" si="121"/>
        <v>0</v>
      </c>
      <c r="U204" s="43">
        <f t="shared" si="124"/>
        <v>0</v>
      </c>
      <c r="V204" s="63">
        <f t="shared" si="126"/>
        <v>12</v>
      </c>
      <c r="W204" s="83"/>
    </row>
    <row r="205" spans="2:23" hidden="1">
      <c r="B205" s="63">
        <f t="shared" si="125"/>
        <v>13</v>
      </c>
      <c r="C205" s="50" t="s">
        <v>188</v>
      </c>
      <c r="D205" s="5" t="s">
        <v>188</v>
      </c>
      <c r="E205" s="14" t="s">
        <v>38</v>
      </c>
      <c r="F205" s="17" t="s">
        <v>188</v>
      </c>
      <c r="G205" s="17" t="s">
        <v>188</v>
      </c>
      <c r="H205" s="17" t="s">
        <v>6</v>
      </c>
      <c r="I205" s="18" t="s">
        <v>6</v>
      </c>
      <c r="J205" s="5">
        <f t="shared" si="122"/>
        <v>6</v>
      </c>
      <c r="K205" s="20" t="s">
        <v>188</v>
      </c>
      <c r="L205" s="21" t="s">
        <v>38</v>
      </c>
      <c r="M205" s="39"/>
      <c r="N205" s="39"/>
      <c r="O205" s="43">
        <f t="shared" si="117"/>
        <v>0</v>
      </c>
      <c r="P205" s="43">
        <f t="shared" si="123"/>
        <v>0</v>
      </c>
      <c r="Q205" s="43">
        <f t="shared" si="118"/>
        <v>0</v>
      </c>
      <c r="R205" s="43">
        <f t="shared" si="119"/>
        <v>0</v>
      </c>
      <c r="S205" s="43">
        <f t="shared" si="120"/>
        <v>0</v>
      </c>
      <c r="T205" s="43">
        <f t="shared" si="121"/>
        <v>0</v>
      </c>
      <c r="U205" s="43">
        <f t="shared" si="124"/>
        <v>0</v>
      </c>
      <c r="V205" s="63">
        <f t="shared" si="126"/>
        <v>13</v>
      </c>
      <c r="W205" s="83"/>
    </row>
    <row r="206" spans="2:23" hidden="1">
      <c r="B206" s="63">
        <f t="shared" si="125"/>
        <v>14</v>
      </c>
      <c r="C206" s="50" t="s">
        <v>188</v>
      </c>
      <c r="D206" s="5" t="s">
        <v>188</v>
      </c>
      <c r="E206" s="14" t="s">
        <v>38</v>
      </c>
      <c r="F206" s="17" t="s">
        <v>188</v>
      </c>
      <c r="G206" s="17" t="s">
        <v>188</v>
      </c>
      <c r="H206" s="17" t="s">
        <v>6</v>
      </c>
      <c r="I206" s="18" t="s">
        <v>6</v>
      </c>
      <c r="J206" s="5">
        <f t="shared" si="122"/>
        <v>6</v>
      </c>
      <c r="K206" s="20" t="s">
        <v>188</v>
      </c>
      <c r="L206" s="21" t="s">
        <v>38</v>
      </c>
      <c r="M206" s="39"/>
      <c r="N206" s="39"/>
      <c r="O206" s="43">
        <f t="shared" si="117"/>
        <v>0</v>
      </c>
      <c r="P206" s="43">
        <f t="shared" si="123"/>
        <v>0</v>
      </c>
      <c r="Q206" s="43">
        <f t="shared" si="118"/>
        <v>0</v>
      </c>
      <c r="R206" s="43">
        <f t="shared" si="119"/>
        <v>0</v>
      </c>
      <c r="S206" s="43">
        <f t="shared" si="120"/>
        <v>0</v>
      </c>
      <c r="T206" s="43">
        <f t="shared" si="121"/>
        <v>0</v>
      </c>
      <c r="U206" s="43">
        <f t="shared" si="124"/>
        <v>0</v>
      </c>
      <c r="V206" s="63">
        <f t="shared" si="126"/>
        <v>14</v>
      </c>
      <c r="W206" s="83"/>
    </row>
    <row r="207" spans="2:23" hidden="1">
      <c r="B207" s="63">
        <f t="shared" si="125"/>
        <v>15</v>
      </c>
      <c r="C207" s="50" t="s">
        <v>188</v>
      </c>
      <c r="D207" s="5" t="s">
        <v>188</v>
      </c>
      <c r="E207" s="14" t="s">
        <v>38</v>
      </c>
      <c r="F207" s="17" t="s">
        <v>188</v>
      </c>
      <c r="G207" s="17" t="s">
        <v>188</v>
      </c>
      <c r="H207" s="17" t="s">
        <v>6</v>
      </c>
      <c r="I207" s="18" t="s">
        <v>6</v>
      </c>
      <c r="J207" s="5">
        <f t="shared" si="122"/>
        <v>6</v>
      </c>
      <c r="K207" s="20" t="s">
        <v>188</v>
      </c>
      <c r="L207" s="21" t="s">
        <v>38</v>
      </c>
      <c r="M207" s="39"/>
      <c r="N207" s="39"/>
      <c r="O207" s="43">
        <f t="shared" si="117"/>
        <v>0</v>
      </c>
      <c r="P207" s="43">
        <f t="shared" si="123"/>
        <v>0</v>
      </c>
      <c r="Q207" s="43">
        <f t="shared" si="118"/>
        <v>0</v>
      </c>
      <c r="R207" s="43">
        <f t="shared" si="119"/>
        <v>0</v>
      </c>
      <c r="S207" s="43">
        <f t="shared" si="120"/>
        <v>0</v>
      </c>
      <c r="T207" s="43">
        <f t="shared" si="121"/>
        <v>0</v>
      </c>
      <c r="U207" s="43">
        <f t="shared" si="124"/>
        <v>0</v>
      </c>
      <c r="V207" s="63">
        <f t="shared" si="126"/>
        <v>15</v>
      </c>
      <c r="W207" s="83"/>
    </row>
    <row r="208" spans="2:23" hidden="1"/>
    <row r="209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40:L42"/>
    <mergeCell ref="V40:V42"/>
    <mergeCell ref="F41:F42"/>
    <mergeCell ref="G41:G42"/>
    <mergeCell ref="H41:H42"/>
    <mergeCell ref="I41:I42"/>
    <mergeCell ref="B40:B42"/>
    <mergeCell ref="C40:C42"/>
    <mergeCell ref="D40:D42"/>
    <mergeCell ref="E40:E42"/>
    <mergeCell ref="F40:H40"/>
    <mergeCell ref="J40:K42"/>
    <mergeCell ref="L60:L62"/>
    <mergeCell ref="V60:V62"/>
    <mergeCell ref="F61:F62"/>
    <mergeCell ref="G61:G62"/>
    <mergeCell ref="H61:H62"/>
    <mergeCell ref="I61:I62"/>
    <mergeCell ref="B60:B62"/>
    <mergeCell ref="C60:C62"/>
    <mergeCell ref="D60:D62"/>
    <mergeCell ref="E60:E62"/>
    <mergeCell ref="F60:H60"/>
    <mergeCell ref="J60:K62"/>
    <mergeCell ref="L80:L82"/>
    <mergeCell ref="V80:V82"/>
    <mergeCell ref="F81:F82"/>
    <mergeCell ref="G81:G82"/>
    <mergeCell ref="H81:H82"/>
    <mergeCell ref="I81:I82"/>
    <mergeCell ref="B80:B82"/>
    <mergeCell ref="C80:C82"/>
    <mergeCell ref="D80:D82"/>
    <mergeCell ref="E80:E82"/>
    <mergeCell ref="F80:H80"/>
    <mergeCell ref="J80:K82"/>
    <mergeCell ref="L110:L112"/>
    <mergeCell ref="V110:V112"/>
    <mergeCell ref="F111:F112"/>
    <mergeCell ref="G111:G112"/>
    <mergeCell ref="H111:H112"/>
    <mergeCell ref="I111:I112"/>
    <mergeCell ref="B110:B112"/>
    <mergeCell ref="C110:C112"/>
    <mergeCell ref="D110:D112"/>
    <mergeCell ref="E110:E112"/>
    <mergeCell ref="F110:H110"/>
    <mergeCell ref="J110:K112"/>
    <mergeCell ref="L130:L132"/>
    <mergeCell ref="V130:V132"/>
    <mergeCell ref="F131:F132"/>
    <mergeCell ref="G131:G132"/>
    <mergeCell ref="H131:H132"/>
    <mergeCell ref="I131:I132"/>
    <mergeCell ref="B130:B132"/>
    <mergeCell ref="C130:C132"/>
    <mergeCell ref="D130:D132"/>
    <mergeCell ref="E130:E132"/>
    <mergeCell ref="F130:H130"/>
    <mergeCell ref="J130:K132"/>
    <mergeCell ref="L150:L152"/>
    <mergeCell ref="V150:V152"/>
    <mergeCell ref="F151:F152"/>
    <mergeCell ref="G151:G152"/>
    <mergeCell ref="H151:H152"/>
    <mergeCell ref="I151:I152"/>
    <mergeCell ref="B150:B152"/>
    <mergeCell ref="C150:C152"/>
    <mergeCell ref="D150:D152"/>
    <mergeCell ref="E150:E152"/>
    <mergeCell ref="F150:H150"/>
    <mergeCell ref="J150:K152"/>
    <mergeCell ref="L170:L172"/>
    <mergeCell ref="V170:V172"/>
    <mergeCell ref="F171:F172"/>
    <mergeCell ref="G171:G172"/>
    <mergeCell ref="H171:H172"/>
    <mergeCell ref="I171:I172"/>
    <mergeCell ref="B170:B172"/>
    <mergeCell ref="C170:C172"/>
    <mergeCell ref="D170:D172"/>
    <mergeCell ref="E170:E172"/>
    <mergeCell ref="F170:H170"/>
    <mergeCell ref="J170:K172"/>
    <mergeCell ref="L190:L192"/>
    <mergeCell ref="V190:V192"/>
    <mergeCell ref="F191:F192"/>
    <mergeCell ref="G191:G192"/>
    <mergeCell ref="H191:H192"/>
    <mergeCell ref="I191:I192"/>
    <mergeCell ref="B190:B192"/>
    <mergeCell ref="C190:C192"/>
    <mergeCell ref="D190:D192"/>
    <mergeCell ref="E190:E192"/>
    <mergeCell ref="F190:H190"/>
    <mergeCell ref="J190:K192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B73CFA3-552D-4312-8ACA-7E4EB204BF6C}">
          <x14:formula1>
            <xm:f>EB!$F$3:$F$6</xm:f>
          </x14:formula1>
          <xm:sqref>C63:C77 C83:C107 C43:C57 C173:C187 C153:C167 C133:C147 C113:C127 C193:C207 Z7:Z15 C8:C37</xm:sqref>
        </x14:dataValidation>
        <x14:dataValidation type="list" allowBlank="1" showInputMessage="1" showErrorMessage="1" xr:uid="{DD6A04F7-66FF-4EA0-8462-DBBDD400EDA3}">
          <x14:formula1>
            <xm:f>EB!$H$3:$H$5</xm:f>
          </x14:formula1>
          <xm:sqref>D8:D37 AA7:AA15 D63:D77 D193:D207 D113:D127 D133:D147 D153:D167 D173:D187 D43:D57 D83:D107</xm:sqref>
        </x14:dataValidation>
        <x14:dataValidation type="list" allowBlank="1" showInputMessage="1" showErrorMessage="1" xr:uid="{C6D58673-2A94-4926-A32A-F5CD8731533C}">
          <x14:formula1>
            <xm:f>EB!$K$3:$K$15</xm:f>
          </x14:formula1>
          <xm:sqref>K63:K77 K43:K57 K173:K187 K153:K167 K133:K147 K113:K127 K193:K207 K8:K37 K83:K107</xm:sqref>
        </x14:dataValidation>
        <x14:dataValidation type="list" allowBlank="1" showInputMessage="1" showErrorMessage="1" xr:uid="{DFC00434-BA33-4C85-8A57-C0B1F1F9B4BF}">
          <x14:formula1>
            <xm:f>EB!$I$3:$I$9</xm:f>
          </x14:formula1>
          <xm:sqref>F8:F37 F43:F57 F63:F77 F193:F207 F113:F127 F133:F147 F153:F167 F173:F187 F83:F107</xm:sqref>
        </x14:dataValidation>
        <x14:dataValidation type="list" allowBlank="1" showInputMessage="1" showErrorMessage="1" xr:uid="{8C8D6D50-C05B-48EE-9D85-C47D9D4A21E0}">
          <x14:formula1>
            <xm:f>EB!$J$3:$J$49</xm:f>
          </x14:formula1>
          <xm:sqref>G8:G37 G43:G57 G173:G187 G153:G167 G133:G147 G113:G127 G193:G207 G63:G77 G83:G107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E4751-C46F-4AD2-8F39-9512B3A51AD7}">
  <sheetPr codeName="Sheet7">
    <outlinePr summaryBelow="0" summaryRight="0"/>
  </sheetPr>
  <dimension ref="B1:AL184"/>
  <sheetViews>
    <sheetView zoomScale="90" zoomScaleNormal="9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31" t="s">
        <v>989</v>
      </c>
      <c r="L2" s="832"/>
      <c r="M2" s="833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12.75" customHeight="1" thickBot="1">
      <c r="C3" s="808"/>
      <c r="D3" s="809"/>
      <c r="E3" s="810"/>
      <c r="F3" s="48" t="s">
        <v>972</v>
      </c>
      <c r="G3" s="22" t="s">
        <v>973</v>
      </c>
      <c r="H3" s="23">
        <v>46106</v>
      </c>
      <c r="I3" s="7">
        <f>H3</f>
        <v>46106</v>
      </c>
      <c r="J3" s="49"/>
      <c r="K3" s="834"/>
      <c r="L3" s="834"/>
      <c r="M3" s="835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6708</v>
      </c>
      <c r="N7" s="117">
        <f>O7+T7+(IF(W7=1,U7,0))</f>
        <v>4365</v>
      </c>
      <c r="O7" s="42">
        <f>SUM(O8:O22)</f>
        <v>2487</v>
      </c>
      <c r="P7" s="42">
        <f>SUM(P8:P22)</f>
        <v>0</v>
      </c>
      <c r="Q7" s="42">
        <f>SUM(Q8:Q22)</f>
        <v>1086</v>
      </c>
      <c r="R7" s="42">
        <f>SUM(R8:R22)</f>
        <v>0</v>
      </c>
      <c r="S7" s="42">
        <f t="shared" ref="S7:T7" si="0">SUM(S8:S22)</f>
        <v>2343</v>
      </c>
      <c r="T7" s="42">
        <f t="shared" si="0"/>
        <v>1878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9</v>
      </c>
      <c r="AC7" s="90">
        <f t="shared" ref="AC7:AK7" si="1">M7</f>
        <v>6708</v>
      </c>
      <c r="AD7" s="90">
        <f t="shared" si="1"/>
        <v>4365</v>
      </c>
      <c r="AE7" s="90">
        <f t="shared" si="1"/>
        <v>2487</v>
      </c>
      <c r="AF7" s="90">
        <f t="shared" si="1"/>
        <v>0</v>
      </c>
      <c r="AG7" s="90">
        <f t="shared" si="1"/>
        <v>1086</v>
      </c>
      <c r="AH7" s="90">
        <f t="shared" si="1"/>
        <v>0</v>
      </c>
      <c r="AI7" s="90">
        <f t="shared" si="1"/>
        <v>2343</v>
      </c>
      <c r="AJ7" s="90">
        <f t="shared" si="1"/>
        <v>1878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404</v>
      </c>
      <c r="H8" s="70" t="s">
        <v>975</v>
      </c>
      <c r="I8" s="18">
        <v>1160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98" t="s">
        <v>986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1160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2</v>
      </c>
      <c r="AC8" s="90">
        <f t="shared" ref="AC8:AK8" si="3">M27</f>
        <v>1086</v>
      </c>
      <c r="AD8" s="90">
        <f t="shared" si="3"/>
        <v>1086</v>
      </c>
      <c r="AE8" s="90">
        <f t="shared" si="3"/>
        <v>1086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404</v>
      </c>
      <c r="H9" s="70" t="s">
        <v>976</v>
      </c>
      <c r="I9" s="18">
        <v>1183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98" t="s">
        <v>986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1183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241</v>
      </c>
      <c r="H10" s="70" t="s">
        <v>978</v>
      </c>
      <c r="I10" s="18">
        <v>409</v>
      </c>
      <c r="J10" s="5">
        <f t="shared" si="4"/>
        <v>2</v>
      </c>
      <c r="K10" s="20" t="s">
        <v>358</v>
      </c>
      <c r="L10" s="21" t="s">
        <v>987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409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241</v>
      </c>
      <c r="H11" s="70" t="s">
        <v>980</v>
      </c>
      <c r="I11" s="18">
        <v>677</v>
      </c>
      <c r="J11" s="5">
        <f t="shared" si="4"/>
        <v>2</v>
      </c>
      <c r="K11" s="20" t="s">
        <v>358</v>
      </c>
      <c r="L11" s="21" t="s">
        <v>987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677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241</v>
      </c>
      <c r="H12" s="70" t="s">
        <v>981</v>
      </c>
      <c r="I12" s="18">
        <v>442</v>
      </c>
      <c r="J12" s="5">
        <f t="shared" si="4"/>
        <v>0</v>
      </c>
      <c r="K12" s="20" t="s">
        <v>52</v>
      </c>
      <c r="L12" s="21" t="s">
        <v>38</v>
      </c>
      <c r="M12" s="41"/>
      <c r="N12" s="41"/>
      <c r="O12" s="43">
        <f>IF(J12=0,I12,0)</f>
        <v>442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241</v>
      </c>
      <c r="H13" s="70" t="s">
        <v>982</v>
      </c>
      <c r="I13" s="18">
        <v>601</v>
      </c>
      <c r="J13" s="5">
        <f t="shared" si="4"/>
        <v>0</v>
      </c>
      <c r="K13" s="20" t="s">
        <v>52</v>
      </c>
      <c r="L13" s="21" t="s">
        <v>38</v>
      </c>
      <c r="M13" s="41"/>
      <c r="N13" s="41"/>
      <c r="O13" s="43">
        <f t="shared" ref="O13" si="17">IF(J13=0,I13,0)</f>
        <v>601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0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335</v>
      </c>
      <c r="H14" s="70" t="s">
        <v>983</v>
      </c>
      <c r="I14" s="18">
        <v>1444</v>
      </c>
      <c r="J14" s="5">
        <f t="shared" si="4"/>
        <v>0</v>
      </c>
      <c r="K14" s="20" t="s">
        <v>52</v>
      </c>
      <c r="L14" s="21" t="s">
        <v>38</v>
      </c>
      <c r="M14" s="41"/>
      <c r="N14" s="41"/>
      <c r="O14" s="43">
        <f t="shared" si="2"/>
        <v>1444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335</v>
      </c>
      <c r="H15" s="70" t="s">
        <v>984</v>
      </c>
      <c r="I15" s="18">
        <v>622</v>
      </c>
      <c r="J15" s="5">
        <f t="shared" si="4"/>
        <v>5</v>
      </c>
      <c r="K15" s="20" t="s">
        <v>193</v>
      </c>
      <c r="L15" s="98" t="s">
        <v>988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622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335</v>
      </c>
      <c r="H16" s="70" t="s">
        <v>985</v>
      </c>
      <c r="I16" s="18">
        <v>1256</v>
      </c>
      <c r="J16" s="5">
        <f t="shared" si="4"/>
        <v>5</v>
      </c>
      <c r="K16" s="20" t="s">
        <v>193</v>
      </c>
      <c r="L16" s="98" t="s">
        <v>988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1256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1086</v>
      </c>
      <c r="N27" s="117">
        <f>O27+T27+(IF(W27=1,U27,0))</f>
        <v>1086</v>
      </c>
      <c r="O27" s="45">
        <f>SUM(O28:O42)</f>
        <v>1086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4">SUM(S28:S42)</f>
        <v>0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241</v>
      </c>
      <c r="H28" s="17" t="s">
        <v>977</v>
      </c>
      <c r="I28" s="18">
        <v>409</v>
      </c>
      <c r="J28" s="5">
        <f>IF(K28="耕作",0,IF(K28="休耕",1,IF(K28="転用",2,IF(K28="売却",3,IF(K28="貸出",4,IF(K28="借入",5,IF(K28="-",6,IF(K28="その他",7))))))))</f>
        <v>0</v>
      </c>
      <c r="K28" s="20" t="s">
        <v>52</v>
      </c>
      <c r="L28" s="21" t="s">
        <v>987</v>
      </c>
      <c r="M28" s="39"/>
      <c r="N28" s="39"/>
      <c r="O28" s="43">
        <f t="shared" ref="O28:O42" si="25">IF(J28=0,I28,0)</f>
        <v>409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0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241</v>
      </c>
      <c r="H29" s="17" t="s">
        <v>979</v>
      </c>
      <c r="I29" s="18">
        <v>677</v>
      </c>
      <c r="J29" s="5">
        <f t="shared" ref="J29:J42" si="31">IF(K29="耕作",0,IF(K29="休耕",1,IF(K29="転用",2,IF(K29="売却",3,IF(K29="貸出",4,IF(K29="借入",5,IF(K29="-",6,IF(K29="その他",7))))))))</f>
        <v>0</v>
      </c>
      <c r="K29" s="20" t="s">
        <v>52</v>
      </c>
      <c r="L29" s="21" t="s">
        <v>987</v>
      </c>
      <c r="M29" s="40"/>
      <c r="N29" s="40"/>
      <c r="O29" s="43">
        <f t="shared" si="25"/>
        <v>677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0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31"/>
        <v>6</v>
      </c>
      <c r="K30" s="20" t="s">
        <v>188</v>
      </c>
      <c r="L30" s="95" t="s">
        <v>38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0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31"/>
        <v>6</v>
      </c>
      <c r="K31" s="20" t="s">
        <v>188</v>
      </c>
      <c r="L31" s="21" t="s">
        <v>38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0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hidden="1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C2:E3"/>
    <mergeCell ref="K2:M3"/>
    <mergeCell ref="B5:B7"/>
    <mergeCell ref="C5:C7"/>
    <mergeCell ref="D5:D7"/>
    <mergeCell ref="E5:E7"/>
    <mergeCell ref="F5:H5"/>
    <mergeCell ref="J5:K7"/>
    <mergeCell ref="L5:L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E4825838-6AE6-4263-A854-FC067D164DC3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7505DA49-B5E4-46B2-81EC-82A3C74CE0E9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B7D662A9-6647-4EDE-A1C5-E33890B7ABED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C8BE89ED-B27C-4E41-A645-7109767F6515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68FBA89F-70B8-4935-B3E5-6688F10BB71F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D6238-992E-46FD-9E0B-6DA146E24611}">
  <sheetPr codeName="Sheet8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4.125" style="1" customWidth="1"/>
    <col min="13" max="13" width="10.875" style="38" customWidth="1"/>
    <col min="14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36" t="s">
        <v>968</v>
      </c>
      <c r="L2" s="837"/>
      <c r="M2" s="838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24.75" customHeight="1" thickBot="1">
      <c r="C3" s="808"/>
      <c r="D3" s="809"/>
      <c r="E3" s="810"/>
      <c r="F3" s="48" t="s">
        <v>958</v>
      </c>
      <c r="G3" s="22" t="s">
        <v>959</v>
      </c>
      <c r="H3" s="23">
        <v>46106</v>
      </c>
      <c r="I3" s="7">
        <f>H3</f>
        <v>46106</v>
      </c>
      <c r="J3" s="49"/>
      <c r="K3" s="839"/>
      <c r="L3" s="839"/>
      <c r="M3" s="840"/>
      <c r="N3" s="58"/>
      <c r="O3" s="5" t="s">
        <v>200</v>
      </c>
      <c r="P3" s="5" t="s">
        <v>200</v>
      </c>
      <c r="Q3" s="5"/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4528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0</v>
      </c>
      <c r="R7" s="42">
        <f>SUM(R8:R22)</f>
        <v>0</v>
      </c>
      <c r="S7" s="42">
        <f t="shared" ref="S7:T7" si="0">SUM(S8:S22)</f>
        <v>4528</v>
      </c>
      <c r="T7" s="42">
        <f t="shared" si="0"/>
        <v>0</v>
      </c>
      <c r="U7" s="42">
        <f>SUM(U8:U22)</f>
        <v>0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6</v>
      </c>
      <c r="AC7" s="90">
        <f t="shared" ref="AC7:AK7" si="1">M7</f>
        <v>4528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0</v>
      </c>
      <c r="AH7" s="90">
        <f t="shared" si="1"/>
        <v>0</v>
      </c>
      <c r="AI7" s="90">
        <f t="shared" si="1"/>
        <v>4528</v>
      </c>
      <c r="AJ7" s="90">
        <f t="shared" si="1"/>
        <v>0</v>
      </c>
      <c r="AK7" s="90">
        <f t="shared" si="1"/>
        <v>0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4</v>
      </c>
      <c r="H8" s="70" t="s">
        <v>960</v>
      </c>
      <c r="I8" s="18">
        <v>892</v>
      </c>
      <c r="J8" s="5">
        <f>IF(K8="耕作",0,IF(K8="休耕",1,IF(K8="転用",2,IF(K8="売却",3,IF(K8="貸出",4,IF(K8="借入",5,IF(K8="-",6,IF(K8="その他",7))))))))</f>
        <v>4</v>
      </c>
      <c r="K8" s="20" t="s">
        <v>192</v>
      </c>
      <c r="L8" s="21" t="s">
        <v>967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892</v>
      </c>
      <c r="T8" s="43">
        <f>IF(J8=5,I8,0)</f>
        <v>0</v>
      </c>
      <c r="U8" s="43">
        <f>IF(J8=7,I8,0)</f>
        <v>0</v>
      </c>
      <c r="V8" s="52">
        <v>1</v>
      </c>
      <c r="W8" s="83"/>
      <c r="X8" s="55" t="s">
        <v>206</v>
      </c>
      <c r="Y8" s="55">
        <v>0</v>
      </c>
      <c r="Z8" s="5" t="s">
        <v>178</v>
      </c>
      <c r="AA8" s="5" t="s">
        <v>181</v>
      </c>
      <c r="AB8" s="20">
        <f>MAX(E28:E42)</f>
        <v>5</v>
      </c>
      <c r="AC8" s="90">
        <f t="shared" ref="AC8:AK8" si="3">M27</f>
        <v>518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0</v>
      </c>
      <c r="AI8" s="90">
        <f t="shared" si="3"/>
        <v>0</v>
      </c>
      <c r="AJ8" s="90">
        <f t="shared" si="3"/>
        <v>0</v>
      </c>
      <c r="AK8" s="90">
        <f t="shared" si="3"/>
        <v>518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4</v>
      </c>
      <c r="H9" s="70" t="s">
        <v>961</v>
      </c>
      <c r="I9" s="18">
        <v>1517</v>
      </c>
      <c r="J9" s="5">
        <f t="shared" ref="J9:J22" si="4">IF(K9="耕作",0,IF(K9="休耕",1,IF(K9="転用",2,IF(K9="売却",3,IF(K9="貸出",4,IF(K9="借入",5,IF(K9="-",6,IF(K9="その他",7))))))))</f>
        <v>4</v>
      </c>
      <c r="K9" s="20" t="s">
        <v>192</v>
      </c>
      <c r="L9" s="21" t="s">
        <v>967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1517</v>
      </c>
      <c r="T9" s="43">
        <f t="shared" ref="T9:T22" si="9">IF(J9=5,I9,0)</f>
        <v>0</v>
      </c>
      <c r="U9" s="43">
        <f t="shared" ref="U9:U22" si="10">IF(J9=7,I9,0)</f>
        <v>0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320</v>
      </c>
      <c r="H10" s="70" t="s">
        <v>962</v>
      </c>
      <c r="I10" s="18">
        <v>420</v>
      </c>
      <c r="J10" s="5">
        <f t="shared" si="4"/>
        <v>4</v>
      </c>
      <c r="K10" s="20" t="s">
        <v>192</v>
      </c>
      <c r="L10" s="96" t="s">
        <v>969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0</v>
      </c>
      <c r="R10" s="43">
        <f t="shared" si="7"/>
        <v>0</v>
      </c>
      <c r="S10" s="43">
        <f t="shared" si="8"/>
        <v>420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320</v>
      </c>
      <c r="H11" s="70" t="s">
        <v>963</v>
      </c>
      <c r="I11" s="18">
        <v>265</v>
      </c>
      <c r="J11" s="5">
        <f t="shared" si="4"/>
        <v>4</v>
      </c>
      <c r="K11" s="20" t="s">
        <v>192</v>
      </c>
      <c r="L11" s="96" t="s">
        <v>969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0</v>
      </c>
      <c r="R11" s="43">
        <f t="shared" si="7"/>
        <v>0</v>
      </c>
      <c r="S11" s="43">
        <f t="shared" si="8"/>
        <v>265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320</v>
      </c>
      <c r="H12" s="70" t="s">
        <v>964</v>
      </c>
      <c r="I12" s="18">
        <v>845</v>
      </c>
      <c r="J12" s="5">
        <f t="shared" si="4"/>
        <v>4</v>
      </c>
      <c r="K12" s="20" t="s">
        <v>192</v>
      </c>
      <c r="L12" s="96" t="s">
        <v>969</v>
      </c>
      <c r="M12" s="39"/>
      <c r="N12" s="41"/>
      <c r="O12" s="43">
        <f>IF(J12=0,I12,0)</f>
        <v>0</v>
      </c>
      <c r="P12" s="43">
        <f>IF(J12=1,I12,0)</f>
        <v>0</v>
      </c>
      <c r="Q12" s="43">
        <f>IF(J12=2,I12,0)</f>
        <v>0</v>
      </c>
      <c r="R12" s="43">
        <f>IF(J12=3,I12,0)</f>
        <v>0</v>
      </c>
      <c r="S12" s="43">
        <f t="shared" si="8"/>
        <v>845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320</v>
      </c>
      <c r="H13" s="70" t="s">
        <v>965</v>
      </c>
      <c r="I13" s="18">
        <v>589</v>
      </c>
      <c r="J13" s="5">
        <f t="shared" si="4"/>
        <v>4</v>
      </c>
      <c r="K13" s="20" t="s">
        <v>192</v>
      </c>
      <c r="L13" s="96" t="s">
        <v>969</v>
      </c>
      <c r="M13" s="39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589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188</v>
      </c>
      <c r="D14" s="5" t="s">
        <v>188</v>
      </c>
      <c r="E14" s="14" t="s">
        <v>38</v>
      </c>
      <c r="F14" s="17" t="s">
        <v>188</v>
      </c>
      <c r="G14" s="17" t="s">
        <v>188</v>
      </c>
      <c r="H14" s="28"/>
      <c r="I14" s="18"/>
      <c r="J14" s="5">
        <f t="shared" ref="J14:J16" si="22">IF(K14="耕作",0,IF(K14="休耕",1,IF(K14="転用",2,IF(K14="売却",3,IF(K14="貸出",4,IF(K14="借入",5,IF(K14="-",6,IF(K14="その他",7))))))))</f>
        <v>6</v>
      </c>
      <c r="K14" s="20" t="s">
        <v>188</v>
      </c>
      <c r="L14" s="21" t="s">
        <v>38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0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3">M147</f>
        <v>0</v>
      </c>
      <c r="AD14" s="90">
        <f t="shared" si="23"/>
        <v>0</v>
      </c>
      <c r="AE14" s="90">
        <f t="shared" si="23"/>
        <v>0</v>
      </c>
      <c r="AF14" s="90">
        <f t="shared" si="23"/>
        <v>0</v>
      </c>
      <c r="AG14" s="90">
        <f t="shared" si="23"/>
        <v>0</v>
      </c>
      <c r="AH14" s="90">
        <f t="shared" si="23"/>
        <v>0</v>
      </c>
      <c r="AI14" s="90">
        <f t="shared" si="23"/>
        <v>0</v>
      </c>
      <c r="AJ14" s="90">
        <f t="shared" si="23"/>
        <v>0</v>
      </c>
      <c r="AK14" s="90">
        <f t="shared" si="23"/>
        <v>0</v>
      </c>
      <c r="AL14" s="10"/>
    </row>
    <row r="15" spans="2:38" ht="12.75" customHeight="1">
      <c r="B15" s="52">
        <f t="shared" si="12"/>
        <v>8</v>
      </c>
      <c r="C15" s="5" t="s">
        <v>188</v>
      </c>
      <c r="D15" s="5" t="s">
        <v>188</v>
      </c>
      <c r="E15" s="14" t="s">
        <v>38</v>
      </c>
      <c r="F15" s="17" t="s">
        <v>188</v>
      </c>
      <c r="G15" s="17" t="s">
        <v>188</v>
      </c>
      <c r="H15" s="28"/>
      <c r="I15" s="18"/>
      <c r="J15" s="5">
        <f t="shared" si="22"/>
        <v>6</v>
      </c>
      <c r="K15" s="20" t="s">
        <v>188</v>
      </c>
      <c r="L15" s="21" t="s">
        <v>38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4">M167</f>
        <v>0</v>
      </c>
      <c r="AD15" s="90">
        <f t="shared" si="24"/>
        <v>0</v>
      </c>
      <c r="AE15" s="90">
        <f t="shared" si="24"/>
        <v>0</v>
      </c>
      <c r="AF15" s="90">
        <f t="shared" si="24"/>
        <v>0</v>
      </c>
      <c r="AG15" s="90">
        <f t="shared" si="24"/>
        <v>0</v>
      </c>
      <c r="AH15" s="90">
        <f t="shared" si="24"/>
        <v>0</v>
      </c>
      <c r="AI15" s="90">
        <f t="shared" si="24"/>
        <v>0</v>
      </c>
      <c r="AJ15" s="90">
        <f t="shared" si="24"/>
        <v>0</v>
      </c>
      <c r="AK15" s="90">
        <f t="shared" si="24"/>
        <v>0</v>
      </c>
      <c r="AL15" s="10"/>
    </row>
    <row r="16" spans="2:38" ht="12.75" customHeight="1">
      <c r="B16" s="52">
        <f t="shared" si="12"/>
        <v>9</v>
      </c>
      <c r="C16" s="5" t="s">
        <v>188</v>
      </c>
      <c r="D16" s="5" t="s">
        <v>188</v>
      </c>
      <c r="E16" s="14" t="s">
        <v>38</v>
      </c>
      <c r="F16" s="17" t="s">
        <v>188</v>
      </c>
      <c r="G16" s="17" t="s">
        <v>188</v>
      </c>
      <c r="H16" s="28"/>
      <c r="I16" s="18"/>
      <c r="J16" s="5">
        <f t="shared" si="22"/>
        <v>6</v>
      </c>
      <c r="K16" s="20" t="s">
        <v>188</v>
      </c>
      <c r="L16" s="21" t="s">
        <v>38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0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188</v>
      </c>
      <c r="D17" s="5" t="s">
        <v>188</v>
      </c>
      <c r="E17" s="14" t="s">
        <v>38</v>
      </c>
      <c r="F17" s="17" t="s">
        <v>188</v>
      </c>
      <c r="G17" s="17" t="s">
        <v>188</v>
      </c>
      <c r="H17" s="28"/>
      <c r="I17" s="18"/>
      <c r="J17" s="5">
        <f t="shared" si="4"/>
        <v>6</v>
      </c>
      <c r="K17" s="20" t="s">
        <v>188</v>
      </c>
      <c r="L17" s="21" t="s">
        <v>38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0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188</v>
      </c>
      <c r="D18" s="5" t="s">
        <v>188</v>
      </c>
      <c r="E18" s="14" t="s">
        <v>38</v>
      </c>
      <c r="F18" s="17" t="s">
        <v>188</v>
      </c>
      <c r="G18" s="17" t="s">
        <v>188</v>
      </c>
      <c r="H18" s="28"/>
      <c r="I18" s="18"/>
      <c r="J18" s="5">
        <f t="shared" si="4"/>
        <v>6</v>
      </c>
      <c r="K18" s="20" t="s">
        <v>188</v>
      </c>
      <c r="L18" s="21" t="s">
        <v>38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188</v>
      </c>
      <c r="D19" s="5" t="s">
        <v>188</v>
      </c>
      <c r="E19" s="14" t="s">
        <v>38</v>
      </c>
      <c r="F19" s="17" t="s">
        <v>188</v>
      </c>
      <c r="G19" s="17" t="s">
        <v>188</v>
      </c>
      <c r="H19" s="28"/>
      <c r="I19" s="18"/>
      <c r="J19" s="5">
        <f t="shared" si="4"/>
        <v>6</v>
      </c>
      <c r="K19" s="20" t="s">
        <v>188</v>
      </c>
      <c r="L19" s="21" t="s">
        <v>38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0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188</v>
      </c>
      <c r="D20" s="5" t="s">
        <v>188</v>
      </c>
      <c r="E20" s="14" t="s">
        <v>38</v>
      </c>
      <c r="F20" s="17" t="s">
        <v>188</v>
      </c>
      <c r="G20" s="17" t="s">
        <v>188</v>
      </c>
      <c r="H20" s="28"/>
      <c r="I20" s="18"/>
      <c r="J20" s="5">
        <f t="shared" si="4"/>
        <v>6</v>
      </c>
      <c r="K20" s="20" t="s">
        <v>188</v>
      </c>
      <c r="L20" s="21" t="s">
        <v>38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0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518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0</v>
      </c>
      <c r="S27" s="45">
        <f t="shared" ref="S27:T27" si="25">SUM(S28:S42)</f>
        <v>0</v>
      </c>
      <c r="T27" s="45">
        <f t="shared" si="25"/>
        <v>0</v>
      </c>
      <c r="U27" s="45">
        <f>SUM(U28:U42)</f>
        <v>518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" t="s">
        <v>178</v>
      </c>
      <c r="D28" s="5" t="s">
        <v>181</v>
      </c>
      <c r="E28" s="14">
        <v>5</v>
      </c>
      <c r="F28" s="17" t="s">
        <v>3</v>
      </c>
      <c r="G28" s="17" t="s">
        <v>320</v>
      </c>
      <c r="H28" s="70" t="s">
        <v>966</v>
      </c>
      <c r="I28" s="18">
        <v>518</v>
      </c>
      <c r="J28" s="5">
        <f t="shared" ref="J28:J35" si="26">IF(K28="耕作",0,IF(K28="休耕",1,IF(K28="転用",2,IF(K28="売却",3,IF(K28="貸出",4,IF(K28="借入",5,IF(K28="-",6,IF(K28="その他",7))))))))</f>
        <v>7</v>
      </c>
      <c r="K28" s="20" t="s">
        <v>56</v>
      </c>
      <c r="L28" s="98" t="s">
        <v>970</v>
      </c>
      <c r="M28" s="39"/>
      <c r="N28" s="39"/>
      <c r="O28" s="43">
        <f t="shared" ref="O28:O42" si="27">IF(J28=0,I28,0)</f>
        <v>0</v>
      </c>
      <c r="P28" s="43">
        <f t="shared" ref="P28:P42" si="28">IF(J28=1,I28,0)</f>
        <v>0</v>
      </c>
      <c r="Q28" s="43">
        <f t="shared" ref="Q28:Q42" si="29">IF(J28=2,I28,0)</f>
        <v>0</v>
      </c>
      <c r="R28" s="43">
        <f t="shared" ref="R28:R42" si="30">IF(J28=3,I28,0)</f>
        <v>0</v>
      </c>
      <c r="S28" s="43">
        <f t="shared" ref="S28:S42" si="31">IF(J28=4,I28,0)</f>
        <v>0</v>
      </c>
      <c r="T28" s="43">
        <f t="shared" ref="T28:T42" si="32">IF(J28=5,I28,0)</f>
        <v>0</v>
      </c>
      <c r="U28" s="43">
        <f>IF(J28=7,I28,0)</f>
        <v>518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188</v>
      </c>
      <c r="D29" s="5" t="s">
        <v>188</v>
      </c>
      <c r="E29" s="14" t="s">
        <v>38</v>
      </c>
      <c r="F29" s="17" t="s">
        <v>188</v>
      </c>
      <c r="G29" s="17" t="s">
        <v>188</v>
      </c>
      <c r="H29" s="17"/>
      <c r="I29" s="18"/>
      <c r="J29" s="5">
        <f t="shared" si="26"/>
        <v>6</v>
      </c>
      <c r="K29" s="20" t="s">
        <v>188</v>
      </c>
      <c r="L29" s="21" t="s">
        <v>38</v>
      </c>
      <c r="M29" s="40"/>
      <c r="N29" s="40"/>
      <c r="O29" s="43">
        <f t="shared" si="27"/>
        <v>0</v>
      </c>
      <c r="P29" s="43">
        <f t="shared" si="28"/>
        <v>0</v>
      </c>
      <c r="Q29" s="43">
        <f t="shared" si="29"/>
        <v>0</v>
      </c>
      <c r="R29" s="43">
        <f t="shared" si="30"/>
        <v>0</v>
      </c>
      <c r="S29" s="43">
        <f t="shared" si="31"/>
        <v>0</v>
      </c>
      <c r="T29" s="43">
        <f t="shared" si="32"/>
        <v>0</v>
      </c>
      <c r="U29" s="43">
        <f t="shared" ref="U29:U42" si="33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4">1+B29</f>
        <v>3</v>
      </c>
      <c r="C30" s="50" t="s">
        <v>188</v>
      </c>
      <c r="D30" s="5" t="s">
        <v>188</v>
      </c>
      <c r="E30" s="14" t="s">
        <v>38</v>
      </c>
      <c r="F30" s="17" t="s">
        <v>188</v>
      </c>
      <c r="G30" s="17" t="s">
        <v>188</v>
      </c>
      <c r="H30" s="17"/>
      <c r="I30" s="18"/>
      <c r="J30" s="5">
        <f t="shared" si="26"/>
        <v>6</v>
      </c>
      <c r="K30" s="20" t="s">
        <v>188</v>
      </c>
      <c r="L30" s="21" t="s">
        <v>38</v>
      </c>
      <c r="M30" s="39"/>
      <c r="N30" s="39"/>
      <c r="O30" s="43">
        <f t="shared" si="27"/>
        <v>0</v>
      </c>
      <c r="P30" s="43">
        <f t="shared" si="28"/>
        <v>0</v>
      </c>
      <c r="Q30" s="43">
        <f t="shared" si="29"/>
        <v>0</v>
      </c>
      <c r="R30" s="43">
        <f t="shared" si="30"/>
        <v>0</v>
      </c>
      <c r="S30" s="43">
        <f t="shared" si="31"/>
        <v>0</v>
      </c>
      <c r="T30" s="43">
        <f t="shared" si="32"/>
        <v>0</v>
      </c>
      <c r="U30" s="43">
        <f t="shared" si="33"/>
        <v>0</v>
      </c>
      <c r="V30" s="51">
        <f t="shared" ref="V30:V42" si="35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4"/>
        <v>4</v>
      </c>
      <c r="C31" s="50" t="s">
        <v>188</v>
      </c>
      <c r="D31" s="5" t="s">
        <v>188</v>
      </c>
      <c r="E31" s="14" t="s">
        <v>38</v>
      </c>
      <c r="F31" s="17" t="s">
        <v>188</v>
      </c>
      <c r="G31" s="17" t="s">
        <v>188</v>
      </c>
      <c r="H31" s="17"/>
      <c r="I31" s="18"/>
      <c r="J31" s="5">
        <f t="shared" si="26"/>
        <v>6</v>
      </c>
      <c r="K31" s="20" t="s">
        <v>188</v>
      </c>
      <c r="L31" s="21" t="s">
        <v>38</v>
      </c>
      <c r="M31" s="39"/>
      <c r="N31" s="39"/>
      <c r="O31" s="43">
        <f t="shared" si="27"/>
        <v>0</v>
      </c>
      <c r="P31" s="43">
        <f t="shared" si="28"/>
        <v>0</v>
      </c>
      <c r="Q31" s="43">
        <f t="shared" si="29"/>
        <v>0</v>
      </c>
      <c r="R31" s="43">
        <f t="shared" si="30"/>
        <v>0</v>
      </c>
      <c r="S31" s="43">
        <f t="shared" si="31"/>
        <v>0</v>
      </c>
      <c r="T31" s="43">
        <f t="shared" si="32"/>
        <v>0</v>
      </c>
      <c r="U31" s="43">
        <f t="shared" si="33"/>
        <v>0</v>
      </c>
      <c r="V31" s="51">
        <f t="shared" si="35"/>
        <v>4</v>
      </c>
      <c r="W31" s="78"/>
      <c r="X31" s="8"/>
      <c r="Y31" s="8"/>
      <c r="AL31" s="10"/>
    </row>
    <row r="32" spans="2:38" ht="12.75" customHeight="1">
      <c r="B32" s="51">
        <f t="shared" si="34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17"/>
      <c r="I32" s="18"/>
      <c r="J32" s="5">
        <f t="shared" si="26"/>
        <v>6</v>
      </c>
      <c r="K32" s="20" t="s">
        <v>188</v>
      </c>
      <c r="L32" s="21" t="s">
        <v>38</v>
      </c>
      <c r="M32" s="41"/>
      <c r="N32" s="41"/>
      <c r="O32" s="43">
        <f t="shared" si="27"/>
        <v>0</v>
      </c>
      <c r="P32" s="43">
        <f t="shared" si="28"/>
        <v>0</v>
      </c>
      <c r="Q32" s="43">
        <f t="shared" si="29"/>
        <v>0</v>
      </c>
      <c r="R32" s="43">
        <f t="shared" si="30"/>
        <v>0</v>
      </c>
      <c r="S32" s="43">
        <f t="shared" si="31"/>
        <v>0</v>
      </c>
      <c r="T32" s="43">
        <f t="shared" si="32"/>
        <v>0</v>
      </c>
      <c r="U32" s="43">
        <f t="shared" si="33"/>
        <v>0</v>
      </c>
      <c r="V32" s="51">
        <f t="shared" si="35"/>
        <v>5</v>
      </c>
      <c r="W32" s="78"/>
      <c r="X32" s="8"/>
      <c r="Y32" s="8"/>
      <c r="AL32" s="10"/>
    </row>
    <row r="33" spans="2:38" ht="12.75" hidden="1" customHeight="1">
      <c r="B33" s="51">
        <f t="shared" si="34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17"/>
      <c r="I33" s="18"/>
      <c r="J33" s="5">
        <f t="shared" si="26"/>
        <v>6</v>
      </c>
      <c r="K33" s="20" t="s">
        <v>188</v>
      </c>
      <c r="L33" s="21" t="s">
        <v>38</v>
      </c>
      <c r="M33" s="41"/>
      <c r="N33" s="41"/>
      <c r="O33" s="43">
        <f t="shared" si="27"/>
        <v>0</v>
      </c>
      <c r="P33" s="43">
        <f t="shared" si="28"/>
        <v>0</v>
      </c>
      <c r="Q33" s="43">
        <f t="shared" si="29"/>
        <v>0</v>
      </c>
      <c r="R33" s="43">
        <f t="shared" si="30"/>
        <v>0</v>
      </c>
      <c r="S33" s="43">
        <f t="shared" si="31"/>
        <v>0</v>
      </c>
      <c r="T33" s="43">
        <f t="shared" si="32"/>
        <v>0</v>
      </c>
      <c r="U33" s="43">
        <f t="shared" si="33"/>
        <v>0</v>
      </c>
      <c r="V33" s="51">
        <f t="shared" si="35"/>
        <v>6</v>
      </c>
      <c r="W33" s="83"/>
      <c r="AL33" s="10"/>
    </row>
    <row r="34" spans="2:38" ht="12.75" hidden="1" customHeight="1">
      <c r="B34" s="51">
        <f t="shared" si="34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17"/>
      <c r="I34" s="18"/>
      <c r="J34" s="5">
        <f t="shared" si="26"/>
        <v>6</v>
      </c>
      <c r="K34" s="20" t="s">
        <v>188</v>
      </c>
      <c r="L34" s="21" t="s">
        <v>38</v>
      </c>
      <c r="M34" s="41"/>
      <c r="N34" s="41"/>
      <c r="O34" s="43">
        <f t="shared" si="27"/>
        <v>0</v>
      </c>
      <c r="P34" s="43">
        <f t="shared" si="28"/>
        <v>0</v>
      </c>
      <c r="Q34" s="43">
        <f t="shared" si="29"/>
        <v>0</v>
      </c>
      <c r="R34" s="43">
        <f t="shared" si="30"/>
        <v>0</v>
      </c>
      <c r="S34" s="43">
        <f t="shared" si="31"/>
        <v>0</v>
      </c>
      <c r="T34" s="43">
        <f t="shared" si="32"/>
        <v>0</v>
      </c>
      <c r="U34" s="43">
        <f t="shared" si="33"/>
        <v>0</v>
      </c>
      <c r="V34" s="51">
        <f t="shared" si="35"/>
        <v>7</v>
      </c>
      <c r="W34" s="83"/>
      <c r="AL34" s="10"/>
    </row>
    <row r="35" spans="2:38" ht="12.75" hidden="1" customHeight="1">
      <c r="B35" s="51">
        <f t="shared" si="34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17"/>
      <c r="I35" s="18"/>
      <c r="J35" s="5">
        <f t="shared" si="26"/>
        <v>6</v>
      </c>
      <c r="K35" s="20" t="s">
        <v>188</v>
      </c>
      <c r="L35" s="21" t="s">
        <v>38</v>
      </c>
      <c r="M35" s="41"/>
      <c r="N35" s="41"/>
      <c r="O35" s="43">
        <f t="shared" si="27"/>
        <v>0</v>
      </c>
      <c r="P35" s="43">
        <f t="shared" si="28"/>
        <v>0</v>
      </c>
      <c r="Q35" s="43">
        <f t="shared" si="29"/>
        <v>0</v>
      </c>
      <c r="R35" s="43">
        <f t="shared" si="30"/>
        <v>0</v>
      </c>
      <c r="S35" s="43">
        <f t="shared" si="31"/>
        <v>0</v>
      </c>
      <c r="T35" s="43">
        <f t="shared" si="32"/>
        <v>0</v>
      </c>
      <c r="U35" s="43">
        <f t="shared" si="33"/>
        <v>0</v>
      </c>
      <c r="V35" s="51">
        <f t="shared" si="35"/>
        <v>8</v>
      </c>
      <c r="W35" s="83"/>
      <c r="AL35" s="10"/>
    </row>
    <row r="36" spans="2:38" ht="12.75" hidden="1" customHeight="1">
      <c r="B36" s="51">
        <f t="shared" si="34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17"/>
      <c r="I36" s="18"/>
      <c r="J36" s="5">
        <f t="shared" ref="J36:J42" si="36">IF(K36="耕作",0,IF(K36="休耕",1,IF(K36="転用",2,IF(K36="売却",3,IF(K36="貸出",4,IF(K36="借入",5,IF(K36="-",6,IF(K36="その他",7))))))))</f>
        <v>6</v>
      </c>
      <c r="K36" s="20" t="s">
        <v>188</v>
      </c>
      <c r="L36" s="21" t="s">
        <v>38</v>
      </c>
      <c r="M36" s="41"/>
      <c r="N36" s="41"/>
      <c r="O36" s="43">
        <f t="shared" si="27"/>
        <v>0</v>
      </c>
      <c r="P36" s="43">
        <f t="shared" si="28"/>
        <v>0</v>
      </c>
      <c r="Q36" s="43">
        <f t="shared" si="29"/>
        <v>0</v>
      </c>
      <c r="R36" s="43">
        <f t="shared" si="30"/>
        <v>0</v>
      </c>
      <c r="S36" s="43">
        <f t="shared" si="31"/>
        <v>0</v>
      </c>
      <c r="T36" s="43">
        <f t="shared" si="32"/>
        <v>0</v>
      </c>
      <c r="U36" s="43">
        <f t="shared" si="33"/>
        <v>0</v>
      </c>
      <c r="V36" s="51">
        <f t="shared" si="35"/>
        <v>9</v>
      </c>
      <c r="W36" s="83"/>
      <c r="AL36" s="10"/>
    </row>
    <row r="37" spans="2:38" ht="12.75" hidden="1" customHeight="1">
      <c r="B37" s="51">
        <f t="shared" si="34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17"/>
      <c r="I37" s="18"/>
      <c r="J37" s="5">
        <f t="shared" si="36"/>
        <v>6</v>
      </c>
      <c r="K37" s="20" t="s">
        <v>188</v>
      </c>
      <c r="L37" s="21" t="s">
        <v>38</v>
      </c>
      <c r="M37" s="41"/>
      <c r="N37" s="41"/>
      <c r="O37" s="43">
        <f t="shared" si="27"/>
        <v>0</v>
      </c>
      <c r="P37" s="43">
        <f t="shared" si="28"/>
        <v>0</v>
      </c>
      <c r="Q37" s="43">
        <f t="shared" si="29"/>
        <v>0</v>
      </c>
      <c r="R37" s="43">
        <f t="shared" si="30"/>
        <v>0</v>
      </c>
      <c r="S37" s="43">
        <f t="shared" si="31"/>
        <v>0</v>
      </c>
      <c r="T37" s="43">
        <f t="shared" si="32"/>
        <v>0</v>
      </c>
      <c r="U37" s="43">
        <f t="shared" si="33"/>
        <v>0</v>
      </c>
      <c r="V37" s="51">
        <f t="shared" si="35"/>
        <v>10</v>
      </c>
      <c r="W37" s="83"/>
      <c r="AL37" s="10"/>
    </row>
    <row r="38" spans="2:38" ht="12.75" hidden="1" customHeight="1">
      <c r="B38" s="51">
        <f t="shared" si="34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17"/>
      <c r="I38" s="18"/>
      <c r="J38" s="5">
        <f t="shared" si="36"/>
        <v>6</v>
      </c>
      <c r="K38" s="20" t="s">
        <v>188</v>
      </c>
      <c r="L38" s="21" t="s">
        <v>38</v>
      </c>
      <c r="M38" s="41"/>
      <c r="N38" s="41"/>
      <c r="O38" s="43">
        <f t="shared" si="27"/>
        <v>0</v>
      </c>
      <c r="P38" s="43">
        <f t="shared" si="28"/>
        <v>0</v>
      </c>
      <c r="Q38" s="43">
        <f t="shared" si="29"/>
        <v>0</v>
      </c>
      <c r="R38" s="43">
        <f t="shared" si="30"/>
        <v>0</v>
      </c>
      <c r="S38" s="43">
        <f t="shared" si="31"/>
        <v>0</v>
      </c>
      <c r="T38" s="43">
        <f t="shared" si="32"/>
        <v>0</v>
      </c>
      <c r="U38" s="43">
        <f t="shared" si="33"/>
        <v>0</v>
      </c>
      <c r="V38" s="51">
        <f t="shared" si="35"/>
        <v>11</v>
      </c>
      <c r="W38" s="83"/>
      <c r="AL38" s="10"/>
    </row>
    <row r="39" spans="2:38" ht="12.75" hidden="1" customHeight="1">
      <c r="B39" s="51">
        <f t="shared" si="34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17"/>
      <c r="I39" s="18"/>
      <c r="J39" s="5">
        <f t="shared" si="36"/>
        <v>6</v>
      </c>
      <c r="K39" s="20" t="s">
        <v>188</v>
      </c>
      <c r="L39" s="21" t="s">
        <v>38</v>
      </c>
      <c r="M39" s="41"/>
      <c r="N39" s="41"/>
      <c r="O39" s="43">
        <f t="shared" si="27"/>
        <v>0</v>
      </c>
      <c r="P39" s="43">
        <f t="shared" si="28"/>
        <v>0</v>
      </c>
      <c r="Q39" s="43">
        <f t="shared" si="29"/>
        <v>0</v>
      </c>
      <c r="R39" s="43">
        <f t="shared" si="30"/>
        <v>0</v>
      </c>
      <c r="S39" s="43">
        <f t="shared" si="31"/>
        <v>0</v>
      </c>
      <c r="T39" s="43">
        <f t="shared" si="32"/>
        <v>0</v>
      </c>
      <c r="U39" s="43">
        <f t="shared" si="33"/>
        <v>0</v>
      </c>
      <c r="V39" s="51">
        <f t="shared" si="35"/>
        <v>12</v>
      </c>
      <c r="W39" s="83"/>
      <c r="AL39" s="10"/>
    </row>
    <row r="40" spans="2:38" ht="12.75" hidden="1" customHeight="1">
      <c r="B40" s="51">
        <f t="shared" si="34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17"/>
      <c r="I40" s="18"/>
      <c r="J40" s="5">
        <f t="shared" si="36"/>
        <v>6</v>
      </c>
      <c r="K40" s="20" t="s">
        <v>188</v>
      </c>
      <c r="L40" s="21" t="s">
        <v>38</v>
      </c>
      <c r="M40" s="41"/>
      <c r="N40" s="41"/>
      <c r="O40" s="43">
        <f t="shared" si="27"/>
        <v>0</v>
      </c>
      <c r="P40" s="43">
        <f t="shared" si="28"/>
        <v>0</v>
      </c>
      <c r="Q40" s="43">
        <f t="shared" si="29"/>
        <v>0</v>
      </c>
      <c r="R40" s="43">
        <f t="shared" si="30"/>
        <v>0</v>
      </c>
      <c r="S40" s="43">
        <f t="shared" si="31"/>
        <v>0</v>
      </c>
      <c r="T40" s="43">
        <f t="shared" si="32"/>
        <v>0</v>
      </c>
      <c r="U40" s="43">
        <f t="shared" si="33"/>
        <v>0</v>
      </c>
      <c r="V40" s="51">
        <f t="shared" si="35"/>
        <v>13</v>
      </c>
      <c r="W40" s="83"/>
      <c r="AL40" s="10"/>
    </row>
    <row r="41" spans="2:38" ht="12.75" hidden="1" customHeight="1">
      <c r="B41" s="51">
        <f t="shared" si="34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17"/>
      <c r="I41" s="18"/>
      <c r="J41" s="5">
        <f t="shared" si="36"/>
        <v>6</v>
      </c>
      <c r="K41" s="20" t="s">
        <v>188</v>
      </c>
      <c r="L41" s="21" t="s">
        <v>38</v>
      </c>
      <c r="M41" s="41"/>
      <c r="N41" s="41"/>
      <c r="O41" s="43">
        <f t="shared" si="27"/>
        <v>0</v>
      </c>
      <c r="P41" s="43">
        <f t="shared" si="28"/>
        <v>0</v>
      </c>
      <c r="Q41" s="43">
        <f t="shared" si="29"/>
        <v>0</v>
      </c>
      <c r="R41" s="43">
        <f t="shared" si="30"/>
        <v>0</v>
      </c>
      <c r="S41" s="43">
        <f t="shared" si="31"/>
        <v>0</v>
      </c>
      <c r="T41" s="43">
        <f t="shared" si="32"/>
        <v>0</v>
      </c>
      <c r="U41" s="43">
        <f t="shared" si="33"/>
        <v>0</v>
      </c>
      <c r="V41" s="51">
        <f t="shared" si="35"/>
        <v>14</v>
      </c>
      <c r="W41" s="83"/>
      <c r="AL41" s="10"/>
    </row>
    <row r="42" spans="2:38" ht="12.75" hidden="1" customHeight="1">
      <c r="B42" s="51">
        <f t="shared" si="34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17"/>
      <c r="I42" s="18"/>
      <c r="J42" s="5">
        <f t="shared" si="36"/>
        <v>6</v>
      </c>
      <c r="K42" s="20" t="s">
        <v>188</v>
      </c>
      <c r="L42" s="21" t="s">
        <v>38</v>
      </c>
      <c r="M42" s="41"/>
      <c r="N42" s="41"/>
      <c r="O42" s="43">
        <f t="shared" si="27"/>
        <v>0</v>
      </c>
      <c r="P42" s="43">
        <f t="shared" si="28"/>
        <v>0</v>
      </c>
      <c r="Q42" s="43">
        <f t="shared" si="29"/>
        <v>0</v>
      </c>
      <c r="R42" s="43">
        <f t="shared" si="30"/>
        <v>0</v>
      </c>
      <c r="S42" s="43">
        <f t="shared" si="31"/>
        <v>0</v>
      </c>
      <c r="T42" s="43">
        <f t="shared" si="32"/>
        <v>0</v>
      </c>
      <c r="U42" s="43">
        <f t="shared" si="33"/>
        <v>0</v>
      </c>
      <c r="V42" s="51">
        <f t="shared" si="35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7">SUM(S48:S62)</f>
        <v>0</v>
      </c>
      <c r="T47" s="46">
        <f t="shared" si="37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8">IF(J48=0,I48,0)</f>
        <v>0</v>
      </c>
      <c r="P48" s="43">
        <f t="shared" ref="P48:P62" si="39">IF(J48=1,I48,0)</f>
        <v>0</v>
      </c>
      <c r="Q48" s="43">
        <f t="shared" ref="Q48:Q62" si="40">IF(J48=2,I48,0)</f>
        <v>0</v>
      </c>
      <c r="R48" s="43">
        <f t="shared" ref="R48:R62" si="41">IF(J48=3,I48,0)</f>
        <v>0</v>
      </c>
      <c r="S48" s="43">
        <f t="shared" ref="S48:S62" si="42">IF(J48=4,I48,0)</f>
        <v>0</v>
      </c>
      <c r="T48" s="43">
        <f t="shared" ref="T48:T62" si="43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4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8"/>
        <v>0</v>
      </c>
      <c r="P49" s="43">
        <f t="shared" si="39"/>
        <v>0</v>
      </c>
      <c r="Q49" s="43">
        <f t="shared" si="40"/>
        <v>0</v>
      </c>
      <c r="R49" s="43">
        <f t="shared" si="41"/>
        <v>0</v>
      </c>
      <c r="S49" s="43">
        <f t="shared" si="42"/>
        <v>0</v>
      </c>
      <c r="T49" s="43">
        <f t="shared" si="43"/>
        <v>0</v>
      </c>
      <c r="U49" s="43">
        <f t="shared" ref="U49:U62" si="45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6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4"/>
        <v>6</v>
      </c>
      <c r="K50" s="20" t="s">
        <v>188</v>
      </c>
      <c r="L50" s="95" t="s">
        <v>38</v>
      </c>
      <c r="M50" s="39"/>
      <c r="N50" s="39"/>
      <c r="O50" s="43">
        <f t="shared" si="38"/>
        <v>0</v>
      </c>
      <c r="P50" s="43">
        <f t="shared" si="39"/>
        <v>0</v>
      </c>
      <c r="Q50" s="43">
        <f t="shared" si="40"/>
        <v>0</v>
      </c>
      <c r="R50" s="43">
        <f t="shared" si="41"/>
        <v>0</v>
      </c>
      <c r="S50" s="43">
        <f t="shared" si="42"/>
        <v>0</v>
      </c>
      <c r="T50" s="43">
        <f t="shared" si="43"/>
        <v>0</v>
      </c>
      <c r="U50" s="43">
        <f t="shared" si="45"/>
        <v>0</v>
      </c>
      <c r="V50" s="53">
        <f t="shared" ref="V50:V62" si="47">1+V49</f>
        <v>3</v>
      </c>
      <c r="W50" s="83"/>
      <c r="X50" s="8"/>
      <c r="Y50" s="8"/>
      <c r="Z50" s="1"/>
    </row>
    <row r="51" spans="2:26" ht="12.75" hidden="1" customHeight="1">
      <c r="B51" s="53">
        <f t="shared" si="46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4"/>
        <v>6</v>
      </c>
      <c r="K51" s="20" t="s">
        <v>188</v>
      </c>
      <c r="L51" s="21" t="s">
        <v>38</v>
      </c>
      <c r="M51" s="39"/>
      <c r="N51" s="39"/>
      <c r="O51" s="43">
        <f t="shared" si="38"/>
        <v>0</v>
      </c>
      <c r="P51" s="43">
        <f t="shared" si="39"/>
        <v>0</v>
      </c>
      <c r="Q51" s="43">
        <f t="shared" si="40"/>
        <v>0</v>
      </c>
      <c r="R51" s="43">
        <f t="shared" si="41"/>
        <v>0</v>
      </c>
      <c r="S51" s="43">
        <f t="shared" si="42"/>
        <v>0</v>
      </c>
      <c r="T51" s="43">
        <f t="shared" si="43"/>
        <v>0</v>
      </c>
      <c r="U51" s="43">
        <f t="shared" si="45"/>
        <v>0</v>
      </c>
      <c r="V51" s="53">
        <f t="shared" si="47"/>
        <v>4</v>
      </c>
      <c r="W51" s="83"/>
      <c r="X51" s="8"/>
      <c r="Y51" s="8"/>
      <c r="Z51" s="1"/>
    </row>
    <row r="52" spans="2:26" ht="12.75" hidden="1" customHeight="1">
      <c r="B52" s="53">
        <f t="shared" si="46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4"/>
        <v>6</v>
      </c>
      <c r="K52" s="20" t="s">
        <v>188</v>
      </c>
      <c r="L52" s="21" t="s">
        <v>38</v>
      </c>
      <c r="M52" s="39"/>
      <c r="N52" s="39"/>
      <c r="O52" s="43">
        <f t="shared" si="38"/>
        <v>0</v>
      </c>
      <c r="P52" s="43">
        <f t="shared" si="39"/>
        <v>0</v>
      </c>
      <c r="Q52" s="43">
        <f t="shared" si="40"/>
        <v>0</v>
      </c>
      <c r="R52" s="43">
        <f t="shared" si="41"/>
        <v>0</v>
      </c>
      <c r="S52" s="43">
        <f t="shared" si="42"/>
        <v>0</v>
      </c>
      <c r="T52" s="43">
        <f t="shared" si="43"/>
        <v>0</v>
      </c>
      <c r="U52" s="43">
        <f t="shared" si="45"/>
        <v>0</v>
      </c>
      <c r="V52" s="53">
        <f t="shared" si="47"/>
        <v>5</v>
      </c>
      <c r="W52" s="83"/>
      <c r="X52" s="8"/>
      <c r="Y52" s="8"/>
      <c r="Z52" s="1"/>
    </row>
    <row r="53" spans="2:26" ht="12.75" hidden="1" customHeight="1">
      <c r="B53" s="53">
        <f t="shared" si="46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4"/>
        <v>6</v>
      </c>
      <c r="K53" s="20" t="s">
        <v>188</v>
      </c>
      <c r="L53" s="21" t="s">
        <v>38</v>
      </c>
      <c r="M53" s="39"/>
      <c r="N53" s="39"/>
      <c r="O53" s="43">
        <f t="shared" si="38"/>
        <v>0</v>
      </c>
      <c r="P53" s="43">
        <f t="shared" si="39"/>
        <v>0</v>
      </c>
      <c r="Q53" s="43">
        <f t="shared" si="40"/>
        <v>0</v>
      </c>
      <c r="R53" s="43">
        <f t="shared" si="41"/>
        <v>0</v>
      </c>
      <c r="S53" s="43">
        <f t="shared" si="42"/>
        <v>0</v>
      </c>
      <c r="T53" s="43">
        <f t="shared" si="43"/>
        <v>0</v>
      </c>
      <c r="U53" s="43">
        <f t="shared" si="45"/>
        <v>0</v>
      </c>
      <c r="V53" s="53">
        <f t="shared" si="47"/>
        <v>6</v>
      </c>
      <c r="W53" s="83"/>
      <c r="Z53" s="1"/>
    </row>
    <row r="54" spans="2:26" ht="12.75" hidden="1" customHeight="1">
      <c r="B54" s="53">
        <f t="shared" si="46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4"/>
        <v>6</v>
      </c>
      <c r="K54" s="20" t="s">
        <v>188</v>
      </c>
      <c r="L54" s="21" t="s">
        <v>38</v>
      </c>
      <c r="M54" s="39"/>
      <c r="N54" s="39"/>
      <c r="O54" s="43">
        <f t="shared" si="38"/>
        <v>0</v>
      </c>
      <c r="P54" s="43">
        <f t="shared" si="39"/>
        <v>0</v>
      </c>
      <c r="Q54" s="43">
        <f t="shared" si="40"/>
        <v>0</v>
      </c>
      <c r="R54" s="43">
        <f t="shared" si="41"/>
        <v>0</v>
      </c>
      <c r="S54" s="43">
        <f t="shared" si="42"/>
        <v>0</v>
      </c>
      <c r="T54" s="43">
        <f t="shared" si="43"/>
        <v>0</v>
      </c>
      <c r="U54" s="43">
        <f t="shared" si="45"/>
        <v>0</v>
      </c>
      <c r="V54" s="53">
        <f t="shared" si="47"/>
        <v>7</v>
      </c>
      <c r="W54" s="83"/>
      <c r="Z54" s="1"/>
    </row>
    <row r="55" spans="2:26" ht="12.75" hidden="1" customHeight="1">
      <c r="B55" s="53">
        <f t="shared" si="46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4"/>
        <v>6</v>
      </c>
      <c r="K55" s="20" t="s">
        <v>188</v>
      </c>
      <c r="L55" s="21" t="s">
        <v>38</v>
      </c>
      <c r="M55" s="39"/>
      <c r="N55" s="39"/>
      <c r="O55" s="43">
        <f t="shared" si="38"/>
        <v>0</v>
      </c>
      <c r="P55" s="43">
        <f t="shared" si="39"/>
        <v>0</v>
      </c>
      <c r="Q55" s="43">
        <f t="shared" si="40"/>
        <v>0</v>
      </c>
      <c r="R55" s="43">
        <f t="shared" si="41"/>
        <v>0</v>
      </c>
      <c r="S55" s="43">
        <f t="shared" si="42"/>
        <v>0</v>
      </c>
      <c r="T55" s="43">
        <f t="shared" si="43"/>
        <v>0</v>
      </c>
      <c r="U55" s="43">
        <f t="shared" si="45"/>
        <v>0</v>
      </c>
      <c r="V55" s="53">
        <f t="shared" si="47"/>
        <v>8</v>
      </c>
      <c r="W55" s="83"/>
      <c r="Z55" s="1"/>
    </row>
    <row r="56" spans="2:26" ht="12.75" hidden="1" customHeight="1">
      <c r="B56" s="53">
        <f t="shared" si="46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4"/>
        <v>6</v>
      </c>
      <c r="K56" s="20" t="s">
        <v>188</v>
      </c>
      <c r="L56" s="21" t="s">
        <v>38</v>
      </c>
      <c r="M56" s="39"/>
      <c r="N56" s="39"/>
      <c r="O56" s="43">
        <f t="shared" si="38"/>
        <v>0</v>
      </c>
      <c r="P56" s="43">
        <f t="shared" si="39"/>
        <v>0</v>
      </c>
      <c r="Q56" s="43">
        <f t="shared" si="40"/>
        <v>0</v>
      </c>
      <c r="R56" s="43">
        <f t="shared" si="41"/>
        <v>0</v>
      </c>
      <c r="S56" s="43">
        <f t="shared" si="42"/>
        <v>0</v>
      </c>
      <c r="T56" s="43">
        <f t="shared" si="43"/>
        <v>0</v>
      </c>
      <c r="U56" s="43">
        <f t="shared" si="45"/>
        <v>0</v>
      </c>
      <c r="V56" s="53">
        <f t="shared" si="47"/>
        <v>9</v>
      </c>
      <c r="W56" s="83"/>
      <c r="Z56" s="1"/>
    </row>
    <row r="57" spans="2:26" ht="12.75" hidden="1" customHeight="1">
      <c r="B57" s="53">
        <f t="shared" si="46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4"/>
        <v>6</v>
      </c>
      <c r="K57" s="20" t="s">
        <v>188</v>
      </c>
      <c r="L57" s="21" t="s">
        <v>38</v>
      </c>
      <c r="M57" s="39"/>
      <c r="N57" s="39"/>
      <c r="O57" s="43">
        <f t="shared" si="38"/>
        <v>0</v>
      </c>
      <c r="P57" s="43">
        <f t="shared" si="39"/>
        <v>0</v>
      </c>
      <c r="Q57" s="43">
        <f t="shared" si="40"/>
        <v>0</v>
      </c>
      <c r="R57" s="43">
        <f t="shared" si="41"/>
        <v>0</v>
      </c>
      <c r="S57" s="43">
        <f t="shared" si="42"/>
        <v>0</v>
      </c>
      <c r="T57" s="43">
        <f t="shared" si="43"/>
        <v>0</v>
      </c>
      <c r="U57" s="43">
        <f t="shared" si="45"/>
        <v>0</v>
      </c>
      <c r="V57" s="53">
        <f t="shared" si="47"/>
        <v>10</v>
      </c>
      <c r="W57" s="83"/>
      <c r="Z57" s="1"/>
    </row>
    <row r="58" spans="2:26" ht="12.75" hidden="1" customHeight="1">
      <c r="B58" s="53">
        <f t="shared" si="46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4"/>
        <v>6</v>
      </c>
      <c r="K58" s="20" t="s">
        <v>188</v>
      </c>
      <c r="L58" s="21" t="s">
        <v>38</v>
      </c>
      <c r="M58" s="39"/>
      <c r="N58" s="39"/>
      <c r="O58" s="43">
        <f t="shared" si="38"/>
        <v>0</v>
      </c>
      <c r="P58" s="43">
        <f t="shared" si="39"/>
        <v>0</v>
      </c>
      <c r="Q58" s="43">
        <f t="shared" si="40"/>
        <v>0</v>
      </c>
      <c r="R58" s="43">
        <f t="shared" si="41"/>
        <v>0</v>
      </c>
      <c r="S58" s="43">
        <f t="shared" si="42"/>
        <v>0</v>
      </c>
      <c r="T58" s="43">
        <f t="shared" si="43"/>
        <v>0</v>
      </c>
      <c r="U58" s="43">
        <f t="shared" si="45"/>
        <v>0</v>
      </c>
      <c r="V58" s="53">
        <f t="shared" si="47"/>
        <v>11</v>
      </c>
      <c r="W58" s="83"/>
      <c r="Z58" s="1"/>
    </row>
    <row r="59" spans="2:26" ht="12.75" hidden="1" customHeight="1">
      <c r="B59" s="53">
        <f t="shared" si="46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4"/>
        <v>6</v>
      </c>
      <c r="K59" s="20" t="s">
        <v>188</v>
      </c>
      <c r="L59" s="21" t="s">
        <v>38</v>
      </c>
      <c r="M59" s="39"/>
      <c r="N59" s="39"/>
      <c r="O59" s="43">
        <f t="shared" si="38"/>
        <v>0</v>
      </c>
      <c r="P59" s="43">
        <f t="shared" si="39"/>
        <v>0</v>
      </c>
      <c r="Q59" s="43">
        <f t="shared" si="40"/>
        <v>0</v>
      </c>
      <c r="R59" s="43">
        <f t="shared" si="41"/>
        <v>0</v>
      </c>
      <c r="S59" s="43">
        <f t="shared" si="42"/>
        <v>0</v>
      </c>
      <c r="T59" s="43">
        <f t="shared" si="43"/>
        <v>0</v>
      </c>
      <c r="U59" s="43">
        <f t="shared" si="45"/>
        <v>0</v>
      </c>
      <c r="V59" s="53">
        <f t="shared" si="47"/>
        <v>12</v>
      </c>
      <c r="W59" s="83"/>
      <c r="Z59" s="1"/>
    </row>
    <row r="60" spans="2:26" ht="12.75" hidden="1" customHeight="1">
      <c r="B60" s="53">
        <f t="shared" si="46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4"/>
        <v>6</v>
      </c>
      <c r="K60" s="20" t="s">
        <v>188</v>
      </c>
      <c r="L60" s="21" t="s">
        <v>38</v>
      </c>
      <c r="M60" s="39"/>
      <c r="N60" s="39"/>
      <c r="O60" s="43">
        <f t="shared" si="38"/>
        <v>0</v>
      </c>
      <c r="P60" s="43">
        <f t="shared" si="39"/>
        <v>0</v>
      </c>
      <c r="Q60" s="43">
        <f t="shared" si="40"/>
        <v>0</v>
      </c>
      <c r="R60" s="43">
        <f t="shared" si="41"/>
        <v>0</v>
      </c>
      <c r="S60" s="43">
        <f t="shared" si="42"/>
        <v>0</v>
      </c>
      <c r="T60" s="43">
        <f t="shared" si="43"/>
        <v>0</v>
      </c>
      <c r="U60" s="43">
        <f t="shared" si="45"/>
        <v>0</v>
      </c>
      <c r="V60" s="53">
        <f t="shared" si="47"/>
        <v>13</v>
      </c>
      <c r="W60" s="83"/>
      <c r="Z60" s="1"/>
    </row>
    <row r="61" spans="2:26" ht="12.75" hidden="1" customHeight="1">
      <c r="B61" s="53">
        <f t="shared" si="46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4"/>
        <v>6</v>
      </c>
      <c r="K61" s="20" t="s">
        <v>188</v>
      </c>
      <c r="L61" s="21" t="s">
        <v>38</v>
      </c>
      <c r="M61" s="39"/>
      <c r="N61" s="39"/>
      <c r="O61" s="43">
        <f t="shared" si="38"/>
        <v>0</v>
      </c>
      <c r="P61" s="43">
        <f t="shared" si="39"/>
        <v>0</v>
      </c>
      <c r="Q61" s="43">
        <f t="shared" si="40"/>
        <v>0</v>
      </c>
      <c r="R61" s="43">
        <f t="shared" si="41"/>
        <v>0</v>
      </c>
      <c r="S61" s="43">
        <f t="shared" si="42"/>
        <v>0</v>
      </c>
      <c r="T61" s="43">
        <f t="shared" si="43"/>
        <v>0</v>
      </c>
      <c r="U61" s="43">
        <f t="shared" si="45"/>
        <v>0</v>
      </c>
      <c r="V61" s="53">
        <f t="shared" si="47"/>
        <v>14</v>
      </c>
      <c r="W61" s="83"/>
      <c r="Z61" s="1"/>
    </row>
    <row r="62" spans="2:26" ht="12.75" hidden="1" customHeight="1">
      <c r="B62" s="53">
        <f t="shared" si="46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4"/>
        <v>6</v>
      </c>
      <c r="K62" s="20" t="s">
        <v>188</v>
      </c>
      <c r="L62" s="21" t="s">
        <v>38</v>
      </c>
      <c r="M62" s="41"/>
      <c r="N62" s="41"/>
      <c r="O62" s="43">
        <f t="shared" si="38"/>
        <v>0</v>
      </c>
      <c r="P62" s="43">
        <f t="shared" si="39"/>
        <v>0</v>
      </c>
      <c r="Q62" s="43">
        <f t="shared" si="40"/>
        <v>0</v>
      </c>
      <c r="R62" s="43">
        <f t="shared" si="41"/>
        <v>0</v>
      </c>
      <c r="S62" s="43">
        <f t="shared" si="42"/>
        <v>0</v>
      </c>
      <c r="T62" s="43">
        <f t="shared" si="43"/>
        <v>0</v>
      </c>
      <c r="U62" s="43">
        <f t="shared" si="45"/>
        <v>0</v>
      </c>
      <c r="V62" s="53">
        <f t="shared" si="47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8">SUM(S68:S82)</f>
        <v>0</v>
      </c>
      <c r="T67" s="47">
        <f t="shared" si="48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9">IF(J68=0,I68,0)</f>
        <v>0</v>
      </c>
      <c r="P68" s="43">
        <f>IF(J68=1,I68,0)</f>
        <v>0</v>
      </c>
      <c r="Q68" s="43">
        <f t="shared" ref="Q68:Q82" si="50">IF(J68=2,I68,0)</f>
        <v>0</v>
      </c>
      <c r="R68" s="43">
        <f t="shared" ref="R68:R82" si="51">IF(J68=3,I68,0)</f>
        <v>0</v>
      </c>
      <c r="S68" s="43">
        <f t="shared" ref="S68:S82" si="52">IF(J68=4,I68,0)</f>
        <v>0</v>
      </c>
      <c r="T68" s="43">
        <f t="shared" ref="T68:T82" si="53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4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9"/>
        <v>0</v>
      </c>
      <c r="P69" s="43">
        <f t="shared" ref="P69:P82" si="55">IF(J69=1,I69,0)</f>
        <v>0</v>
      </c>
      <c r="Q69" s="43">
        <f t="shared" si="50"/>
        <v>0</v>
      </c>
      <c r="R69" s="43">
        <f t="shared" si="51"/>
        <v>0</v>
      </c>
      <c r="S69" s="43">
        <f t="shared" si="52"/>
        <v>0</v>
      </c>
      <c r="T69" s="43">
        <f t="shared" si="53"/>
        <v>0</v>
      </c>
      <c r="U69" s="43">
        <f t="shared" ref="U69:U82" si="56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7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4"/>
        <v>6</v>
      </c>
      <c r="K70" s="20" t="s">
        <v>188</v>
      </c>
      <c r="L70" s="95" t="s">
        <v>38</v>
      </c>
      <c r="M70" s="39"/>
      <c r="N70" s="39"/>
      <c r="O70" s="43">
        <f t="shared" si="49"/>
        <v>0</v>
      </c>
      <c r="P70" s="43">
        <f t="shared" si="55"/>
        <v>0</v>
      </c>
      <c r="Q70" s="43">
        <f t="shared" si="50"/>
        <v>0</v>
      </c>
      <c r="R70" s="43">
        <f t="shared" si="51"/>
        <v>0</v>
      </c>
      <c r="S70" s="43">
        <f t="shared" si="52"/>
        <v>0</v>
      </c>
      <c r="T70" s="43">
        <f t="shared" si="53"/>
        <v>0</v>
      </c>
      <c r="U70" s="43">
        <f t="shared" si="56"/>
        <v>0</v>
      </c>
      <c r="V70" s="54">
        <f t="shared" ref="V70:V82" si="58">1+V69</f>
        <v>3</v>
      </c>
      <c r="W70" s="83"/>
      <c r="X70" s="8"/>
      <c r="Y70" s="8"/>
      <c r="Z70" s="1"/>
    </row>
    <row r="71" spans="2:26" ht="12.75" hidden="1" customHeight="1">
      <c r="B71" s="54">
        <f t="shared" si="57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4"/>
        <v>6</v>
      </c>
      <c r="K71" s="20" t="s">
        <v>188</v>
      </c>
      <c r="L71" s="21" t="s">
        <v>38</v>
      </c>
      <c r="M71" s="39"/>
      <c r="N71" s="39"/>
      <c r="O71" s="43">
        <f t="shared" si="49"/>
        <v>0</v>
      </c>
      <c r="P71" s="43">
        <f t="shared" si="55"/>
        <v>0</v>
      </c>
      <c r="Q71" s="43">
        <f t="shared" si="50"/>
        <v>0</v>
      </c>
      <c r="R71" s="43">
        <f t="shared" si="51"/>
        <v>0</v>
      </c>
      <c r="S71" s="43">
        <f t="shared" si="52"/>
        <v>0</v>
      </c>
      <c r="T71" s="43">
        <f t="shared" si="53"/>
        <v>0</v>
      </c>
      <c r="U71" s="43">
        <f t="shared" si="56"/>
        <v>0</v>
      </c>
      <c r="V71" s="54">
        <f t="shared" si="58"/>
        <v>4</v>
      </c>
      <c r="W71" s="83"/>
      <c r="X71" s="8"/>
      <c r="Y71" s="8"/>
      <c r="Z71" s="1"/>
    </row>
    <row r="72" spans="2:26" ht="12.75" hidden="1" customHeight="1">
      <c r="B72" s="54">
        <f t="shared" si="57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4"/>
        <v>6</v>
      </c>
      <c r="K72" s="20" t="s">
        <v>188</v>
      </c>
      <c r="L72" s="21" t="s">
        <v>38</v>
      </c>
      <c r="M72" s="39"/>
      <c r="N72" s="39"/>
      <c r="O72" s="43">
        <f t="shared" si="49"/>
        <v>0</v>
      </c>
      <c r="P72" s="43">
        <f t="shared" si="55"/>
        <v>0</v>
      </c>
      <c r="Q72" s="43">
        <f t="shared" si="50"/>
        <v>0</v>
      </c>
      <c r="R72" s="43">
        <f t="shared" si="51"/>
        <v>0</v>
      </c>
      <c r="S72" s="43">
        <f t="shared" si="52"/>
        <v>0</v>
      </c>
      <c r="T72" s="43">
        <f t="shared" si="53"/>
        <v>0</v>
      </c>
      <c r="U72" s="43">
        <f t="shared" si="56"/>
        <v>0</v>
      </c>
      <c r="V72" s="54">
        <f t="shared" si="58"/>
        <v>5</v>
      </c>
      <c r="W72" s="78"/>
      <c r="X72" s="8"/>
      <c r="Y72" s="8"/>
      <c r="Z72" s="1"/>
    </row>
    <row r="73" spans="2:26" ht="12.75" hidden="1" customHeight="1">
      <c r="B73" s="54">
        <f t="shared" si="57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4"/>
        <v>6</v>
      </c>
      <c r="K73" s="20" t="s">
        <v>188</v>
      </c>
      <c r="L73" s="21" t="s">
        <v>38</v>
      </c>
      <c r="M73" s="39"/>
      <c r="N73" s="39"/>
      <c r="O73" s="43">
        <f t="shared" si="49"/>
        <v>0</v>
      </c>
      <c r="P73" s="43">
        <f t="shared" si="55"/>
        <v>0</v>
      </c>
      <c r="Q73" s="43">
        <f t="shared" si="50"/>
        <v>0</v>
      </c>
      <c r="R73" s="43">
        <f t="shared" si="51"/>
        <v>0</v>
      </c>
      <c r="S73" s="43">
        <f t="shared" si="52"/>
        <v>0</v>
      </c>
      <c r="T73" s="43">
        <f t="shared" si="53"/>
        <v>0</v>
      </c>
      <c r="U73" s="43">
        <f t="shared" si="56"/>
        <v>0</v>
      </c>
      <c r="V73" s="54">
        <f t="shared" si="58"/>
        <v>6</v>
      </c>
      <c r="W73" s="83"/>
      <c r="Z73" s="1"/>
    </row>
    <row r="74" spans="2:26" ht="12.75" hidden="1" customHeight="1">
      <c r="B74" s="54">
        <f t="shared" si="57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4"/>
        <v>6</v>
      </c>
      <c r="K74" s="20" t="s">
        <v>188</v>
      </c>
      <c r="L74" s="21" t="s">
        <v>38</v>
      </c>
      <c r="M74" s="39"/>
      <c r="N74" s="39"/>
      <c r="O74" s="43">
        <f t="shared" si="49"/>
        <v>0</v>
      </c>
      <c r="P74" s="43">
        <f t="shared" si="55"/>
        <v>0</v>
      </c>
      <c r="Q74" s="43">
        <f t="shared" si="50"/>
        <v>0</v>
      </c>
      <c r="R74" s="43">
        <f t="shared" si="51"/>
        <v>0</v>
      </c>
      <c r="S74" s="43">
        <f t="shared" si="52"/>
        <v>0</v>
      </c>
      <c r="T74" s="43">
        <f t="shared" si="53"/>
        <v>0</v>
      </c>
      <c r="U74" s="43">
        <f t="shared" si="56"/>
        <v>0</v>
      </c>
      <c r="V74" s="54">
        <f t="shared" si="58"/>
        <v>7</v>
      </c>
      <c r="W74" s="83"/>
      <c r="Z74" s="1"/>
    </row>
    <row r="75" spans="2:26" ht="12.75" hidden="1" customHeight="1">
      <c r="B75" s="54">
        <f t="shared" si="57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4"/>
        <v>6</v>
      </c>
      <c r="K75" s="20" t="s">
        <v>188</v>
      </c>
      <c r="L75" s="21" t="s">
        <v>38</v>
      </c>
      <c r="M75" s="39"/>
      <c r="N75" s="39"/>
      <c r="O75" s="43">
        <f t="shared" si="49"/>
        <v>0</v>
      </c>
      <c r="P75" s="43">
        <f t="shared" si="55"/>
        <v>0</v>
      </c>
      <c r="Q75" s="43">
        <f t="shared" si="50"/>
        <v>0</v>
      </c>
      <c r="R75" s="43">
        <f t="shared" si="51"/>
        <v>0</v>
      </c>
      <c r="S75" s="43">
        <f t="shared" si="52"/>
        <v>0</v>
      </c>
      <c r="T75" s="43">
        <f t="shared" si="53"/>
        <v>0</v>
      </c>
      <c r="U75" s="43">
        <f t="shared" si="56"/>
        <v>0</v>
      </c>
      <c r="V75" s="54">
        <f t="shared" si="58"/>
        <v>8</v>
      </c>
      <c r="W75" s="83"/>
      <c r="Z75" s="1"/>
    </row>
    <row r="76" spans="2:26" ht="12.75" hidden="1" customHeight="1">
      <c r="B76" s="54">
        <f t="shared" si="57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4"/>
        <v>6</v>
      </c>
      <c r="K76" s="20" t="s">
        <v>188</v>
      </c>
      <c r="L76" s="21" t="s">
        <v>38</v>
      </c>
      <c r="M76" s="39"/>
      <c r="N76" s="39"/>
      <c r="O76" s="43">
        <f t="shared" si="49"/>
        <v>0</v>
      </c>
      <c r="P76" s="43">
        <f t="shared" si="55"/>
        <v>0</v>
      </c>
      <c r="Q76" s="43">
        <f t="shared" si="50"/>
        <v>0</v>
      </c>
      <c r="R76" s="43">
        <f t="shared" si="51"/>
        <v>0</v>
      </c>
      <c r="S76" s="43">
        <f t="shared" si="52"/>
        <v>0</v>
      </c>
      <c r="T76" s="43">
        <f t="shared" si="53"/>
        <v>0</v>
      </c>
      <c r="U76" s="43">
        <f t="shared" si="56"/>
        <v>0</v>
      </c>
      <c r="V76" s="54">
        <f t="shared" si="58"/>
        <v>9</v>
      </c>
      <c r="W76" s="83"/>
      <c r="Z76" s="1"/>
    </row>
    <row r="77" spans="2:26" ht="12.75" hidden="1" customHeight="1">
      <c r="B77" s="54">
        <f t="shared" si="57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4"/>
        <v>6</v>
      </c>
      <c r="K77" s="20" t="s">
        <v>188</v>
      </c>
      <c r="L77" s="21" t="s">
        <v>38</v>
      </c>
      <c r="M77" s="39"/>
      <c r="N77" s="39"/>
      <c r="O77" s="43">
        <f t="shared" si="49"/>
        <v>0</v>
      </c>
      <c r="P77" s="43">
        <f t="shared" si="55"/>
        <v>0</v>
      </c>
      <c r="Q77" s="43">
        <f t="shared" si="50"/>
        <v>0</v>
      </c>
      <c r="R77" s="43">
        <f t="shared" si="51"/>
        <v>0</v>
      </c>
      <c r="S77" s="43">
        <f t="shared" si="52"/>
        <v>0</v>
      </c>
      <c r="T77" s="43">
        <f t="shared" si="53"/>
        <v>0</v>
      </c>
      <c r="U77" s="43">
        <f t="shared" si="56"/>
        <v>0</v>
      </c>
      <c r="V77" s="54">
        <f t="shared" si="58"/>
        <v>10</v>
      </c>
      <c r="W77" s="83"/>
      <c r="Z77" s="1"/>
    </row>
    <row r="78" spans="2:26" ht="12.75" hidden="1" customHeight="1">
      <c r="B78" s="54">
        <f t="shared" si="57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4"/>
        <v>6</v>
      </c>
      <c r="K78" s="20" t="s">
        <v>188</v>
      </c>
      <c r="L78" s="21" t="s">
        <v>38</v>
      </c>
      <c r="M78" s="39"/>
      <c r="N78" s="39"/>
      <c r="O78" s="43">
        <f t="shared" si="49"/>
        <v>0</v>
      </c>
      <c r="P78" s="43">
        <f t="shared" si="55"/>
        <v>0</v>
      </c>
      <c r="Q78" s="43">
        <f t="shared" si="50"/>
        <v>0</v>
      </c>
      <c r="R78" s="43">
        <f t="shared" si="51"/>
        <v>0</v>
      </c>
      <c r="S78" s="43">
        <f t="shared" si="52"/>
        <v>0</v>
      </c>
      <c r="T78" s="43">
        <f t="shared" si="53"/>
        <v>0</v>
      </c>
      <c r="U78" s="43">
        <f t="shared" si="56"/>
        <v>0</v>
      </c>
      <c r="V78" s="54">
        <f t="shared" si="58"/>
        <v>11</v>
      </c>
      <c r="W78" s="83"/>
      <c r="Z78" s="1"/>
    </row>
    <row r="79" spans="2:26" ht="12.75" hidden="1" customHeight="1">
      <c r="B79" s="54">
        <f t="shared" si="57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4"/>
        <v>6</v>
      </c>
      <c r="K79" s="20" t="s">
        <v>188</v>
      </c>
      <c r="L79" s="21" t="s">
        <v>38</v>
      </c>
      <c r="M79" s="39"/>
      <c r="N79" s="39"/>
      <c r="O79" s="43">
        <f t="shared" si="49"/>
        <v>0</v>
      </c>
      <c r="P79" s="43">
        <f t="shared" si="55"/>
        <v>0</v>
      </c>
      <c r="Q79" s="43">
        <f t="shared" si="50"/>
        <v>0</v>
      </c>
      <c r="R79" s="43">
        <f t="shared" si="51"/>
        <v>0</v>
      </c>
      <c r="S79" s="43">
        <f t="shared" si="52"/>
        <v>0</v>
      </c>
      <c r="T79" s="43">
        <f t="shared" si="53"/>
        <v>0</v>
      </c>
      <c r="U79" s="43">
        <f t="shared" si="56"/>
        <v>0</v>
      </c>
      <c r="V79" s="54">
        <f t="shared" si="58"/>
        <v>12</v>
      </c>
      <c r="W79" s="83"/>
      <c r="Z79" s="1"/>
    </row>
    <row r="80" spans="2:26" ht="12.75" hidden="1" customHeight="1">
      <c r="B80" s="54">
        <f t="shared" si="57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4"/>
        <v>6</v>
      </c>
      <c r="K80" s="20" t="s">
        <v>188</v>
      </c>
      <c r="L80" s="21" t="s">
        <v>38</v>
      </c>
      <c r="M80" s="39"/>
      <c r="N80" s="39"/>
      <c r="O80" s="43">
        <f t="shared" si="49"/>
        <v>0</v>
      </c>
      <c r="P80" s="43">
        <f t="shared" si="55"/>
        <v>0</v>
      </c>
      <c r="Q80" s="43">
        <f t="shared" si="50"/>
        <v>0</v>
      </c>
      <c r="R80" s="43">
        <f t="shared" si="51"/>
        <v>0</v>
      </c>
      <c r="S80" s="43">
        <f t="shared" si="52"/>
        <v>0</v>
      </c>
      <c r="T80" s="43">
        <f t="shared" si="53"/>
        <v>0</v>
      </c>
      <c r="U80" s="43">
        <f t="shared" si="56"/>
        <v>0</v>
      </c>
      <c r="V80" s="54">
        <f t="shared" si="58"/>
        <v>13</v>
      </c>
      <c r="W80" s="83"/>
      <c r="Z80" s="1"/>
    </row>
    <row r="81" spans="2:26" ht="12.75" hidden="1" customHeight="1">
      <c r="B81" s="54">
        <f t="shared" si="57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4"/>
        <v>6</v>
      </c>
      <c r="K81" s="20" t="s">
        <v>188</v>
      </c>
      <c r="L81" s="21" t="s">
        <v>38</v>
      </c>
      <c r="M81" s="39"/>
      <c r="N81" s="39"/>
      <c r="O81" s="43">
        <f t="shared" si="49"/>
        <v>0</v>
      </c>
      <c r="P81" s="43">
        <f t="shared" si="55"/>
        <v>0</v>
      </c>
      <c r="Q81" s="43">
        <f t="shared" si="50"/>
        <v>0</v>
      </c>
      <c r="R81" s="43">
        <f t="shared" si="51"/>
        <v>0</v>
      </c>
      <c r="S81" s="43">
        <f t="shared" si="52"/>
        <v>0</v>
      </c>
      <c r="T81" s="43">
        <f t="shared" si="53"/>
        <v>0</v>
      </c>
      <c r="U81" s="43">
        <f t="shared" si="56"/>
        <v>0</v>
      </c>
      <c r="V81" s="54">
        <f t="shared" si="58"/>
        <v>14</v>
      </c>
      <c r="W81" s="83"/>
      <c r="Z81" s="1"/>
    </row>
    <row r="82" spans="2:26" ht="12.75" hidden="1" customHeight="1">
      <c r="B82" s="54">
        <f t="shared" si="57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4"/>
        <v>6</v>
      </c>
      <c r="K82" s="20" t="s">
        <v>188</v>
      </c>
      <c r="L82" s="21" t="s">
        <v>38</v>
      </c>
      <c r="M82" s="39"/>
      <c r="N82" s="39"/>
      <c r="O82" s="43">
        <f t="shared" si="49"/>
        <v>0</v>
      </c>
      <c r="P82" s="43">
        <f t="shared" si="55"/>
        <v>0</v>
      </c>
      <c r="Q82" s="43">
        <f t="shared" si="50"/>
        <v>0</v>
      </c>
      <c r="R82" s="43">
        <f t="shared" si="51"/>
        <v>0</v>
      </c>
      <c r="S82" s="43">
        <f t="shared" si="52"/>
        <v>0</v>
      </c>
      <c r="T82" s="43">
        <f t="shared" si="53"/>
        <v>0</v>
      </c>
      <c r="U82" s="43">
        <f t="shared" si="56"/>
        <v>0</v>
      </c>
      <c r="V82" s="54">
        <f t="shared" si="58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9">SUM(S88:S102)</f>
        <v>0</v>
      </c>
      <c r="T87" s="62">
        <f t="shared" si="59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60">IF(J88=0,I88,0)</f>
        <v>0</v>
      </c>
      <c r="P88" s="43">
        <f>IF(J88=1,I88,0)</f>
        <v>0</v>
      </c>
      <c r="Q88" s="43">
        <f t="shared" ref="Q88:Q102" si="61">IF(J88=2,I88,0)</f>
        <v>0</v>
      </c>
      <c r="R88" s="43">
        <f t="shared" ref="R88:R102" si="62">IF(J88=3,I88,0)</f>
        <v>0</v>
      </c>
      <c r="S88" s="43">
        <f t="shared" ref="S88:S102" si="63">IF(J88=4,I88,0)</f>
        <v>0</v>
      </c>
      <c r="T88" s="43">
        <f t="shared" ref="T88:T102" si="64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5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60"/>
        <v>0</v>
      </c>
      <c r="P89" s="43">
        <f t="shared" ref="P89:P102" si="66">IF(J89=1,I89,0)</f>
        <v>0</v>
      </c>
      <c r="Q89" s="43">
        <f t="shared" si="61"/>
        <v>0</v>
      </c>
      <c r="R89" s="43">
        <f t="shared" si="62"/>
        <v>0</v>
      </c>
      <c r="S89" s="43">
        <f t="shared" si="63"/>
        <v>0</v>
      </c>
      <c r="T89" s="43">
        <f t="shared" si="64"/>
        <v>0</v>
      </c>
      <c r="U89" s="43">
        <f t="shared" ref="U89:U102" si="67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8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5"/>
        <v>6</v>
      </c>
      <c r="K90" s="20" t="s">
        <v>188</v>
      </c>
      <c r="L90" s="95" t="s">
        <v>38</v>
      </c>
      <c r="M90" s="39"/>
      <c r="N90" s="39"/>
      <c r="O90" s="43">
        <f t="shared" si="60"/>
        <v>0</v>
      </c>
      <c r="P90" s="43">
        <f t="shared" si="66"/>
        <v>0</v>
      </c>
      <c r="Q90" s="43">
        <f t="shared" si="61"/>
        <v>0</v>
      </c>
      <c r="R90" s="43">
        <f t="shared" si="62"/>
        <v>0</v>
      </c>
      <c r="S90" s="43">
        <f t="shared" si="63"/>
        <v>0</v>
      </c>
      <c r="T90" s="43">
        <f t="shared" si="64"/>
        <v>0</v>
      </c>
      <c r="U90" s="43">
        <f t="shared" si="67"/>
        <v>0</v>
      </c>
      <c r="V90" s="63">
        <f t="shared" ref="V90:V102" si="69">1+V89</f>
        <v>3</v>
      </c>
      <c r="W90" s="83"/>
      <c r="Z90" s="1"/>
    </row>
    <row r="91" spans="2:26" ht="12.75" hidden="1" customHeight="1">
      <c r="B91" s="63">
        <f t="shared" si="68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5"/>
        <v>6</v>
      </c>
      <c r="K91" s="20" t="s">
        <v>188</v>
      </c>
      <c r="L91" s="21" t="s">
        <v>38</v>
      </c>
      <c r="M91" s="39"/>
      <c r="N91" s="39"/>
      <c r="O91" s="43">
        <f t="shared" si="60"/>
        <v>0</v>
      </c>
      <c r="P91" s="43">
        <f t="shared" si="66"/>
        <v>0</v>
      </c>
      <c r="Q91" s="43">
        <f t="shared" si="61"/>
        <v>0</v>
      </c>
      <c r="R91" s="43">
        <f t="shared" si="62"/>
        <v>0</v>
      </c>
      <c r="S91" s="43">
        <f t="shared" si="63"/>
        <v>0</v>
      </c>
      <c r="T91" s="43">
        <f t="shared" si="64"/>
        <v>0</v>
      </c>
      <c r="U91" s="43">
        <f t="shared" si="67"/>
        <v>0</v>
      </c>
      <c r="V91" s="63">
        <f t="shared" si="69"/>
        <v>4</v>
      </c>
      <c r="W91" s="83"/>
      <c r="Z91" s="1"/>
    </row>
    <row r="92" spans="2:26" hidden="1">
      <c r="B92" s="63">
        <f t="shared" si="68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5"/>
        <v>6</v>
      </c>
      <c r="K92" s="20" t="s">
        <v>188</v>
      </c>
      <c r="L92" s="21" t="s">
        <v>38</v>
      </c>
      <c r="M92" s="39"/>
      <c r="N92" s="39"/>
      <c r="O92" s="43">
        <f t="shared" si="60"/>
        <v>0</v>
      </c>
      <c r="P92" s="43">
        <f t="shared" si="66"/>
        <v>0</v>
      </c>
      <c r="Q92" s="43">
        <f t="shared" si="61"/>
        <v>0</v>
      </c>
      <c r="R92" s="43">
        <f t="shared" si="62"/>
        <v>0</v>
      </c>
      <c r="S92" s="43">
        <f t="shared" si="63"/>
        <v>0</v>
      </c>
      <c r="T92" s="43">
        <f t="shared" si="64"/>
        <v>0</v>
      </c>
      <c r="U92" s="43">
        <f t="shared" si="67"/>
        <v>0</v>
      </c>
      <c r="V92" s="63">
        <f t="shared" si="69"/>
        <v>5</v>
      </c>
      <c r="W92" s="83"/>
      <c r="Z92" s="1"/>
    </row>
    <row r="93" spans="2:26" hidden="1">
      <c r="B93" s="63">
        <f t="shared" si="68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5"/>
        <v>6</v>
      </c>
      <c r="K93" s="20" t="s">
        <v>188</v>
      </c>
      <c r="L93" s="21" t="s">
        <v>38</v>
      </c>
      <c r="M93" s="39"/>
      <c r="N93" s="39"/>
      <c r="O93" s="43">
        <f t="shared" si="60"/>
        <v>0</v>
      </c>
      <c r="P93" s="43">
        <f t="shared" si="66"/>
        <v>0</v>
      </c>
      <c r="Q93" s="43">
        <f t="shared" si="61"/>
        <v>0</v>
      </c>
      <c r="R93" s="43">
        <f t="shared" si="62"/>
        <v>0</v>
      </c>
      <c r="S93" s="43">
        <f t="shared" si="63"/>
        <v>0</v>
      </c>
      <c r="T93" s="43">
        <f t="shared" si="64"/>
        <v>0</v>
      </c>
      <c r="U93" s="43">
        <f t="shared" si="67"/>
        <v>0</v>
      </c>
      <c r="V93" s="63">
        <f t="shared" si="69"/>
        <v>6</v>
      </c>
      <c r="W93" s="83"/>
      <c r="Z93" s="1"/>
    </row>
    <row r="94" spans="2:26" hidden="1">
      <c r="B94" s="63">
        <f t="shared" si="68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5"/>
        <v>6</v>
      </c>
      <c r="K94" s="20" t="s">
        <v>188</v>
      </c>
      <c r="L94" s="21" t="s">
        <v>38</v>
      </c>
      <c r="M94" s="39"/>
      <c r="N94" s="39"/>
      <c r="O94" s="43">
        <f t="shared" si="60"/>
        <v>0</v>
      </c>
      <c r="P94" s="43">
        <f t="shared" si="66"/>
        <v>0</v>
      </c>
      <c r="Q94" s="43">
        <f t="shared" si="61"/>
        <v>0</v>
      </c>
      <c r="R94" s="43">
        <f t="shared" si="62"/>
        <v>0</v>
      </c>
      <c r="S94" s="43">
        <f t="shared" si="63"/>
        <v>0</v>
      </c>
      <c r="T94" s="43">
        <f t="shared" si="64"/>
        <v>0</v>
      </c>
      <c r="U94" s="43">
        <f t="shared" si="67"/>
        <v>0</v>
      </c>
      <c r="V94" s="63">
        <f t="shared" si="69"/>
        <v>7</v>
      </c>
      <c r="W94" s="83"/>
      <c r="Z94" s="1"/>
    </row>
    <row r="95" spans="2:26" hidden="1">
      <c r="B95" s="63">
        <f t="shared" si="68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5"/>
        <v>6</v>
      </c>
      <c r="K95" s="20" t="s">
        <v>188</v>
      </c>
      <c r="L95" s="21" t="s">
        <v>38</v>
      </c>
      <c r="M95" s="39"/>
      <c r="N95" s="39"/>
      <c r="O95" s="43">
        <f t="shared" si="60"/>
        <v>0</v>
      </c>
      <c r="P95" s="43">
        <f t="shared" si="66"/>
        <v>0</v>
      </c>
      <c r="Q95" s="43">
        <f t="shared" si="61"/>
        <v>0</v>
      </c>
      <c r="R95" s="43">
        <f t="shared" si="62"/>
        <v>0</v>
      </c>
      <c r="S95" s="43">
        <f t="shared" si="63"/>
        <v>0</v>
      </c>
      <c r="T95" s="43">
        <f t="shared" si="64"/>
        <v>0</v>
      </c>
      <c r="U95" s="43">
        <f t="shared" si="67"/>
        <v>0</v>
      </c>
      <c r="V95" s="63">
        <f t="shared" si="69"/>
        <v>8</v>
      </c>
      <c r="W95" s="83"/>
      <c r="Z95" s="1"/>
    </row>
    <row r="96" spans="2:26" hidden="1">
      <c r="B96" s="63">
        <f t="shared" si="68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5"/>
        <v>6</v>
      </c>
      <c r="K96" s="20" t="s">
        <v>188</v>
      </c>
      <c r="L96" s="21" t="s">
        <v>38</v>
      </c>
      <c r="M96" s="39"/>
      <c r="N96" s="39"/>
      <c r="O96" s="43">
        <f t="shared" si="60"/>
        <v>0</v>
      </c>
      <c r="P96" s="43">
        <f t="shared" si="66"/>
        <v>0</v>
      </c>
      <c r="Q96" s="43">
        <f t="shared" si="61"/>
        <v>0</v>
      </c>
      <c r="R96" s="43">
        <f t="shared" si="62"/>
        <v>0</v>
      </c>
      <c r="S96" s="43">
        <f t="shared" si="63"/>
        <v>0</v>
      </c>
      <c r="T96" s="43">
        <f t="shared" si="64"/>
        <v>0</v>
      </c>
      <c r="U96" s="43">
        <f t="shared" si="67"/>
        <v>0</v>
      </c>
      <c r="V96" s="63">
        <f t="shared" si="69"/>
        <v>9</v>
      </c>
      <c r="W96" s="83"/>
      <c r="Z96" s="1"/>
    </row>
    <row r="97" spans="2:38" hidden="1">
      <c r="B97" s="63">
        <f t="shared" si="68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5"/>
        <v>6</v>
      </c>
      <c r="K97" s="20" t="s">
        <v>188</v>
      </c>
      <c r="L97" s="21" t="s">
        <v>38</v>
      </c>
      <c r="M97" s="39"/>
      <c r="N97" s="39"/>
      <c r="O97" s="43">
        <f t="shared" si="60"/>
        <v>0</v>
      </c>
      <c r="P97" s="43">
        <f t="shared" si="66"/>
        <v>0</v>
      </c>
      <c r="Q97" s="43">
        <f t="shared" si="61"/>
        <v>0</v>
      </c>
      <c r="R97" s="43">
        <f t="shared" si="62"/>
        <v>0</v>
      </c>
      <c r="S97" s="43">
        <f t="shared" si="63"/>
        <v>0</v>
      </c>
      <c r="T97" s="43">
        <f t="shared" si="64"/>
        <v>0</v>
      </c>
      <c r="U97" s="43">
        <f t="shared" si="67"/>
        <v>0</v>
      </c>
      <c r="V97" s="63">
        <f t="shared" si="69"/>
        <v>10</v>
      </c>
      <c r="W97" s="83"/>
      <c r="Z97" s="1"/>
    </row>
    <row r="98" spans="2:38" hidden="1">
      <c r="B98" s="63">
        <f t="shared" si="68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5"/>
        <v>6</v>
      </c>
      <c r="K98" s="20" t="s">
        <v>188</v>
      </c>
      <c r="L98" s="21" t="s">
        <v>38</v>
      </c>
      <c r="M98" s="39"/>
      <c r="N98" s="39"/>
      <c r="O98" s="43">
        <f t="shared" si="60"/>
        <v>0</v>
      </c>
      <c r="P98" s="43">
        <f t="shared" si="66"/>
        <v>0</v>
      </c>
      <c r="Q98" s="43">
        <f t="shared" si="61"/>
        <v>0</v>
      </c>
      <c r="R98" s="43">
        <f t="shared" si="62"/>
        <v>0</v>
      </c>
      <c r="S98" s="43">
        <f t="shared" si="63"/>
        <v>0</v>
      </c>
      <c r="T98" s="43">
        <f t="shared" si="64"/>
        <v>0</v>
      </c>
      <c r="U98" s="43">
        <f t="shared" si="67"/>
        <v>0</v>
      </c>
      <c r="V98" s="63">
        <f t="shared" si="69"/>
        <v>11</v>
      </c>
      <c r="W98" s="83"/>
      <c r="Z98" s="12"/>
      <c r="AA98" s="10"/>
    </row>
    <row r="99" spans="2:38" hidden="1">
      <c r="B99" s="63">
        <f t="shared" si="68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5"/>
        <v>6</v>
      </c>
      <c r="K99" s="20" t="s">
        <v>188</v>
      </c>
      <c r="L99" s="21" t="s">
        <v>38</v>
      </c>
      <c r="M99" s="39"/>
      <c r="N99" s="39"/>
      <c r="O99" s="43">
        <f t="shared" si="60"/>
        <v>0</v>
      </c>
      <c r="P99" s="43">
        <f t="shared" si="66"/>
        <v>0</v>
      </c>
      <c r="Q99" s="43">
        <f t="shared" si="61"/>
        <v>0</v>
      </c>
      <c r="R99" s="43">
        <f t="shared" si="62"/>
        <v>0</v>
      </c>
      <c r="S99" s="43">
        <f t="shared" si="63"/>
        <v>0</v>
      </c>
      <c r="T99" s="43">
        <f t="shared" si="64"/>
        <v>0</v>
      </c>
      <c r="U99" s="43">
        <f t="shared" si="67"/>
        <v>0</v>
      </c>
      <c r="V99" s="63">
        <f t="shared" si="69"/>
        <v>12</v>
      </c>
      <c r="W99" s="83"/>
      <c r="Z99" s="12"/>
      <c r="AA99" s="10"/>
    </row>
    <row r="100" spans="2:38" hidden="1">
      <c r="B100" s="63">
        <f t="shared" si="68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5"/>
        <v>6</v>
      </c>
      <c r="K100" s="20" t="s">
        <v>188</v>
      </c>
      <c r="L100" s="21" t="s">
        <v>38</v>
      </c>
      <c r="M100" s="39"/>
      <c r="N100" s="39"/>
      <c r="O100" s="43">
        <f t="shared" si="60"/>
        <v>0</v>
      </c>
      <c r="P100" s="43">
        <f t="shared" si="66"/>
        <v>0</v>
      </c>
      <c r="Q100" s="43">
        <f t="shared" si="61"/>
        <v>0</v>
      </c>
      <c r="R100" s="43">
        <f t="shared" si="62"/>
        <v>0</v>
      </c>
      <c r="S100" s="43">
        <f t="shared" si="63"/>
        <v>0</v>
      </c>
      <c r="T100" s="43">
        <f t="shared" si="64"/>
        <v>0</v>
      </c>
      <c r="U100" s="43">
        <f t="shared" si="67"/>
        <v>0</v>
      </c>
      <c r="V100" s="63">
        <f t="shared" si="69"/>
        <v>13</v>
      </c>
      <c r="W100" s="83"/>
      <c r="Z100" s="12"/>
      <c r="AA100" s="10"/>
    </row>
    <row r="101" spans="2:38" hidden="1">
      <c r="B101" s="63">
        <f t="shared" si="68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5"/>
        <v>6</v>
      </c>
      <c r="K101" s="20" t="s">
        <v>188</v>
      </c>
      <c r="L101" s="21" t="s">
        <v>38</v>
      </c>
      <c r="M101" s="39"/>
      <c r="N101" s="39"/>
      <c r="O101" s="43">
        <f t="shared" si="60"/>
        <v>0</v>
      </c>
      <c r="P101" s="43">
        <f t="shared" si="66"/>
        <v>0</v>
      </c>
      <c r="Q101" s="43">
        <f t="shared" si="61"/>
        <v>0</v>
      </c>
      <c r="R101" s="43">
        <f t="shared" si="62"/>
        <v>0</v>
      </c>
      <c r="S101" s="43">
        <f t="shared" si="63"/>
        <v>0</v>
      </c>
      <c r="T101" s="43">
        <f t="shared" si="64"/>
        <v>0</v>
      </c>
      <c r="U101" s="43">
        <f t="shared" si="67"/>
        <v>0</v>
      </c>
      <c r="V101" s="63">
        <f t="shared" si="69"/>
        <v>14</v>
      </c>
      <c r="W101" s="83"/>
      <c r="Z101" s="12"/>
      <c r="AA101" s="10"/>
    </row>
    <row r="102" spans="2:38" hidden="1">
      <c r="B102" s="63">
        <f t="shared" si="68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5"/>
        <v>6</v>
      </c>
      <c r="K102" s="20" t="s">
        <v>188</v>
      </c>
      <c r="L102" s="21" t="s">
        <v>38</v>
      </c>
      <c r="M102" s="39"/>
      <c r="N102" s="39"/>
      <c r="O102" s="43">
        <f t="shared" si="60"/>
        <v>0</v>
      </c>
      <c r="P102" s="43">
        <f t="shared" si="66"/>
        <v>0</v>
      </c>
      <c r="Q102" s="43">
        <f t="shared" si="61"/>
        <v>0</v>
      </c>
      <c r="R102" s="43">
        <f t="shared" si="62"/>
        <v>0</v>
      </c>
      <c r="S102" s="43">
        <f t="shared" si="63"/>
        <v>0</v>
      </c>
      <c r="T102" s="43">
        <f t="shared" si="64"/>
        <v>0</v>
      </c>
      <c r="U102" s="43">
        <f t="shared" si="67"/>
        <v>0</v>
      </c>
      <c r="V102" s="63">
        <f t="shared" si="69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70">SUM(S108:S122)</f>
        <v>0</v>
      </c>
      <c r="T107" s="66">
        <f t="shared" si="70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71">IF(J108=0,I108,0)</f>
        <v>0</v>
      </c>
      <c r="P108" s="43">
        <f>IF(J108=1,I108,0)</f>
        <v>0</v>
      </c>
      <c r="Q108" s="43">
        <f t="shared" ref="Q108:Q122" si="72">IF(J108=2,I108,0)</f>
        <v>0</v>
      </c>
      <c r="R108" s="43">
        <f t="shared" ref="R108:R122" si="73">IF(J108=3,I108,0)</f>
        <v>0</v>
      </c>
      <c r="S108" s="43">
        <f t="shared" ref="S108:S122" si="74">IF(J108=4,I108,0)</f>
        <v>0</v>
      </c>
      <c r="T108" s="43">
        <f t="shared" ref="T108:T122" si="75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6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71"/>
        <v>0</v>
      </c>
      <c r="P109" s="43">
        <f t="shared" ref="P109:P122" si="77">IF(J109=1,I109,0)</f>
        <v>0</v>
      </c>
      <c r="Q109" s="43">
        <f t="shared" si="72"/>
        <v>0</v>
      </c>
      <c r="R109" s="43">
        <f t="shared" si="73"/>
        <v>0</v>
      </c>
      <c r="S109" s="43">
        <f t="shared" si="74"/>
        <v>0</v>
      </c>
      <c r="T109" s="43">
        <f t="shared" si="75"/>
        <v>0</v>
      </c>
      <c r="U109" s="43">
        <f t="shared" ref="U109:U122" si="78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9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6"/>
        <v>6</v>
      </c>
      <c r="K110" s="20" t="s">
        <v>188</v>
      </c>
      <c r="L110" s="95" t="s">
        <v>38</v>
      </c>
      <c r="M110" s="39"/>
      <c r="N110" s="39"/>
      <c r="O110" s="43">
        <f t="shared" si="71"/>
        <v>0</v>
      </c>
      <c r="P110" s="43">
        <f t="shared" si="77"/>
        <v>0</v>
      </c>
      <c r="Q110" s="43">
        <f t="shared" si="72"/>
        <v>0</v>
      </c>
      <c r="R110" s="43">
        <f t="shared" si="73"/>
        <v>0</v>
      </c>
      <c r="S110" s="43">
        <f t="shared" si="74"/>
        <v>0</v>
      </c>
      <c r="T110" s="43">
        <f t="shared" si="75"/>
        <v>0</v>
      </c>
      <c r="U110" s="43">
        <f t="shared" si="78"/>
        <v>0</v>
      </c>
      <c r="V110" s="67">
        <f t="shared" ref="V110:V122" si="80">1+V109</f>
        <v>3</v>
      </c>
      <c r="W110" s="83"/>
      <c r="AA110" s="10"/>
      <c r="AL110" s="10"/>
    </row>
    <row r="111" spans="2:38" hidden="1">
      <c r="B111" s="67">
        <f t="shared" si="79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6"/>
        <v>6</v>
      </c>
      <c r="K111" s="20" t="s">
        <v>188</v>
      </c>
      <c r="L111" s="21" t="s">
        <v>38</v>
      </c>
      <c r="M111" s="39"/>
      <c r="N111" s="39"/>
      <c r="O111" s="43">
        <f t="shared" si="71"/>
        <v>0</v>
      </c>
      <c r="P111" s="43">
        <f t="shared" si="77"/>
        <v>0</v>
      </c>
      <c r="Q111" s="43">
        <f t="shared" si="72"/>
        <v>0</v>
      </c>
      <c r="R111" s="43">
        <f t="shared" si="73"/>
        <v>0</v>
      </c>
      <c r="S111" s="43">
        <f t="shared" si="74"/>
        <v>0</v>
      </c>
      <c r="T111" s="43">
        <f t="shared" si="75"/>
        <v>0</v>
      </c>
      <c r="U111" s="43">
        <f t="shared" si="78"/>
        <v>0</v>
      </c>
      <c r="V111" s="67">
        <f t="shared" si="80"/>
        <v>4</v>
      </c>
      <c r="W111" s="83"/>
      <c r="AA111" s="10"/>
      <c r="AL111" s="10"/>
    </row>
    <row r="112" spans="2:38" hidden="1">
      <c r="B112" s="67">
        <f t="shared" si="79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6"/>
        <v>6</v>
      </c>
      <c r="K112" s="20" t="s">
        <v>188</v>
      </c>
      <c r="L112" s="21" t="s">
        <v>38</v>
      </c>
      <c r="M112" s="39"/>
      <c r="N112" s="39"/>
      <c r="O112" s="43">
        <f t="shared" si="71"/>
        <v>0</v>
      </c>
      <c r="P112" s="43">
        <f t="shared" si="77"/>
        <v>0</v>
      </c>
      <c r="Q112" s="43">
        <f t="shared" si="72"/>
        <v>0</v>
      </c>
      <c r="R112" s="43">
        <f t="shared" si="73"/>
        <v>0</v>
      </c>
      <c r="S112" s="43">
        <f t="shared" si="74"/>
        <v>0</v>
      </c>
      <c r="T112" s="43">
        <f t="shared" si="75"/>
        <v>0</v>
      </c>
      <c r="U112" s="43">
        <f t="shared" si="78"/>
        <v>0</v>
      </c>
      <c r="V112" s="67">
        <f t="shared" si="80"/>
        <v>5</v>
      </c>
      <c r="W112" s="83"/>
      <c r="AL112" s="10"/>
    </row>
    <row r="113" spans="2:23" hidden="1">
      <c r="B113" s="67">
        <f t="shared" si="79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6"/>
        <v>6</v>
      </c>
      <c r="K113" s="20" t="s">
        <v>188</v>
      </c>
      <c r="L113" s="21" t="s">
        <v>38</v>
      </c>
      <c r="M113" s="39"/>
      <c r="N113" s="39"/>
      <c r="O113" s="43">
        <f t="shared" si="71"/>
        <v>0</v>
      </c>
      <c r="P113" s="43">
        <f t="shared" si="77"/>
        <v>0</v>
      </c>
      <c r="Q113" s="43">
        <f t="shared" si="72"/>
        <v>0</v>
      </c>
      <c r="R113" s="43">
        <f t="shared" si="73"/>
        <v>0</v>
      </c>
      <c r="S113" s="43">
        <f t="shared" si="74"/>
        <v>0</v>
      </c>
      <c r="T113" s="43">
        <f t="shared" si="75"/>
        <v>0</v>
      </c>
      <c r="U113" s="43">
        <f t="shared" si="78"/>
        <v>0</v>
      </c>
      <c r="V113" s="67">
        <f t="shared" si="80"/>
        <v>6</v>
      </c>
      <c r="W113" s="83"/>
    </row>
    <row r="114" spans="2:23" hidden="1">
      <c r="B114" s="67">
        <f t="shared" si="79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6"/>
        <v>6</v>
      </c>
      <c r="K114" s="20" t="s">
        <v>188</v>
      </c>
      <c r="L114" s="21" t="s">
        <v>38</v>
      </c>
      <c r="M114" s="39"/>
      <c r="N114" s="39"/>
      <c r="O114" s="43">
        <f t="shared" si="71"/>
        <v>0</v>
      </c>
      <c r="P114" s="43">
        <f t="shared" si="77"/>
        <v>0</v>
      </c>
      <c r="Q114" s="43">
        <f t="shared" si="72"/>
        <v>0</v>
      </c>
      <c r="R114" s="43">
        <f t="shared" si="73"/>
        <v>0</v>
      </c>
      <c r="S114" s="43">
        <f t="shared" si="74"/>
        <v>0</v>
      </c>
      <c r="T114" s="43">
        <f t="shared" si="75"/>
        <v>0</v>
      </c>
      <c r="U114" s="43">
        <f t="shared" si="78"/>
        <v>0</v>
      </c>
      <c r="V114" s="67">
        <f t="shared" si="80"/>
        <v>7</v>
      </c>
      <c r="W114" s="83"/>
    </row>
    <row r="115" spans="2:23" hidden="1">
      <c r="B115" s="67">
        <f t="shared" si="79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6"/>
        <v>6</v>
      </c>
      <c r="K115" s="20" t="s">
        <v>188</v>
      </c>
      <c r="L115" s="21" t="s">
        <v>38</v>
      </c>
      <c r="M115" s="39"/>
      <c r="N115" s="39"/>
      <c r="O115" s="43">
        <f t="shared" si="71"/>
        <v>0</v>
      </c>
      <c r="P115" s="43">
        <f t="shared" si="77"/>
        <v>0</v>
      </c>
      <c r="Q115" s="43">
        <f t="shared" si="72"/>
        <v>0</v>
      </c>
      <c r="R115" s="43">
        <f t="shared" si="73"/>
        <v>0</v>
      </c>
      <c r="S115" s="43">
        <f t="shared" si="74"/>
        <v>0</v>
      </c>
      <c r="T115" s="43">
        <f t="shared" si="75"/>
        <v>0</v>
      </c>
      <c r="U115" s="43">
        <f t="shared" si="78"/>
        <v>0</v>
      </c>
      <c r="V115" s="67">
        <f t="shared" si="80"/>
        <v>8</v>
      </c>
      <c r="W115" s="83"/>
    </row>
    <row r="116" spans="2:23" hidden="1">
      <c r="B116" s="67">
        <f t="shared" si="79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6"/>
        <v>6</v>
      </c>
      <c r="K116" s="20" t="s">
        <v>188</v>
      </c>
      <c r="L116" s="21" t="s">
        <v>38</v>
      </c>
      <c r="M116" s="39"/>
      <c r="N116" s="39"/>
      <c r="O116" s="43">
        <f t="shared" si="71"/>
        <v>0</v>
      </c>
      <c r="P116" s="43">
        <f t="shared" si="77"/>
        <v>0</v>
      </c>
      <c r="Q116" s="43">
        <f t="shared" si="72"/>
        <v>0</v>
      </c>
      <c r="R116" s="43">
        <f t="shared" si="73"/>
        <v>0</v>
      </c>
      <c r="S116" s="43">
        <f t="shared" si="74"/>
        <v>0</v>
      </c>
      <c r="T116" s="43">
        <f t="shared" si="75"/>
        <v>0</v>
      </c>
      <c r="U116" s="43">
        <f t="shared" si="78"/>
        <v>0</v>
      </c>
      <c r="V116" s="67">
        <f t="shared" si="80"/>
        <v>9</v>
      </c>
      <c r="W116" s="83"/>
    </row>
    <row r="117" spans="2:23" hidden="1">
      <c r="B117" s="67">
        <f t="shared" si="79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6"/>
        <v>6</v>
      </c>
      <c r="K117" s="20" t="s">
        <v>188</v>
      </c>
      <c r="L117" s="21" t="s">
        <v>38</v>
      </c>
      <c r="M117" s="39"/>
      <c r="N117" s="39"/>
      <c r="O117" s="43">
        <f t="shared" si="71"/>
        <v>0</v>
      </c>
      <c r="P117" s="43">
        <f t="shared" si="77"/>
        <v>0</v>
      </c>
      <c r="Q117" s="43">
        <f t="shared" si="72"/>
        <v>0</v>
      </c>
      <c r="R117" s="43">
        <f t="shared" si="73"/>
        <v>0</v>
      </c>
      <c r="S117" s="43">
        <f t="shared" si="74"/>
        <v>0</v>
      </c>
      <c r="T117" s="43">
        <f t="shared" si="75"/>
        <v>0</v>
      </c>
      <c r="U117" s="43">
        <f t="shared" si="78"/>
        <v>0</v>
      </c>
      <c r="V117" s="67">
        <f t="shared" si="80"/>
        <v>10</v>
      </c>
      <c r="W117" s="83"/>
    </row>
    <row r="118" spans="2:23" hidden="1">
      <c r="B118" s="67">
        <f t="shared" si="79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6"/>
        <v>6</v>
      </c>
      <c r="K118" s="20" t="s">
        <v>188</v>
      </c>
      <c r="L118" s="21" t="s">
        <v>38</v>
      </c>
      <c r="M118" s="39"/>
      <c r="N118" s="39"/>
      <c r="O118" s="43">
        <f t="shared" si="71"/>
        <v>0</v>
      </c>
      <c r="P118" s="43">
        <f t="shared" si="77"/>
        <v>0</v>
      </c>
      <c r="Q118" s="43">
        <f t="shared" si="72"/>
        <v>0</v>
      </c>
      <c r="R118" s="43">
        <f t="shared" si="73"/>
        <v>0</v>
      </c>
      <c r="S118" s="43">
        <f t="shared" si="74"/>
        <v>0</v>
      </c>
      <c r="T118" s="43">
        <f t="shared" si="75"/>
        <v>0</v>
      </c>
      <c r="U118" s="43">
        <f t="shared" si="78"/>
        <v>0</v>
      </c>
      <c r="V118" s="67">
        <f t="shared" si="80"/>
        <v>11</v>
      </c>
      <c r="W118" s="83"/>
    </row>
    <row r="119" spans="2:23" hidden="1">
      <c r="B119" s="67">
        <f t="shared" si="79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6"/>
        <v>6</v>
      </c>
      <c r="K119" s="20" t="s">
        <v>188</v>
      </c>
      <c r="L119" s="21" t="s">
        <v>38</v>
      </c>
      <c r="M119" s="39"/>
      <c r="N119" s="39"/>
      <c r="O119" s="43">
        <f t="shared" si="71"/>
        <v>0</v>
      </c>
      <c r="P119" s="43">
        <f t="shared" si="77"/>
        <v>0</v>
      </c>
      <c r="Q119" s="43">
        <f t="shared" si="72"/>
        <v>0</v>
      </c>
      <c r="R119" s="43">
        <f t="shared" si="73"/>
        <v>0</v>
      </c>
      <c r="S119" s="43">
        <f t="shared" si="74"/>
        <v>0</v>
      </c>
      <c r="T119" s="43">
        <f t="shared" si="75"/>
        <v>0</v>
      </c>
      <c r="U119" s="43">
        <f t="shared" si="78"/>
        <v>0</v>
      </c>
      <c r="V119" s="67">
        <f t="shared" si="80"/>
        <v>12</v>
      </c>
      <c r="W119" s="83"/>
    </row>
    <row r="120" spans="2:23" hidden="1">
      <c r="B120" s="67">
        <f t="shared" si="79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6"/>
        <v>6</v>
      </c>
      <c r="K120" s="20" t="s">
        <v>188</v>
      </c>
      <c r="L120" s="21" t="s">
        <v>38</v>
      </c>
      <c r="M120" s="39"/>
      <c r="N120" s="39"/>
      <c r="O120" s="43">
        <f t="shared" si="71"/>
        <v>0</v>
      </c>
      <c r="P120" s="43">
        <f t="shared" si="77"/>
        <v>0</v>
      </c>
      <c r="Q120" s="43">
        <f t="shared" si="72"/>
        <v>0</v>
      </c>
      <c r="R120" s="43">
        <f t="shared" si="73"/>
        <v>0</v>
      </c>
      <c r="S120" s="43">
        <f t="shared" si="74"/>
        <v>0</v>
      </c>
      <c r="T120" s="43">
        <f t="shared" si="75"/>
        <v>0</v>
      </c>
      <c r="U120" s="43">
        <f t="shared" si="78"/>
        <v>0</v>
      </c>
      <c r="V120" s="67">
        <f t="shared" si="80"/>
        <v>13</v>
      </c>
      <c r="W120" s="83"/>
    </row>
    <row r="121" spans="2:23" hidden="1">
      <c r="B121" s="67">
        <f t="shared" si="79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6"/>
        <v>6</v>
      </c>
      <c r="K121" s="20" t="s">
        <v>188</v>
      </c>
      <c r="L121" s="21" t="s">
        <v>38</v>
      </c>
      <c r="M121" s="39"/>
      <c r="N121" s="39"/>
      <c r="O121" s="43">
        <f t="shared" si="71"/>
        <v>0</v>
      </c>
      <c r="P121" s="43">
        <f t="shared" si="77"/>
        <v>0</v>
      </c>
      <c r="Q121" s="43">
        <f t="shared" si="72"/>
        <v>0</v>
      </c>
      <c r="R121" s="43">
        <f t="shared" si="73"/>
        <v>0</v>
      </c>
      <c r="S121" s="43">
        <f t="shared" si="74"/>
        <v>0</v>
      </c>
      <c r="T121" s="43">
        <f t="shared" si="75"/>
        <v>0</v>
      </c>
      <c r="U121" s="43">
        <f t="shared" si="78"/>
        <v>0</v>
      </c>
      <c r="V121" s="67">
        <f t="shared" si="80"/>
        <v>14</v>
      </c>
      <c r="W121" s="83"/>
    </row>
    <row r="122" spans="2:23" hidden="1">
      <c r="B122" s="67">
        <f t="shared" si="79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6"/>
        <v>6</v>
      </c>
      <c r="K122" s="20" t="s">
        <v>188</v>
      </c>
      <c r="L122" s="21" t="s">
        <v>38</v>
      </c>
      <c r="M122" s="39"/>
      <c r="N122" s="39"/>
      <c r="O122" s="43">
        <f t="shared" si="71"/>
        <v>0</v>
      </c>
      <c r="P122" s="43">
        <f t="shared" si="77"/>
        <v>0</v>
      </c>
      <c r="Q122" s="43">
        <f t="shared" si="72"/>
        <v>0</v>
      </c>
      <c r="R122" s="43">
        <f t="shared" si="73"/>
        <v>0</v>
      </c>
      <c r="S122" s="43">
        <f t="shared" si="74"/>
        <v>0</v>
      </c>
      <c r="T122" s="43">
        <f t="shared" si="75"/>
        <v>0</v>
      </c>
      <c r="U122" s="43">
        <f t="shared" si="78"/>
        <v>0</v>
      </c>
      <c r="V122" s="67">
        <f t="shared" si="80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81">SUM(S128:S142)</f>
        <v>0</v>
      </c>
      <c r="T127" s="62">
        <f t="shared" si="81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2">IF(J128=0,I128,0)</f>
        <v>0</v>
      </c>
      <c r="P128" s="43">
        <f>IF(J128=1,I128,0)</f>
        <v>0</v>
      </c>
      <c r="Q128" s="43">
        <f t="shared" ref="Q128:Q142" si="83">IF(J128=2,I128,0)</f>
        <v>0</v>
      </c>
      <c r="R128" s="43">
        <f t="shared" ref="R128:R142" si="84">IF(J128=3,I128,0)</f>
        <v>0</v>
      </c>
      <c r="S128" s="43">
        <f t="shared" ref="S128:S142" si="85">IF(J128=4,I128,0)</f>
        <v>0</v>
      </c>
      <c r="T128" s="43">
        <f t="shared" ref="T128:T142" si="86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7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2"/>
        <v>0</v>
      </c>
      <c r="P129" s="43">
        <f t="shared" ref="P129:P142" si="88">IF(J129=1,I129,0)</f>
        <v>0</v>
      </c>
      <c r="Q129" s="43">
        <f t="shared" si="83"/>
        <v>0</v>
      </c>
      <c r="R129" s="43">
        <f t="shared" si="84"/>
        <v>0</v>
      </c>
      <c r="S129" s="43">
        <f t="shared" si="85"/>
        <v>0</v>
      </c>
      <c r="T129" s="43">
        <f t="shared" si="86"/>
        <v>0</v>
      </c>
      <c r="U129" s="43">
        <f t="shared" ref="U129:U142" si="89">IF(J129=7,I129,0)</f>
        <v>0</v>
      </c>
      <c r="V129" s="63">
        <f>1+V128</f>
        <v>2</v>
      </c>
      <c r="W129" s="83"/>
    </row>
    <row r="130" spans="2:23" hidden="1">
      <c r="B130" s="63">
        <f t="shared" ref="B130:B142" si="90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7"/>
        <v>6</v>
      </c>
      <c r="K130" s="20" t="s">
        <v>188</v>
      </c>
      <c r="L130" s="95" t="s">
        <v>38</v>
      </c>
      <c r="M130" s="39"/>
      <c r="N130" s="39"/>
      <c r="O130" s="43">
        <f t="shared" si="82"/>
        <v>0</v>
      </c>
      <c r="P130" s="43">
        <f t="shared" si="88"/>
        <v>0</v>
      </c>
      <c r="Q130" s="43">
        <f t="shared" si="83"/>
        <v>0</v>
      </c>
      <c r="R130" s="43">
        <f t="shared" si="84"/>
        <v>0</v>
      </c>
      <c r="S130" s="43">
        <f t="shared" si="85"/>
        <v>0</v>
      </c>
      <c r="T130" s="43">
        <f t="shared" si="86"/>
        <v>0</v>
      </c>
      <c r="U130" s="43">
        <f t="shared" si="89"/>
        <v>0</v>
      </c>
      <c r="V130" s="63">
        <f t="shared" ref="V130:V142" si="91">1+V129</f>
        <v>3</v>
      </c>
      <c r="W130" s="83"/>
    </row>
    <row r="131" spans="2:23" hidden="1">
      <c r="B131" s="63">
        <f t="shared" si="90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7"/>
        <v>6</v>
      </c>
      <c r="K131" s="20" t="s">
        <v>188</v>
      </c>
      <c r="L131" s="21" t="s">
        <v>38</v>
      </c>
      <c r="M131" s="39"/>
      <c r="N131" s="39"/>
      <c r="O131" s="43">
        <f t="shared" si="82"/>
        <v>0</v>
      </c>
      <c r="P131" s="43">
        <f t="shared" si="88"/>
        <v>0</v>
      </c>
      <c r="Q131" s="43">
        <f t="shared" si="83"/>
        <v>0</v>
      </c>
      <c r="R131" s="43">
        <f t="shared" si="84"/>
        <v>0</v>
      </c>
      <c r="S131" s="43">
        <f t="shared" si="85"/>
        <v>0</v>
      </c>
      <c r="T131" s="43">
        <f t="shared" si="86"/>
        <v>0</v>
      </c>
      <c r="U131" s="43">
        <f t="shared" si="89"/>
        <v>0</v>
      </c>
      <c r="V131" s="63">
        <f t="shared" si="91"/>
        <v>4</v>
      </c>
      <c r="W131" s="83"/>
    </row>
    <row r="132" spans="2:23" hidden="1">
      <c r="B132" s="63">
        <f t="shared" si="90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7"/>
        <v>6</v>
      </c>
      <c r="K132" s="20" t="s">
        <v>188</v>
      </c>
      <c r="L132" s="21" t="s">
        <v>38</v>
      </c>
      <c r="M132" s="39"/>
      <c r="N132" s="39"/>
      <c r="O132" s="43">
        <f t="shared" si="82"/>
        <v>0</v>
      </c>
      <c r="P132" s="43">
        <f t="shared" si="88"/>
        <v>0</v>
      </c>
      <c r="Q132" s="43">
        <f t="shared" si="83"/>
        <v>0</v>
      </c>
      <c r="R132" s="43">
        <f t="shared" si="84"/>
        <v>0</v>
      </c>
      <c r="S132" s="43">
        <f t="shared" si="85"/>
        <v>0</v>
      </c>
      <c r="T132" s="43">
        <f t="shared" si="86"/>
        <v>0</v>
      </c>
      <c r="U132" s="43">
        <f t="shared" si="89"/>
        <v>0</v>
      </c>
      <c r="V132" s="63">
        <f t="shared" si="91"/>
        <v>5</v>
      </c>
      <c r="W132" s="83"/>
    </row>
    <row r="133" spans="2:23" hidden="1">
      <c r="B133" s="63">
        <f t="shared" si="90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7"/>
        <v>6</v>
      </c>
      <c r="K133" s="20" t="s">
        <v>188</v>
      </c>
      <c r="L133" s="21" t="s">
        <v>38</v>
      </c>
      <c r="M133" s="39"/>
      <c r="N133" s="39"/>
      <c r="O133" s="43">
        <f t="shared" si="82"/>
        <v>0</v>
      </c>
      <c r="P133" s="43">
        <f t="shared" si="88"/>
        <v>0</v>
      </c>
      <c r="Q133" s="43">
        <f t="shared" si="83"/>
        <v>0</v>
      </c>
      <c r="R133" s="43">
        <f t="shared" si="84"/>
        <v>0</v>
      </c>
      <c r="S133" s="43">
        <f t="shared" si="85"/>
        <v>0</v>
      </c>
      <c r="T133" s="43">
        <f t="shared" si="86"/>
        <v>0</v>
      </c>
      <c r="U133" s="43">
        <f t="shared" si="89"/>
        <v>0</v>
      </c>
      <c r="V133" s="63">
        <f t="shared" si="91"/>
        <v>6</v>
      </c>
      <c r="W133" s="83"/>
    </row>
    <row r="134" spans="2:23" hidden="1">
      <c r="B134" s="63">
        <f t="shared" si="90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7"/>
        <v>6</v>
      </c>
      <c r="K134" s="20" t="s">
        <v>188</v>
      </c>
      <c r="L134" s="21" t="s">
        <v>38</v>
      </c>
      <c r="M134" s="39"/>
      <c r="N134" s="39"/>
      <c r="O134" s="43">
        <f t="shared" si="82"/>
        <v>0</v>
      </c>
      <c r="P134" s="43">
        <f t="shared" si="88"/>
        <v>0</v>
      </c>
      <c r="Q134" s="43">
        <f t="shared" si="83"/>
        <v>0</v>
      </c>
      <c r="R134" s="43">
        <f t="shared" si="84"/>
        <v>0</v>
      </c>
      <c r="S134" s="43">
        <f t="shared" si="85"/>
        <v>0</v>
      </c>
      <c r="T134" s="43">
        <f t="shared" si="86"/>
        <v>0</v>
      </c>
      <c r="U134" s="43">
        <f t="shared" si="89"/>
        <v>0</v>
      </c>
      <c r="V134" s="63">
        <f t="shared" si="91"/>
        <v>7</v>
      </c>
      <c r="W134" s="83"/>
    </row>
    <row r="135" spans="2:23" hidden="1">
      <c r="B135" s="63">
        <f t="shared" si="90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7"/>
        <v>6</v>
      </c>
      <c r="K135" s="20" t="s">
        <v>188</v>
      </c>
      <c r="L135" s="21" t="s">
        <v>38</v>
      </c>
      <c r="M135" s="39"/>
      <c r="N135" s="39"/>
      <c r="O135" s="43">
        <f t="shared" si="82"/>
        <v>0</v>
      </c>
      <c r="P135" s="43">
        <f t="shared" si="88"/>
        <v>0</v>
      </c>
      <c r="Q135" s="43">
        <f t="shared" si="83"/>
        <v>0</v>
      </c>
      <c r="R135" s="43">
        <f t="shared" si="84"/>
        <v>0</v>
      </c>
      <c r="S135" s="43">
        <f t="shared" si="85"/>
        <v>0</v>
      </c>
      <c r="T135" s="43">
        <f t="shared" si="86"/>
        <v>0</v>
      </c>
      <c r="U135" s="43">
        <f t="shared" si="89"/>
        <v>0</v>
      </c>
      <c r="V135" s="63">
        <f t="shared" si="91"/>
        <v>8</v>
      </c>
      <c r="W135" s="83"/>
    </row>
    <row r="136" spans="2:23" hidden="1">
      <c r="B136" s="63">
        <f t="shared" si="90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7"/>
        <v>6</v>
      </c>
      <c r="K136" s="20" t="s">
        <v>188</v>
      </c>
      <c r="L136" s="21" t="s">
        <v>38</v>
      </c>
      <c r="M136" s="39"/>
      <c r="N136" s="39"/>
      <c r="O136" s="43">
        <f t="shared" si="82"/>
        <v>0</v>
      </c>
      <c r="P136" s="43">
        <f t="shared" si="88"/>
        <v>0</v>
      </c>
      <c r="Q136" s="43">
        <f t="shared" si="83"/>
        <v>0</v>
      </c>
      <c r="R136" s="43">
        <f t="shared" si="84"/>
        <v>0</v>
      </c>
      <c r="S136" s="43">
        <f t="shared" si="85"/>
        <v>0</v>
      </c>
      <c r="T136" s="43">
        <f t="shared" si="86"/>
        <v>0</v>
      </c>
      <c r="U136" s="43">
        <f t="shared" si="89"/>
        <v>0</v>
      </c>
      <c r="V136" s="63">
        <f t="shared" si="91"/>
        <v>9</v>
      </c>
      <c r="W136" s="83"/>
    </row>
    <row r="137" spans="2:23" hidden="1">
      <c r="B137" s="63">
        <f t="shared" si="90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7"/>
        <v>6</v>
      </c>
      <c r="K137" s="20" t="s">
        <v>188</v>
      </c>
      <c r="L137" s="21" t="s">
        <v>38</v>
      </c>
      <c r="M137" s="39"/>
      <c r="N137" s="39"/>
      <c r="O137" s="43">
        <f t="shared" si="82"/>
        <v>0</v>
      </c>
      <c r="P137" s="43">
        <f t="shared" si="88"/>
        <v>0</v>
      </c>
      <c r="Q137" s="43">
        <f t="shared" si="83"/>
        <v>0</v>
      </c>
      <c r="R137" s="43">
        <f t="shared" si="84"/>
        <v>0</v>
      </c>
      <c r="S137" s="43">
        <f t="shared" si="85"/>
        <v>0</v>
      </c>
      <c r="T137" s="43">
        <f t="shared" si="86"/>
        <v>0</v>
      </c>
      <c r="U137" s="43">
        <f t="shared" si="89"/>
        <v>0</v>
      </c>
      <c r="V137" s="63">
        <f t="shared" si="91"/>
        <v>10</v>
      </c>
      <c r="W137" s="83"/>
    </row>
    <row r="138" spans="2:23" hidden="1">
      <c r="B138" s="63">
        <f t="shared" si="90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7"/>
        <v>6</v>
      </c>
      <c r="K138" s="20" t="s">
        <v>188</v>
      </c>
      <c r="L138" s="21" t="s">
        <v>38</v>
      </c>
      <c r="M138" s="39"/>
      <c r="N138" s="39"/>
      <c r="O138" s="43">
        <f t="shared" si="82"/>
        <v>0</v>
      </c>
      <c r="P138" s="43">
        <f t="shared" si="88"/>
        <v>0</v>
      </c>
      <c r="Q138" s="43">
        <f t="shared" si="83"/>
        <v>0</v>
      </c>
      <c r="R138" s="43">
        <f t="shared" si="84"/>
        <v>0</v>
      </c>
      <c r="S138" s="43">
        <f t="shared" si="85"/>
        <v>0</v>
      </c>
      <c r="T138" s="43">
        <f t="shared" si="86"/>
        <v>0</v>
      </c>
      <c r="U138" s="43">
        <f t="shared" si="89"/>
        <v>0</v>
      </c>
      <c r="V138" s="63">
        <f t="shared" si="91"/>
        <v>11</v>
      </c>
      <c r="W138" s="83"/>
    </row>
    <row r="139" spans="2:23" hidden="1">
      <c r="B139" s="63">
        <f t="shared" si="90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7"/>
        <v>6</v>
      </c>
      <c r="K139" s="20" t="s">
        <v>188</v>
      </c>
      <c r="L139" s="21" t="s">
        <v>38</v>
      </c>
      <c r="M139" s="39"/>
      <c r="N139" s="39"/>
      <c r="O139" s="43">
        <f t="shared" si="82"/>
        <v>0</v>
      </c>
      <c r="P139" s="43">
        <f t="shared" si="88"/>
        <v>0</v>
      </c>
      <c r="Q139" s="43">
        <f t="shared" si="83"/>
        <v>0</v>
      </c>
      <c r="R139" s="43">
        <f t="shared" si="84"/>
        <v>0</v>
      </c>
      <c r="S139" s="43">
        <f t="shared" si="85"/>
        <v>0</v>
      </c>
      <c r="T139" s="43">
        <f t="shared" si="86"/>
        <v>0</v>
      </c>
      <c r="U139" s="43">
        <f t="shared" si="89"/>
        <v>0</v>
      </c>
      <c r="V139" s="63">
        <f t="shared" si="91"/>
        <v>12</v>
      </c>
      <c r="W139" s="83"/>
    </row>
    <row r="140" spans="2:23" hidden="1">
      <c r="B140" s="63">
        <f t="shared" si="90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7"/>
        <v>6</v>
      </c>
      <c r="K140" s="20" t="s">
        <v>188</v>
      </c>
      <c r="L140" s="21" t="s">
        <v>38</v>
      </c>
      <c r="M140" s="39"/>
      <c r="N140" s="39"/>
      <c r="O140" s="43">
        <f t="shared" si="82"/>
        <v>0</v>
      </c>
      <c r="P140" s="43">
        <f t="shared" si="88"/>
        <v>0</v>
      </c>
      <c r="Q140" s="43">
        <f t="shared" si="83"/>
        <v>0</v>
      </c>
      <c r="R140" s="43">
        <f t="shared" si="84"/>
        <v>0</v>
      </c>
      <c r="S140" s="43">
        <f t="shared" si="85"/>
        <v>0</v>
      </c>
      <c r="T140" s="43">
        <f t="shared" si="86"/>
        <v>0</v>
      </c>
      <c r="U140" s="43">
        <f t="shared" si="89"/>
        <v>0</v>
      </c>
      <c r="V140" s="63">
        <f t="shared" si="91"/>
        <v>13</v>
      </c>
      <c r="W140" s="83"/>
    </row>
    <row r="141" spans="2:23" hidden="1">
      <c r="B141" s="63">
        <f t="shared" si="90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7"/>
        <v>6</v>
      </c>
      <c r="K141" s="20" t="s">
        <v>188</v>
      </c>
      <c r="L141" s="21" t="s">
        <v>38</v>
      </c>
      <c r="M141" s="39"/>
      <c r="N141" s="39"/>
      <c r="O141" s="43">
        <f t="shared" si="82"/>
        <v>0</v>
      </c>
      <c r="P141" s="43">
        <f t="shared" si="88"/>
        <v>0</v>
      </c>
      <c r="Q141" s="43">
        <f t="shared" si="83"/>
        <v>0</v>
      </c>
      <c r="R141" s="43">
        <f t="shared" si="84"/>
        <v>0</v>
      </c>
      <c r="S141" s="43">
        <f t="shared" si="85"/>
        <v>0</v>
      </c>
      <c r="T141" s="43">
        <f t="shared" si="86"/>
        <v>0</v>
      </c>
      <c r="U141" s="43">
        <f t="shared" si="89"/>
        <v>0</v>
      </c>
      <c r="V141" s="63">
        <f t="shared" si="91"/>
        <v>14</v>
      </c>
      <c r="W141" s="83"/>
    </row>
    <row r="142" spans="2:23" hidden="1">
      <c r="B142" s="63">
        <f t="shared" si="90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7"/>
        <v>6</v>
      </c>
      <c r="K142" s="20" t="s">
        <v>188</v>
      </c>
      <c r="L142" s="21" t="s">
        <v>38</v>
      </c>
      <c r="M142" s="39"/>
      <c r="N142" s="39"/>
      <c r="O142" s="43">
        <f t="shared" si="82"/>
        <v>0</v>
      </c>
      <c r="P142" s="43">
        <f t="shared" si="88"/>
        <v>0</v>
      </c>
      <c r="Q142" s="43">
        <f t="shared" si="83"/>
        <v>0</v>
      </c>
      <c r="R142" s="43">
        <f t="shared" si="84"/>
        <v>0</v>
      </c>
      <c r="S142" s="43">
        <f t="shared" si="85"/>
        <v>0</v>
      </c>
      <c r="T142" s="43">
        <f t="shared" si="86"/>
        <v>0</v>
      </c>
      <c r="U142" s="43">
        <f t="shared" si="89"/>
        <v>0</v>
      </c>
      <c r="V142" s="63">
        <f t="shared" si="91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2">SUM(S148:S162)</f>
        <v>0</v>
      </c>
      <c r="T147" s="66">
        <f t="shared" si="92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3">IF(J148=0,I148,0)</f>
        <v>0</v>
      </c>
      <c r="P148" s="43">
        <f>IF(J148=1,I148,0)</f>
        <v>0</v>
      </c>
      <c r="Q148" s="43">
        <f t="shared" ref="Q148:Q162" si="94">IF(J148=2,I148,0)</f>
        <v>0</v>
      </c>
      <c r="R148" s="43">
        <f t="shared" ref="R148:R162" si="95">IF(J148=3,I148,0)</f>
        <v>0</v>
      </c>
      <c r="S148" s="43">
        <f t="shared" ref="S148:S162" si="96">IF(J148=4,I148,0)</f>
        <v>0</v>
      </c>
      <c r="T148" s="43">
        <f t="shared" ref="T148:T162" si="97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8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3"/>
        <v>0</v>
      </c>
      <c r="P149" s="43">
        <f t="shared" ref="P149:P162" si="99">IF(J149=1,I149,0)</f>
        <v>0</v>
      </c>
      <c r="Q149" s="43">
        <f t="shared" si="94"/>
        <v>0</v>
      </c>
      <c r="R149" s="43">
        <f t="shared" si="95"/>
        <v>0</v>
      </c>
      <c r="S149" s="43">
        <f t="shared" si="96"/>
        <v>0</v>
      </c>
      <c r="T149" s="43">
        <f t="shared" si="97"/>
        <v>0</v>
      </c>
      <c r="U149" s="43">
        <f t="shared" ref="U149:U162" si="100">IF(J149=7,I149,0)</f>
        <v>0</v>
      </c>
      <c r="V149" s="67">
        <f>1+V148</f>
        <v>2</v>
      </c>
      <c r="W149" s="83"/>
    </row>
    <row r="150" spans="2:23" hidden="1">
      <c r="B150" s="67">
        <f t="shared" ref="B150:B162" si="101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8"/>
        <v>6</v>
      </c>
      <c r="K150" s="20" t="s">
        <v>188</v>
      </c>
      <c r="L150" s="95" t="s">
        <v>38</v>
      </c>
      <c r="M150" s="39"/>
      <c r="N150" s="39"/>
      <c r="O150" s="43">
        <f t="shared" si="93"/>
        <v>0</v>
      </c>
      <c r="P150" s="43">
        <f t="shared" si="99"/>
        <v>0</v>
      </c>
      <c r="Q150" s="43">
        <f t="shared" si="94"/>
        <v>0</v>
      </c>
      <c r="R150" s="43">
        <f t="shared" si="95"/>
        <v>0</v>
      </c>
      <c r="S150" s="43">
        <f t="shared" si="96"/>
        <v>0</v>
      </c>
      <c r="T150" s="43">
        <f t="shared" si="97"/>
        <v>0</v>
      </c>
      <c r="U150" s="43">
        <f t="shared" si="100"/>
        <v>0</v>
      </c>
      <c r="V150" s="67">
        <f t="shared" ref="V150:V162" si="102">1+V149</f>
        <v>3</v>
      </c>
      <c r="W150" s="83"/>
    </row>
    <row r="151" spans="2:23" hidden="1">
      <c r="B151" s="67">
        <f t="shared" si="101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8"/>
        <v>6</v>
      </c>
      <c r="K151" s="20" t="s">
        <v>188</v>
      </c>
      <c r="L151" s="21" t="s">
        <v>38</v>
      </c>
      <c r="M151" s="39"/>
      <c r="N151" s="39"/>
      <c r="O151" s="43">
        <f t="shared" si="93"/>
        <v>0</v>
      </c>
      <c r="P151" s="43">
        <f t="shared" si="99"/>
        <v>0</v>
      </c>
      <c r="Q151" s="43">
        <f t="shared" si="94"/>
        <v>0</v>
      </c>
      <c r="R151" s="43">
        <f t="shared" si="95"/>
        <v>0</v>
      </c>
      <c r="S151" s="43">
        <f t="shared" si="96"/>
        <v>0</v>
      </c>
      <c r="T151" s="43">
        <f t="shared" si="97"/>
        <v>0</v>
      </c>
      <c r="U151" s="43">
        <f t="shared" si="100"/>
        <v>0</v>
      </c>
      <c r="V151" s="67">
        <f t="shared" si="102"/>
        <v>4</v>
      </c>
      <c r="W151" s="83"/>
    </row>
    <row r="152" spans="2:23" hidden="1">
      <c r="B152" s="67">
        <f t="shared" si="101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8"/>
        <v>6</v>
      </c>
      <c r="K152" s="20" t="s">
        <v>188</v>
      </c>
      <c r="L152" s="21" t="s">
        <v>38</v>
      </c>
      <c r="M152" s="39"/>
      <c r="N152" s="39"/>
      <c r="O152" s="43">
        <f t="shared" si="93"/>
        <v>0</v>
      </c>
      <c r="P152" s="43">
        <f t="shared" si="99"/>
        <v>0</v>
      </c>
      <c r="Q152" s="43">
        <f t="shared" si="94"/>
        <v>0</v>
      </c>
      <c r="R152" s="43">
        <f t="shared" si="95"/>
        <v>0</v>
      </c>
      <c r="S152" s="43">
        <f t="shared" si="96"/>
        <v>0</v>
      </c>
      <c r="T152" s="43">
        <f t="shared" si="97"/>
        <v>0</v>
      </c>
      <c r="U152" s="43">
        <f t="shared" si="100"/>
        <v>0</v>
      </c>
      <c r="V152" s="67">
        <f t="shared" si="102"/>
        <v>5</v>
      </c>
      <c r="W152" s="83"/>
    </row>
    <row r="153" spans="2:23" hidden="1">
      <c r="B153" s="67">
        <f t="shared" si="101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8"/>
        <v>6</v>
      </c>
      <c r="K153" s="20" t="s">
        <v>188</v>
      </c>
      <c r="L153" s="21" t="s">
        <v>38</v>
      </c>
      <c r="M153" s="39"/>
      <c r="N153" s="39"/>
      <c r="O153" s="43">
        <f t="shared" si="93"/>
        <v>0</v>
      </c>
      <c r="P153" s="43">
        <f t="shared" si="99"/>
        <v>0</v>
      </c>
      <c r="Q153" s="43">
        <f t="shared" si="94"/>
        <v>0</v>
      </c>
      <c r="R153" s="43">
        <f t="shared" si="95"/>
        <v>0</v>
      </c>
      <c r="S153" s="43">
        <f t="shared" si="96"/>
        <v>0</v>
      </c>
      <c r="T153" s="43">
        <f t="shared" si="97"/>
        <v>0</v>
      </c>
      <c r="U153" s="43">
        <f t="shared" si="100"/>
        <v>0</v>
      </c>
      <c r="V153" s="67">
        <f t="shared" si="102"/>
        <v>6</v>
      </c>
      <c r="W153" s="83"/>
    </row>
    <row r="154" spans="2:23" hidden="1">
      <c r="B154" s="67">
        <f t="shared" si="101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8"/>
        <v>6</v>
      </c>
      <c r="K154" s="20" t="s">
        <v>188</v>
      </c>
      <c r="L154" s="21" t="s">
        <v>38</v>
      </c>
      <c r="M154" s="39"/>
      <c r="N154" s="39"/>
      <c r="O154" s="43">
        <f t="shared" si="93"/>
        <v>0</v>
      </c>
      <c r="P154" s="43">
        <f t="shared" si="99"/>
        <v>0</v>
      </c>
      <c r="Q154" s="43">
        <f t="shared" si="94"/>
        <v>0</v>
      </c>
      <c r="R154" s="43">
        <f t="shared" si="95"/>
        <v>0</v>
      </c>
      <c r="S154" s="43">
        <f t="shared" si="96"/>
        <v>0</v>
      </c>
      <c r="T154" s="43">
        <f t="shared" si="97"/>
        <v>0</v>
      </c>
      <c r="U154" s="43">
        <f t="shared" si="100"/>
        <v>0</v>
      </c>
      <c r="V154" s="67">
        <f t="shared" si="102"/>
        <v>7</v>
      </c>
      <c r="W154" s="83"/>
    </row>
    <row r="155" spans="2:23" hidden="1">
      <c r="B155" s="67">
        <f t="shared" si="101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8"/>
        <v>6</v>
      </c>
      <c r="K155" s="20" t="s">
        <v>188</v>
      </c>
      <c r="L155" s="21" t="s">
        <v>38</v>
      </c>
      <c r="M155" s="39"/>
      <c r="N155" s="39"/>
      <c r="O155" s="43">
        <f t="shared" si="93"/>
        <v>0</v>
      </c>
      <c r="P155" s="43">
        <f t="shared" si="99"/>
        <v>0</v>
      </c>
      <c r="Q155" s="43">
        <f t="shared" si="94"/>
        <v>0</v>
      </c>
      <c r="R155" s="43">
        <f t="shared" si="95"/>
        <v>0</v>
      </c>
      <c r="S155" s="43">
        <f t="shared" si="96"/>
        <v>0</v>
      </c>
      <c r="T155" s="43">
        <f t="shared" si="97"/>
        <v>0</v>
      </c>
      <c r="U155" s="43">
        <f t="shared" si="100"/>
        <v>0</v>
      </c>
      <c r="V155" s="67">
        <f t="shared" si="102"/>
        <v>8</v>
      </c>
      <c r="W155" s="83"/>
    </row>
    <row r="156" spans="2:23" hidden="1">
      <c r="B156" s="67">
        <f t="shared" si="101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8"/>
        <v>6</v>
      </c>
      <c r="K156" s="20" t="s">
        <v>188</v>
      </c>
      <c r="L156" s="21" t="s">
        <v>38</v>
      </c>
      <c r="M156" s="39"/>
      <c r="N156" s="39"/>
      <c r="O156" s="43">
        <f t="shared" si="93"/>
        <v>0</v>
      </c>
      <c r="P156" s="43">
        <f t="shared" si="99"/>
        <v>0</v>
      </c>
      <c r="Q156" s="43">
        <f t="shared" si="94"/>
        <v>0</v>
      </c>
      <c r="R156" s="43">
        <f t="shared" si="95"/>
        <v>0</v>
      </c>
      <c r="S156" s="43">
        <f t="shared" si="96"/>
        <v>0</v>
      </c>
      <c r="T156" s="43">
        <f t="shared" si="97"/>
        <v>0</v>
      </c>
      <c r="U156" s="43">
        <f t="shared" si="100"/>
        <v>0</v>
      </c>
      <c r="V156" s="67">
        <f t="shared" si="102"/>
        <v>9</v>
      </c>
      <c r="W156" s="83"/>
    </row>
    <row r="157" spans="2:23" hidden="1">
      <c r="B157" s="67">
        <f t="shared" si="101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8"/>
        <v>6</v>
      </c>
      <c r="K157" s="20" t="s">
        <v>188</v>
      </c>
      <c r="L157" s="21" t="s">
        <v>38</v>
      </c>
      <c r="M157" s="39"/>
      <c r="N157" s="39"/>
      <c r="O157" s="43">
        <f t="shared" si="93"/>
        <v>0</v>
      </c>
      <c r="P157" s="43">
        <f t="shared" si="99"/>
        <v>0</v>
      </c>
      <c r="Q157" s="43">
        <f t="shared" si="94"/>
        <v>0</v>
      </c>
      <c r="R157" s="43">
        <f t="shared" si="95"/>
        <v>0</v>
      </c>
      <c r="S157" s="43">
        <f t="shared" si="96"/>
        <v>0</v>
      </c>
      <c r="T157" s="43">
        <f t="shared" si="97"/>
        <v>0</v>
      </c>
      <c r="U157" s="43">
        <f t="shared" si="100"/>
        <v>0</v>
      </c>
      <c r="V157" s="67">
        <f t="shared" si="102"/>
        <v>10</v>
      </c>
      <c r="W157" s="83"/>
    </row>
    <row r="158" spans="2:23" hidden="1">
      <c r="B158" s="67">
        <f t="shared" si="101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8"/>
        <v>6</v>
      </c>
      <c r="K158" s="20" t="s">
        <v>188</v>
      </c>
      <c r="L158" s="21" t="s">
        <v>38</v>
      </c>
      <c r="M158" s="39"/>
      <c r="N158" s="39"/>
      <c r="O158" s="43">
        <f t="shared" si="93"/>
        <v>0</v>
      </c>
      <c r="P158" s="43">
        <f t="shared" si="99"/>
        <v>0</v>
      </c>
      <c r="Q158" s="43">
        <f t="shared" si="94"/>
        <v>0</v>
      </c>
      <c r="R158" s="43">
        <f t="shared" si="95"/>
        <v>0</v>
      </c>
      <c r="S158" s="43">
        <f t="shared" si="96"/>
        <v>0</v>
      </c>
      <c r="T158" s="43">
        <f t="shared" si="97"/>
        <v>0</v>
      </c>
      <c r="U158" s="43">
        <f t="shared" si="100"/>
        <v>0</v>
      </c>
      <c r="V158" s="67">
        <f t="shared" si="102"/>
        <v>11</v>
      </c>
      <c r="W158" s="83"/>
    </row>
    <row r="159" spans="2:23" hidden="1">
      <c r="B159" s="67">
        <f t="shared" si="101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8"/>
        <v>6</v>
      </c>
      <c r="K159" s="20" t="s">
        <v>188</v>
      </c>
      <c r="L159" s="21" t="s">
        <v>38</v>
      </c>
      <c r="M159" s="39"/>
      <c r="N159" s="39"/>
      <c r="O159" s="43">
        <f t="shared" si="93"/>
        <v>0</v>
      </c>
      <c r="P159" s="43">
        <f t="shared" si="99"/>
        <v>0</v>
      </c>
      <c r="Q159" s="43">
        <f t="shared" si="94"/>
        <v>0</v>
      </c>
      <c r="R159" s="43">
        <f t="shared" si="95"/>
        <v>0</v>
      </c>
      <c r="S159" s="43">
        <f t="shared" si="96"/>
        <v>0</v>
      </c>
      <c r="T159" s="43">
        <f t="shared" si="97"/>
        <v>0</v>
      </c>
      <c r="U159" s="43">
        <f t="shared" si="100"/>
        <v>0</v>
      </c>
      <c r="V159" s="67">
        <f t="shared" si="102"/>
        <v>12</v>
      </c>
      <c r="W159" s="83"/>
    </row>
    <row r="160" spans="2:23" hidden="1">
      <c r="B160" s="67">
        <f t="shared" si="101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8"/>
        <v>6</v>
      </c>
      <c r="K160" s="20" t="s">
        <v>188</v>
      </c>
      <c r="L160" s="21" t="s">
        <v>38</v>
      </c>
      <c r="M160" s="39"/>
      <c r="N160" s="39"/>
      <c r="O160" s="43">
        <f t="shared" si="93"/>
        <v>0</v>
      </c>
      <c r="P160" s="43">
        <f t="shared" si="99"/>
        <v>0</v>
      </c>
      <c r="Q160" s="43">
        <f t="shared" si="94"/>
        <v>0</v>
      </c>
      <c r="R160" s="43">
        <f t="shared" si="95"/>
        <v>0</v>
      </c>
      <c r="S160" s="43">
        <f t="shared" si="96"/>
        <v>0</v>
      </c>
      <c r="T160" s="43">
        <f t="shared" si="97"/>
        <v>0</v>
      </c>
      <c r="U160" s="43">
        <f t="shared" si="100"/>
        <v>0</v>
      </c>
      <c r="V160" s="67">
        <f t="shared" si="102"/>
        <v>13</v>
      </c>
      <c r="W160" s="83"/>
    </row>
    <row r="161" spans="2:23" hidden="1">
      <c r="B161" s="67">
        <f t="shared" si="101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8"/>
        <v>6</v>
      </c>
      <c r="K161" s="20" t="s">
        <v>188</v>
      </c>
      <c r="L161" s="21" t="s">
        <v>38</v>
      </c>
      <c r="M161" s="39"/>
      <c r="N161" s="39"/>
      <c r="O161" s="43">
        <f t="shared" si="93"/>
        <v>0</v>
      </c>
      <c r="P161" s="43">
        <f t="shared" si="99"/>
        <v>0</v>
      </c>
      <c r="Q161" s="43">
        <f t="shared" si="94"/>
        <v>0</v>
      </c>
      <c r="R161" s="43">
        <f t="shared" si="95"/>
        <v>0</v>
      </c>
      <c r="S161" s="43">
        <f t="shared" si="96"/>
        <v>0</v>
      </c>
      <c r="T161" s="43">
        <f t="shared" si="97"/>
        <v>0</v>
      </c>
      <c r="U161" s="43">
        <f t="shared" si="100"/>
        <v>0</v>
      </c>
      <c r="V161" s="67">
        <f t="shared" si="102"/>
        <v>14</v>
      </c>
      <c r="W161" s="83"/>
    </row>
    <row r="162" spans="2:23" hidden="1">
      <c r="B162" s="67">
        <f t="shared" si="101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8"/>
        <v>6</v>
      </c>
      <c r="K162" s="20" t="s">
        <v>188</v>
      </c>
      <c r="L162" s="21" t="s">
        <v>38</v>
      </c>
      <c r="M162" s="39"/>
      <c r="N162" s="39"/>
      <c r="O162" s="43">
        <f t="shared" si="93"/>
        <v>0</v>
      </c>
      <c r="P162" s="43">
        <f t="shared" si="99"/>
        <v>0</v>
      </c>
      <c r="Q162" s="43">
        <f t="shared" si="94"/>
        <v>0</v>
      </c>
      <c r="R162" s="43">
        <f t="shared" si="95"/>
        <v>0</v>
      </c>
      <c r="S162" s="43">
        <f t="shared" si="96"/>
        <v>0</v>
      </c>
      <c r="T162" s="43">
        <f t="shared" si="97"/>
        <v>0</v>
      </c>
      <c r="U162" s="43">
        <f t="shared" si="100"/>
        <v>0</v>
      </c>
      <c r="V162" s="67">
        <f t="shared" si="102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3">SUM(S168:S182)</f>
        <v>0</v>
      </c>
      <c r="T167" s="62">
        <f t="shared" si="103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4">IF(J168=0,I168,0)</f>
        <v>0</v>
      </c>
      <c r="P168" s="43">
        <f>IF(J168=1,I168,0)</f>
        <v>0</v>
      </c>
      <c r="Q168" s="43">
        <f t="shared" ref="Q168:Q182" si="105">IF(J168=2,I168,0)</f>
        <v>0</v>
      </c>
      <c r="R168" s="43">
        <f t="shared" ref="R168:R182" si="106">IF(J168=3,I168,0)</f>
        <v>0</v>
      </c>
      <c r="S168" s="43">
        <f t="shared" ref="S168:S182" si="107">IF(J168=4,I168,0)</f>
        <v>0</v>
      </c>
      <c r="T168" s="43">
        <f t="shared" ref="T168:T182" si="108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9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4"/>
        <v>0</v>
      </c>
      <c r="P169" s="43">
        <f t="shared" ref="P169:P182" si="110">IF(J169=1,I169,0)</f>
        <v>0</v>
      </c>
      <c r="Q169" s="43">
        <f t="shared" si="105"/>
        <v>0</v>
      </c>
      <c r="R169" s="43">
        <f t="shared" si="106"/>
        <v>0</v>
      </c>
      <c r="S169" s="43">
        <f t="shared" si="107"/>
        <v>0</v>
      </c>
      <c r="T169" s="43">
        <f t="shared" si="108"/>
        <v>0</v>
      </c>
      <c r="U169" s="43">
        <f t="shared" ref="U169:U182" si="111">IF(J169=7,I169,0)</f>
        <v>0</v>
      </c>
      <c r="V169" s="63">
        <f>1+V168</f>
        <v>2</v>
      </c>
      <c r="W169" s="83"/>
    </row>
    <row r="170" spans="2:23" hidden="1">
      <c r="B170" s="63">
        <f t="shared" ref="B170:B182" si="112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9"/>
        <v>6</v>
      </c>
      <c r="K170" s="20" t="s">
        <v>188</v>
      </c>
      <c r="L170" s="95" t="s">
        <v>38</v>
      </c>
      <c r="M170" s="39"/>
      <c r="N170" s="39"/>
      <c r="O170" s="43">
        <f t="shared" si="104"/>
        <v>0</v>
      </c>
      <c r="P170" s="43">
        <f t="shared" si="110"/>
        <v>0</v>
      </c>
      <c r="Q170" s="43">
        <f t="shared" si="105"/>
        <v>0</v>
      </c>
      <c r="R170" s="43">
        <f t="shared" si="106"/>
        <v>0</v>
      </c>
      <c r="S170" s="43">
        <f t="shared" si="107"/>
        <v>0</v>
      </c>
      <c r="T170" s="43">
        <f t="shared" si="108"/>
        <v>0</v>
      </c>
      <c r="U170" s="43">
        <f t="shared" si="111"/>
        <v>0</v>
      </c>
      <c r="V170" s="63">
        <f t="shared" ref="V170:V182" si="113">1+V169</f>
        <v>3</v>
      </c>
      <c r="W170" s="83"/>
    </row>
    <row r="171" spans="2:23" hidden="1">
      <c r="B171" s="63">
        <f t="shared" si="112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9"/>
        <v>6</v>
      </c>
      <c r="K171" s="20" t="s">
        <v>188</v>
      </c>
      <c r="L171" s="21" t="s">
        <v>38</v>
      </c>
      <c r="M171" s="39"/>
      <c r="N171" s="39"/>
      <c r="O171" s="43">
        <f t="shared" si="104"/>
        <v>0</v>
      </c>
      <c r="P171" s="43">
        <f t="shared" si="110"/>
        <v>0</v>
      </c>
      <c r="Q171" s="43">
        <f t="shared" si="105"/>
        <v>0</v>
      </c>
      <c r="R171" s="43">
        <f t="shared" si="106"/>
        <v>0</v>
      </c>
      <c r="S171" s="43">
        <f t="shared" si="107"/>
        <v>0</v>
      </c>
      <c r="T171" s="43">
        <f t="shared" si="108"/>
        <v>0</v>
      </c>
      <c r="U171" s="43">
        <f t="shared" si="111"/>
        <v>0</v>
      </c>
      <c r="V171" s="63">
        <f t="shared" si="113"/>
        <v>4</v>
      </c>
      <c r="W171" s="83"/>
    </row>
    <row r="172" spans="2:23" hidden="1">
      <c r="B172" s="63">
        <f t="shared" si="112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9"/>
        <v>6</v>
      </c>
      <c r="K172" s="20" t="s">
        <v>188</v>
      </c>
      <c r="L172" s="21" t="s">
        <v>38</v>
      </c>
      <c r="M172" s="39"/>
      <c r="N172" s="39"/>
      <c r="O172" s="43">
        <f t="shared" si="104"/>
        <v>0</v>
      </c>
      <c r="P172" s="43">
        <f t="shared" si="110"/>
        <v>0</v>
      </c>
      <c r="Q172" s="43">
        <f t="shared" si="105"/>
        <v>0</v>
      </c>
      <c r="R172" s="43">
        <f t="shared" si="106"/>
        <v>0</v>
      </c>
      <c r="S172" s="43">
        <f t="shared" si="107"/>
        <v>0</v>
      </c>
      <c r="T172" s="43">
        <f t="shared" si="108"/>
        <v>0</v>
      </c>
      <c r="U172" s="43">
        <f t="shared" si="111"/>
        <v>0</v>
      </c>
      <c r="V172" s="63">
        <f t="shared" si="113"/>
        <v>5</v>
      </c>
      <c r="W172" s="83"/>
    </row>
    <row r="173" spans="2:23" hidden="1">
      <c r="B173" s="63">
        <f t="shared" si="112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9"/>
        <v>6</v>
      </c>
      <c r="K173" s="20" t="s">
        <v>188</v>
      </c>
      <c r="L173" s="21" t="s">
        <v>38</v>
      </c>
      <c r="M173" s="39"/>
      <c r="N173" s="39"/>
      <c r="O173" s="43">
        <f t="shared" si="104"/>
        <v>0</v>
      </c>
      <c r="P173" s="43">
        <f t="shared" si="110"/>
        <v>0</v>
      </c>
      <c r="Q173" s="43">
        <f t="shared" si="105"/>
        <v>0</v>
      </c>
      <c r="R173" s="43">
        <f t="shared" si="106"/>
        <v>0</v>
      </c>
      <c r="S173" s="43">
        <f t="shared" si="107"/>
        <v>0</v>
      </c>
      <c r="T173" s="43">
        <f t="shared" si="108"/>
        <v>0</v>
      </c>
      <c r="U173" s="43">
        <f t="shared" si="111"/>
        <v>0</v>
      </c>
      <c r="V173" s="63">
        <f t="shared" si="113"/>
        <v>6</v>
      </c>
      <c r="W173" s="83"/>
    </row>
    <row r="174" spans="2:23" hidden="1">
      <c r="B174" s="63">
        <f t="shared" si="112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9"/>
        <v>6</v>
      </c>
      <c r="K174" s="20" t="s">
        <v>188</v>
      </c>
      <c r="L174" s="21" t="s">
        <v>38</v>
      </c>
      <c r="M174" s="39"/>
      <c r="N174" s="39"/>
      <c r="O174" s="43">
        <f t="shared" si="104"/>
        <v>0</v>
      </c>
      <c r="P174" s="43">
        <f t="shared" si="110"/>
        <v>0</v>
      </c>
      <c r="Q174" s="43">
        <f t="shared" si="105"/>
        <v>0</v>
      </c>
      <c r="R174" s="43">
        <f t="shared" si="106"/>
        <v>0</v>
      </c>
      <c r="S174" s="43">
        <f t="shared" si="107"/>
        <v>0</v>
      </c>
      <c r="T174" s="43">
        <f t="shared" si="108"/>
        <v>0</v>
      </c>
      <c r="U174" s="43">
        <f t="shared" si="111"/>
        <v>0</v>
      </c>
      <c r="V174" s="63">
        <f t="shared" si="113"/>
        <v>7</v>
      </c>
      <c r="W174" s="83"/>
    </row>
    <row r="175" spans="2:23" hidden="1">
      <c r="B175" s="63">
        <f t="shared" si="112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9"/>
        <v>6</v>
      </c>
      <c r="K175" s="20" t="s">
        <v>188</v>
      </c>
      <c r="L175" s="21" t="s">
        <v>38</v>
      </c>
      <c r="M175" s="39"/>
      <c r="N175" s="39"/>
      <c r="O175" s="43">
        <f t="shared" si="104"/>
        <v>0</v>
      </c>
      <c r="P175" s="43">
        <f t="shared" si="110"/>
        <v>0</v>
      </c>
      <c r="Q175" s="43">
        <f t="shared" si="105"/>
        <v>0</v>
      </c>
      <c r="R175" s="43">
        <f t="shared" si="106"/>
        <v>0</v>
      </c>
      <c r="S175" s="43">
        <f t="shared" si="107"/>
        <v>0</v>
      </c>
      <c r="T175" s="43">
        <f t="shared" si="108"/>
        <v>0</v>
      </c>
      <c r="U175" s="43">
        <f t="shared" si="111"/>
        <v>0</v>
      </c>
      <c r="V175" s="63">
        <f t="shared" si="113"/>
        <v>8</v>
      </c>
      <c r="W175" s="83"/>
    </row>
    <row r="176" spans="2:23" hidden="1">
      <c r="B176" s="63">
        <f t="shared" si="112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9"/>
        <v>6</v>
      </c>
      <c r="K176" s="20" t="s">
        <v>188</v>
      </c>
      <c r="L176" s="21" t="s">
        <v>38</v>
      </c>
      <c r="M176" s="39"/>
      <c r="N176" s="39"/>
      <c r="O176" s="43">
        <f t="shared" si="104"/>
        <v>0</v>
      </c>
      <c r="P176" s="43">
        <f t="shared" si="110"/>
        <v>0</v>
      </c>
      <c r="Q176" s="43">
        <f t="shared" si="105"/>
        <v>0</v>
      </c>
      <c r="R176" s="43">
        <f t="shared" si="106"/>
        <v>0</v>
      </c>
      <c r="S176" s="43">
        <f t="shared" si="107"/>
        <v>0</v>
      </c>
      <c r="T176" s="43">
        <f t="shared" si="108"/>
        <v>0</v>
      </c>
      <c r="U176" s="43">
        <f t="shared" si="111"/>
        <v>0</v>
      </c>
      <c r="V176" s="63">
        <f t="shared" si="113"/>
        <v>9</v>
      </c>
      <c r="W176" s="83"/>
    </row>
    <row r="177" spans="2:23" hidden="1">
      <c r="B177" s="63">
        <f t="shared" si="112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9"/>
        <v>6</v>
      </c>
      <c r="K177" s="20" t="s">
        <v>188</v>
      </c>
      <c r="L177" s="21" t="s">
        <v>38</v>
      </c>
      <c r="M177" s="39"/>
      <c r="N177" s="39"/>
      <c r="O177" s="43">
        <f t="shared" si="104"/>
        <v>0</v>
      </c>
      <c r="P177" s="43">
        <f t="shared" si="110"/>
        <v>0</v>
      </c>
      <c r="Q177" s="43">
        <f t="shared" si="105"/>
        <v>0</v>
      </c>
      <c r="R177" s="43">
        <f t="shared" si="106"/>
        <v>0</v>
      </c>
      <c r="S177" s="43">
        <f t="shared" si="107"/>
        <v>0</v>
      </c>
      <c r="T177" s="43">
        <f t="shared" si="108"/>
        <v>0</v>
      </c>
      <c r="U177" s="43">
        <f t="shared" si="111"/>
        <v>0</v>
      </c>
      <c r="V177" s="63">
        <f t="shared" si="113"/>
        <v>10</v>
      </c>
      <c r="W177" s="83"/>
    </row>
    <row r="178" spans="2:23" hidden="1">
      <c r="B178" s="63">
        <f t="shared" si="112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9"/>
        <v>6</v>
      </c>
      <c r="K178" s="20" t="s">
        <v>188</v>
      </c>
      <c r="L178" s="21" t="s">
        <v>38</v>
      </c>
      <c r="M178" s="39"/>
      <c r="N178" s="39"/>
      <c r="O178" s="43">
        <f t="shared" si="104"/>
        <v>0</v>
      </c>
      <c r="P178" s="43">
        <f t="shared" si="110"/>
        <v>0</v>
      </c>
      <c r="Q178" s="43">
        <f t="shared" si="105"/>
        <v>0</v>
      </c>
      <c r="R178" s="43">
        <f t="shared" si="106"/>
        <v>0</v>
      </c>
      <c r="S178" s="43">
        <f t="shared" si="107"/>
        <v>0</v>
      </c>
      <c r="T178" s="43">
        <f t="shared" si="108"/>
        <v>0</v>
      </c>
      <c r="U178" s="43">
        <f t="shared" si="111"/>
        <v>0</v>
      </c>
      <c r="V178" s="63">
        <f t="shared" si="113"/>
        <v>11</v>
      </c>
      <c r="W178" s="83"/>
    </row>
    <row r="179" spans="2:23" hidden="1">
      <c r="B179" s="63">
        <f t="shared" si="112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9"/>
        <v>6</v>
      </c>
      <c r="K179" s="20" t="s">
        <v>188</v>
      </c>
      <c r="L179" s="21" t="s">
        <v>38</v>
      </c>
      <c r="M179" s="39"/>
      <c r="N179" s="39"/>
      <c r="O179" s="43">
        <f t="shared" si="104"/>
        <v>0</v>
      </c>
      <c r="P179" s="43">
        <f t="shared" si="110"/>
        <v>0</v>
      </c>
      <c r="Q179" s="43">
        <f t="shared" si="105"/>
        <v>0</v>
      </c>
      <c r="R179" s="43">
        <f t="shared" si="106"/>
        <v>0</v>
      </c>
      <c r="S179" s="43">
        <f t="shared" si="107"/>
        <v>0</v>
      </c>
      <c r="T179" s="43">
        <f t="shared" si="108"/>
        <v>0</v>
      </c>
      <c r="U179" s="43">
        <f t="shared" si="111"/>
        <v>0</v>
      </c>
      <c r="V179" s="63">
        <f t="shared" si="113"/>
        <v>12</v>
      </c>
      <c r="W179" s="83"/>
    </row>
    <row r="180" spans="2:23" hidden="1">
      <c r="B180" s="63">
        <f t="shared" si="112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9"/>
        <v>6</v>
      </c>
      <c r="K180" s="20" t="s">
        <v>188</v>
      </c>
      <c r="L180" s="21" t="s">
        <v>38</v>
      </c>
      <c r="M180" s="39"/>
      <c r="N180" s="39"/>
      <c r="O180" s="43">
        <f t="shared" si="104"/>
        <v>0</v>
      </c>
      <c r="P180" s="43">
        <f t="shared" si="110"/>
        <v>0</v>
      </c>
      <c r="Q180" s="43">
        <f t="shared" si="105"/>
        <v>0</v>
      </c>
      <c r="R180" s="43">
        <f t="shared" si="106"/>
        <v>0</v>
      </c>
      <c r="S180" s="43">
        <f t="shared" si="107"/>
        <v>0</v>
      </c>
      <c r="T180" s="43">
        <f t="shared" si="108"/>
        <v>0</v>
      </c>
      <c r="U180" s="43">
        <f t="shared" si="111"/>
        <v>0</v>
      </c>
      <c r="V180" s="63">
        <f t="shared" si="113"/>
        <v>13</v>
      </c>
      <c r="W180" s="83"/>
    </row>
    <row r="181" spans="2:23" hidden="1">
      <c r="B181" s="63">
        <f t="shared" si="112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9"/>
        <v>6</v>
      </c>
      <c r="K181" s="20" t="s">
        <v>188</v>
      </c>
      <c r="L181" s="21" t="s">
        <v>38</v>
      </c>
      <c r="M181" s="39"/>
      <c r="N181" s="39"/>
      <c r="O181" s="43">
        <f t="shared" si="104"/>
        <v>0</v>
      </c>
      <c r="P181" s="43">
        <f t="shared" si="110"/>
        <v>0</v>
      </c>
      <c r="Q181" s="43">
        <f t="shared" si="105"/>
        <v>0</v>
      </c>
      <c r="R181" s="43">
        <f t="shared" si="106"/>
        <v>0</v>
      </c>
      <c r="S181" s="43">
        <f t="shared" si="107"/>
        <v>0</v>
      </c>
      <c r="T181" s="43">
        <f t="shared" si="108"/>
        <v>0</v>
      </c>
      <c r="U181" s="43">
        <f t="shared" si="111"/>
        <v>0</v>
      </c>
      <c r="V181" s="63">
        <f t="shared" si="113"/>
        <v>14</v>
      </c>
      <c r="W181" s="83"/>
    </row>
    <row r="182" spans="2:23" hidden="1">
      <c r="B182" s="63">
        <f t="shared" si="112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9"/>
        <v>6</v>
      </c>
      <c r="K182" s="20" t="s">
        <v>188</v>
      </c>
      <c r="L182" s="21" t="s">
        <v>38</v>
      </c>
      <c r="M182" s="39"/>
      <c r="N182" s="39"/>
      <c r="O182" s="43">
        <f t="shared" si="104"/>
        <v>0</v>
      </c>
      <c r="P182" s="43">
        <f t="shared" si="110"/>
        <v>0</v>
      </c>
      <c r="Q182" s="43">
        <f t="shared" si="105"/>
        <v>0</v>
      </c>
      <c r="R182" s="43">
        <f t="shared" si="106"/>
        <v>0</v>
      </c>
      <c r="S182" s="43">
        <f t="shared" si="107"/>
        <v>0</v>
      </c>
      <c r="T182" s="43">
        <f t="shared" si="108"/>
        <v>0</v>
      </c>
      <c r="U182" s="43">
        <f t="shared" si="111"/>
        <v>0</v>
      </c>
      <c r="V182" s="63">
        <f t="shared" si="113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71EDC6CF-8336-4ECC-8769-20F80798725E}">
          <x14:formula1>
            <xm:f>EB!$F$3:$F$6</xm:f>
          </x14:formula1>
          <xm:sqref>C48:C62 C68:C82 C8:C22 C148:C162 C128:C142 C108:C122 C88:C102 C168:C182 Z7:Z15 C28:C42</xm:sqref>
        </x14:dataValidation>
        <x14:dataValidation type="list" allowBlank="1" showInputMessage="1" showErrorMessage="1" xr:uid="{FAE8BAAB-AFF2-472E-80DE-991B029E62BE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D31A5067-3E43-4B42-A92B-2CAB6F8A0B5A}">
          <x14:formula1>
            <xm:f>EB!$K$3:$K$15</xm:f>
          </x14:formula1>
          <xm:sqref>K68:K82 K8:K22 K148:K162 K128:K142 K108:K122 K88:K102 K168:K182 K48:K62 K28:K42</xm:sqref>
        </x14:dataValidation>
        <x14:dataValidation type="list" allowBlank="1" showInputMessage="1" showErrorMessage="1" xr:uid="{7C3AADB6-E7C6-456E-A4B9-FB1010D1FE45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69F95225-3F14-421B-9885-0F3C0DCCC9B0}">
          <x14:formula1>
            <xm:f>EB!$J$3:$J$49</xm:f>
          </x14:formula1>
          <xm:sqref>G68:G82 G8:G22 G148:G162 G128:G142 G108:G122 G88:G102 G168:G182 G48:G62 G28:G42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D0061-2E2B-44D2-ABB2-34EDEEAFCFB3}">
  <sheetPr codeName="Sheet9">
    <outlinePr summaryBelow="0" summaryRight="0"/>
  </sheetPr>
  <dimension ref="B1:AL184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3" sqref="F3"/>
    </sheetView>
  </sheetViews>
  <sheetFormatPr defaultRowHeight="12.75"/>
  <cols>
    <col min="1" max="1" width="5.125" style="1" customWidth="1"/>
    <col min="2" max="2" width="3.25" style="1" customWidth="1"/>
    <col min="3" max="3" width="8" style="11" customWidth="1"/>
    <col min="4" max="4" width="7.5" style="11" customWidth="1"/>
    <col min="5" max="5" width="5.5" style="1" customWidth="1"/>
    <col min="6" max="6" width="10.375" style="1" customWidth="1"/>
    <col min="7" max="7" width="13.75" style="1" customWidth="1"/>
    <col min="8" max="8" width="10.375" style="1" customWidth="1"/>
    <col min="9" max="9" width="11.125" style="1" customWidth="1"/>
    <col min="10" max="10" width="4.5" style="1" customWidth="1"/>
    <col min="11" max="11" width="9" style="1" customWidth="1"/>
    <col min="12" max="12" width="11.25" style="1" customWidth="1"/>
    <col min="13" max="14" width="9.25" style="38" customWidth="1"/>
    <col min="15" max="21" width="6.875" style="1" customWidth="1"/>
    <col min="22" max="23" width="4.375" style="11" customWidth="1"/>
    <col min="24" max="25" width="6.125" style="11" customWidth="1"/>
    <col min="26" max="26" width="7.75" style="11" customWidth="1"/>
    <col min="27" max="27" width="7.75" style="1" customWidth="1"/>
    <col min="28" max="28" width="4.875" style="1" customWidth="1"/>
    <col min="29" max="37" width="7" style="11" customWidth="1"/>
    <col min="38" max="16384" width="9" style="1"/>
  </cols>
  <sheetData>
    <row r="1" spans="2:38" ht="13.5" thickBot="1"/>
    <row r="2" spans="2:38" ht="14.25" customHeight="1">
      <c r="C2" s="805" t="s">
        <v>26</v>
      </c>
      <c r="D2" s="806"/>
      <c r="E2" s="807"/>
      <c r="F2" s="48" t="s">
        <v>203</v>
      </c>
      <c r="G2" s="22" t="s">
        <v>31</v>
      </c>
      <c r="H2" s="5" t="s">
        <v>27</v>
      </c>
      <c r="I2" s="5" t="s">
        <v>30</v>
      </c>
      <c r="J2" s="6" t="s">
        <v>34</v>
      </c>
      <c r="K2" s="836" t="s">
        <v>953</v>
      </c>
      <c r="L2" s="837"/>
      <c r="M2" s="838"/>
      <c r="N2" s="57"/>
      <c r="O2" s="5">
        <v>2025</v>
      </c>
      <c r="P2" s="5">
        <v>2026</v>
      </c>
      <c r="Q2" s="5">
        <v>2027</v>
      </c>
      <c r="R2" s="5">
        <v>2028</v>
      </c>
      <c r="S2" s="5">
        <v>2029</v>
      </c>
      <c r="T2" s="5">
        <v>2030</v>
      </c>
      <c r="U2" s="5">
        <v>2031</v>
      </c>
    </row>
    <row r="3" spans="2:38" ht="26.25" customHeight="1" thickBot="1">
      <c r="C3" s="808"/>
      <c r="D3" s="809"/>
      <c r="E3" s="810"/>
      <c r="F3" s="48" t="s">
        <v>931</v>
      </c>
      <c r="G3" s="22" t="s">
        <v>932</v>
      </c>
      <c r="H3" s="23">
        <v>46106</v>
      </c>
      <c r="I3" s="7">
        <f>H3</f>
        <v>46106</v>
      </c>
      <c r="J3" s="49"/>
      <c r="K3" s="839"/>
      <c r="L3" s="839"/>
      <c r="M3" s="840"/>
      <c r="N3" s="58"/>
      <c r="O3" s="5" t="s">
        <v>200</v>
      </c>
      <c r="P3" s="5" t="s">
        <v>200</v>
      </c>
      <c r="Q3" s="111" t="s">
        <v>974</v>
      </c>
      <c r="R3" s="5"/>
      <c r="S3" s="5"/>
      <c r="T3" s="5"/>
      <c r="U3" s="5"/>
    </row>
    <row r="4" spans="2:38">
      <c r="G4" s="2"/>
      <c r="H4" s="3"/>
      <c r="I4" s="4"/>
      <c r="J4" s="4"/>
      <c r="K4" s="4"/>
      <c r="X4" s="56" t="s">
        <v>214</v>
      </c>
      <c r="Y4" s="56"/>
    </row>
    <row r="5" spans="2:38" ht="12.75" customHeight="1">
      <c r="B5" s="793" t="s">
        <v>205</v>
      </c>
      <c r="C5" s="816" t="s">
        <v>201</v>
      </c>
      <c r="D5" s="816" t="s">
        <v>202</v>
      </c>
      <c r="E5" s="819" t="s">
        <v>36</v>
      </c>
      <c r="F5" s="800" t="s">
        <v>32</v>
      </c>
      <c r="G5" s="800"/>
      <c r="H5" s="800"/>
      <c r="I5" s="15" t="s">
        <v>33</v>
      </c>
      <c r="J5" s="822" t="s">
        <v>298</v>
      </c>
      <c r="K5" s="823"/>
      <c r="L5" s="828" t="s">
        <v>34</v>
      </c>
      <c r="M5" s="79" t="s">
        <v>48</v>
      </c>
      <c r="N5" s="79" t="s">
        <v>253</v>
      </c>
      <c r="O5" s="30" t="s">
        <v>220</v>
      </c>
      <c r="P5" s="30" t="s">
        <v>49</v>
      </c>
      <c r="Q5" s="30" t="s">
        <v>50</v>
      </c>
      <c r="R5" s="30" t="s">
        <v>53</v>
      </c>
      <c r="S5" s="30" t="s">
        <v>221</v>
      </c>
      <c r="T5" s="30" t="s">
        <v>218</v>
      </c>
      <c r="U5" s="30" t="s">
        <v>219</v>
      </c>
      <c r="V5" s="793" t="s">
        <v>205</v>
      </c>
      <c r="W5" s="59"/>
      <c r="X5" s="795" t="s">
        <v>204</v>
      </c>
      <c r="Y5" s="797" t="s">
        <v>256</v>
      </c>
      <c r="Z5" s="799" t="s">
        <v>201</v>
      </c>
      <c r="AA5" s="799" t="s">
        <v>202</v>
      </c>
      <c r="AB5" s="34" t="s">
        <v>36</v>
      </c>
      <c r="AC5" s="79" t="s">
        <v>48</v>
      </c>
      <c r="AD5" s="79" t="s">
        <v>253</v>
      </c>
      <c r="AE5" s="30" t="s">
        <v>220</v>
      </c>
      <c r="AF5" s="30" t="s">
        <v>49</v>
      </c>
      <c r="AG5" s="30" t="s">
        <v>50</v>
      </c>
      <c r="AH5" s="30" t="s">
        <v>53</v>
      </c>
      <c r="AI5" s="30" t="s">
        <v>221</v>
      </c>
      <c r="AJ5" s="30" t="s">
        <v>218</v>
      </c>
      <c r="AK5" s="30" t="s">
        <v>219</v>
      </c>
    </row>
    <row r="6" spans="2:38" ht="12.75" customHeight="1">
      <c r="B6" s="794"/>
      <c r="C6" s="817"/>
      <c r="D6" s="817"/>
      <c r="E6" s="820"/>
      <c r="F6" s="801" t="s">
        <v>0</v>
      </c>
      <c r="G6" s="801" t="s">
        <v>1</v>
      </c>
      <c r="H6" s="801" t="s">
        <v>2</v>
      </c>
      <c r="I6" s="803" t="s">
        <v>35</v>
      </c>
      <c r="J6" s="824"/>
      <c r="K6" s="825"/>
      <c r="L6" s="829"/>
      <c r="M6" s="80" t="s">
        <v>46</v>
      </c>
      <c r="N6" s="81" t="s">
        <v>254</v>
      </c>
      <c r="O6" s="16" t="s">
        <v>52</v>
      </c>
      <c r="P6" s="16" t="s">
        <v>51</v>
      </c>
      <c r="Q6" s="16" t="s">
        <v>358</v>
      </c>
      <c r="R6" s="16" t="s">
        <v>55</v>
      </c>
      <c r="S6" s="16" t="s">
        <v>192</v>
      </c>
      <c r="T6" s="16" t="s">
        <v>193</v>
      </c>
      <c r="U6" s="16" t="s">
        <v>56</v>
      </c>
      <c r="V6" s="794"/>
      <c r="W6" s="84" t="s">
        <v>258</v>
      </c>
      <c r="X6" s="796"/>
      <c r="Y6" s="798"/>
      <c r="Z6" s="800"/>
      <c r="AA6" s="799"/>
      <c r="AB6" s="35" t="s">
        <v>216</v>
      </c>
      <c r="AC6" s="80" t="s">
        <v>46</v>
      </c>
      <c r="AD6" s="80" t="s">
        <v>254</v>
      </c>
      <c r="AE6" s="16" t="s">
        <v>52</v>
      </c>
      <c r="AF6" s="16" t="s">
        <v>51</v>
      </c>
      <c r="AG6" s="16" t="s">
        <v>358</v>
      </c>
      <c r="AH6" s="16" t="s">
        <v>55</v>
      </c>
      <c r="AI6" s="16" t="s">
        <v>192</v>
      </c>
      <c r="AJ6" s="16" t="s">
        <v>193</v>
      </c>
      <c r="AK6" s="16" t="s">
        <v>56</v>
      </c>
    </row>
    <row r="7" spans="2:38" ht="12.75" customHeight="1">
      <c r="B7" s="794"/>
      <c r="C7" s="818"/>
      <c r="D7" s="818"/>
      <c r="E7" s="821"/>
      <c r="F7" s="802"/>
      <c r="G7" s="802"/>
      <c r="H7" s="802"/>
      <c r="I7" s="804"/>
      <c r="J7" s="826"/>
      <c r="K7" s="827"/>
      <c r="L7" s="830"/>
      <c r="M7" s="116">
        <f>SUM(O7:U7)-Q7-R7</f>
        <v>4038</v>
      </c>
      <c r="N7" s="117">
        <f>O7+T7+(IF(W7=1,U7,0))</f>
        <v>0</v>
      </c>
      <c r="O7" s="42">
        <f>SUM(O8:O22)</f>
        <v>0</v>
      </c>
      <c r="P7" s="42">
        <f>SUM(P8:P22)</f>
        <v>0</v>
      </c>
      <c r="Q7" s="42">
        <f>SUM(Q8:Q22)</f>
        <v>991</v>
      </c>
      <c r="R7" s="42">
        <f>SUM(R8:R22)</f>
        <v>0</v>
      </c>
      <c r="S7" s="42">
        <f t="shared" ref="S7:T7" si="0">SUM(S8:S22)</f>
        <v>1100</v>
      </c>
      <c r="T7" s="42">
        <f t="shared" si="0"/>
        <v>0</v>
      </c>
      <c r="U7" s="42">
        <f>SUM(U8:U22)</f>
        <v>2938</v>
      </c>
      <c r="V7" s="794"/>
      <c r="W7" s="59">
        <f>$Y$7</f>
        <v>0</v>
      </c>
      <c r="X7" s="55" t="s">
        <v>205</v>
      </c>
      <c r="Y7" s="55">
        <v>0</v>
      </c>
      <c r="Z7" s="5" t="s">
        <v>178</v>
      </c>
      <c r="AA7" s="5" t="s">
        <v>181</v>
      </c>
      <c r="AB7" s="20">
        <f>MAX(E8:E22)</f>
        <v>13</v>
      </c>
      <c r="AC7" s="90">
        <f t="shared" ref="AC7:AK7" si="1">M7</f>
        <v>4038</v>
      </c>
      <c r="AD7" s="90">
        <f t="shared" si="1"/>
        <v>0</v>
      </c>
      <c r="AE7" s="90">
        <f t="shared" si="1"/>
        <v>0</v>
      </c>
      <c r="AF7" s="90">
        <f t="shared" si="1"/>
        <v>0</v>
      </c>
      <c r="AG7" s="90">
        <f t="shared" si="1"/>
        <v>991</v>
      </c>
      <c r="AH7" s="90">
        <f t="shared" si="1"/>
        <v>0</v>
      </c>
      <c r="AI7" s="90">
        <f t="shared" si="1"/>
        <v>1100</v>
      </c>
      <c r="AJ7" s="90">
        <f t="shared" si="1"/>
        <v>0</v>
      </c>
      <c r="AK7" s="90">
        <f t="shared" si="1"/>
        <v>2938</v>
      </c>
    </row>
    <row r="8" spans="2:38" ht="12.75" customHeight="1">
      <c r="B8" s="52">
        <v>1</v>
      </c>
      <c r="C8" s="5" t="s">
        <v>178</v>
      </c>
      <c r="D8" s="5" t="s">
        <v>181</v>
      </c>
      <c r="E8" s="5">
        <v>1</v>
      </c>
      <c r="F8" s="17" t="s">
        <v>3</v>
      </c>
      <c r="G8" s="17" t="s">
        <v>240</v>
      </c>
      <c r="H8" s="70" t="s">
        <v>933</v>
      </c>
      <c r="I8" s="18">
        <v>1219</v>
      </c>
      <c r="J8" s="5">
        <f>IF(K8="耕作",0,IF(K8="休耕",1,IF(K8="転用",2,IF(K8="売却",3,IF(K8="貸出",4,IF(K8="借入",5,IF(K8="-",6,IF(K8="その他",7))))))))</f>
        <v>7</v>
      </c>
      <c r="K8" s="20" t="s">
        <v>56</v>
      </c>
      <c r="L8" s="69" t="s">
        <v>949</v>
      </c>
      <c r="M8" s="20"/>
      <c r="N8" s="20"/>
      <c r="O8" s="43">
        <f t="shared" ref="O8:O21" si="2">IF(J8=0,I8,0)</f>
        <v>0</v>
      </c>
      <c r="P8" s="43">
        <f>IF(J8=1,I8,0)</f>
        <v>0</v>
      </c>
      <c r="Q8" s="43">
        <f>IF(J8=2,I8,0)</f>
        <v>0</v>
      </c>
      <c r="R8" s="43">
        <f>IF(J8=3,I8,0)</f>
        <v>0</v>
      </c>
      <c r="S8" s="43">
        <f>IF(J8=4,I8,0)</f>
        <v>0</v>
      </c>
      <c r="T8" s="43">
        <f>IF(J8=5,I8,0)</f>
        <v>0</v>
      </c>
      <c r="U8" s="43">
        <f>IF(J8=7,I8,0)</f>
        <v>1219</v>
      </c>
      <c r="V8" s="52">
        <v>1</v>
      </c>
      <c r="W8" s="83"/>
      <c r="X8" s="55" t="s">
        <v>206</v>
      </c>
      <c r="Y8" s="55">
        <v>0</v>
      </c>
      <c r="Z8" s="5" t="s">
        <v>179</v>
      </c>
      <c r="AA8" s="5" t="s">
        <v>181</v>
      </c>
      <c r="AB8" s="20">
        <f>MAX(E28:E42)</f>
        <v>4</v>
      </c>
      <c r="AC8" s="90">
        <f t="shared" ref="AC8:AK8" si="3">M27</f>
        <v>991</v>
      </c>
      <c r="AD8" s="90">
        <f t="shared" si="3"/>
        <v>0</v>
      </c>
      <c r="AE8" s="90">
        <f t="shared" si="3"/>
        <v>0</v>
      </c>
      <c r="AF8" s="90">
        <f t="shared" si="3"/>
        <v>0</v>
      </c>
      <c r="AG8" s="90">
        <f t="shared" si="3"/>
        <v>0</v>
      </c>
      <c r="AH8" s="90">
        <f t="shared" si="3"/>
        <v>938</v>
      </c>
      <c r="AI8" s="90">
        <f t="shared" si="3"/>
        <v>991</v>
      </c>
      <c r="AJ8" s="90">
        <f t="shared" si="3"/>
        <v>0</v>
      </c>
      <c r="AK8" s="90">
        <f t="shared" si="3"/>
        <v>0</v>
      </c>
      <c r="AL8" s="10"/>
    </row>
    <row r="9" spans="2:38" ht="12.75" customHeight="1">
      <c r="B9" s="52">
        <f>1+B8</f>
        <v>2</v>
      </c>
      <c r="C9" s="5" t="s">
        <v>178</v>
      </c>
      <c r="D9" s="5" t="s">
        <v>181</v>
      </c>
      <c r="E9" s="20">
        <v>2</v>
      </c>
      <c r="F9" s="17" t="s">
        <v>3</v>
      </c>
      <c r="G9" s="17" t="s">
        <v>271</v>
      </c>
      <c r="H9" s="70" t="s">
        <v>934</v>
      </c>
      <c r="I9" s="18">
        <v>1719</v>
      </c>
      <c r="J9" s="5">
        <f t="shared" ref="J9:J22" si="4">IF(K9="耕作",0,IF(K9="休耕",1,IF(K9="転用",2,IF(K9="売却",3,IF(K9="貸出",4,IF(K9="借入",5,IF(K9="-",6,IF(K9="その他",7))))))))</f>
        <v>7</v>
      </c>
      <c r="K9" s="20" t="s">
        <v>56</v>
      </c>
      <c r="L9" s="69" t="s">
        <v>951</v>
      </c>
      <c r="M9" s="39"/>
      <c r="N9" s="39"/>
      <c r="O9" s="43">
        <f t="shared" si="2"/>
        <v>0</v>
      </c>
      <c r="P9" s="43">
        <f t="shared" ref="P9:P22" si="5">IF(J9=1,I9,0)</f>
        <v>0</v>
      </c>
      <c r="Q9" s="43">
        <f t="shared" ref="Q9:Q22" si="6">IF(J9=2,I9,0)</f>
        <v>0</v>
      </c>
      <c r="R9" s="43">
        <f t="shared" ref="R9:R22" si="7">IF(J9=3,I9,0)</f>
        <v>0</v>
      </c>
      <c r="S9" s="43">
        <f t="shared" ref="S9:S22" si="8">IF(J9=4,I9,0)</f>
        <v>0</v>
      </c>
      <c r="T9" s="43">
        <f t="shared" ref="T9:T22" si="9">IF(J9=5,I9,0)</f>
        <v>0</v>
      </c>
      <c r="U9" s="43">
        <f t="shared" ref="U9:U22" si="10">IF(J9=7,I9,0)</f>
        <v>1719</v>
      </c>
      <c r="V9" s="52">
        <f>1+V8</f>
        <v>2</v>
      </c>
      <c r="W9" s="78"/>
      <c r="X9" s="55" t="s">
        <v>207</v>
      </c>
      <c r="Y9" s="82">
        <v>0</v>
      </c>
      <c r="Z9" s="5" t="s">
        <v>188</v>
      </c>
      <c r="AA9" s="5" t="s">
        <v>188</v>
      </c>
      <c r="AB9" s="20">
        <f>MAX(E48:E62)</f>
        <v>0</v>
      </c>
      <c r="AC9" s="90">
        <f t="shared" ref="AC9:AK9" si="11">M47</f>
        <v>0</v>
      </c>
      <c r="AD9" s="90">
        <f t="shared" si="11"/>
        <v>0</v>
      </c>
      <c r="AE9" s="90">
        <f t="shared" si="11"/>
        <v>0</v>
      </c>
      <c r="AF9" s="90">
        <f t="shared" si="11"/>
        <v>0</v>
      </c>
      <c r="AG9" s="90">
        <f t="shared" si="11"/>
        <v>0</v>
      </c>
      <c r="AH9" s="90">
        <f t="shared" si="11"/>
        <v>0</v>
      </c>
      <c r="AI9" s="90">
        <f t="shared" si="11"/>
        <v>0</v>
      </c>
      <c r="AJ9" s="90">
        <f t="shared" si="11"/>
        <v>0</v>
      </c>
      <c r="AK9" s="90">
        <f t="shared" si="11"/>
        <v>0</v>
      </c>
      <c r="AL9" s="10"/>
    </row>
    <row r="10" spans="2:38" ht="12.75" customHeight="1">
      <c r="B10" s="52">
        <f t="shared" ref="B10:B22" si="12">1+B9</f>
        <v>3</v>
      </c>
      <c r="C10" s="5" t="s">
        <v>178</v>
      </c>
      <c r="D10" s="5" t="s">
        <v>181</v>
      </c>
      <c r="E10" s="14">
        <v>3</v>
      </c>
      <c r="F10" s="17" t="s">
        <v>3</v>
      </c>
      <c r="G10" s="17" t="s">
        <v>335</v>
      </c>
      <c r="H10" s="70" t="s">
        <v>936</v>
      </c>
      <c r="I10" s="18">
        <v>338</v>
      </c>
      <c r="J10" s="5">
        <f t="shared" si="4"/>
        <v>2</v>
      </c>
      <c r="K10" s="20" t="s">
        <v>358</v>
      </c>
      <c r="L10" s="21" t="s">
        <v>950</v>
      </c>
      <c r="M10" s="39"/>
      <c r="N10" s="39"/>
      <c r="O10" s="43">
        <f t="shared" si="2"/>
        <v>0</v>
      </c>
      <c r="P10" s="43">
        <f t="shared" si="5"/>
        <v>0</v>
      </c>
      <c r="Q10" s="43">
        <f t="shared" si="6"/>
        <v>338</v>
      </c>
      <c r="R10" s="43">
        <f t="shared" si="7"/>
        <v>0</v>
      </c>
      <c r="S10" s="43">
        <f t="shared" si="8"/>
        <v>0</v>
      </c>
      <c r="T10" s="43">
        <f t="shared" si="9"/>
        <v>0</v>
      </c>
      <c r="U10" s="43">
        <f t="shared" si="10"/>
        <v>0</v>
      </c>
      <c r="V10" s="52">
        <f t="shared" ref="V10:V22" si="13">1+V9</f>
        <v>3</v>
      </c>
      <c r="W10" s="78"/>
      <c r="X10" s="55" t="s">
        <v>208</v>
      </c>
      <c r="Y10" s="55">
        <v>0</v>
      </c>
      <c r="Z10" s="5" t="s">
        <v>188</v>
      </c>
      <c r="AA10" s="5" t="s">
        <v>188</v>
      </c>
      <c r="AB10" s="20">
        <f>MAX(E68:E82)</f>
        <v>0</v>
      </c>
      <c r="AC10" s="90">
        <f t="shared" ref="AC10:AK10" si="14">M67</f>
        <v>0</v>
      </c>
      <c r="AD10" s="90">
        <f t="shared" si="14"/>
        <v>0</v>
      </c>
      <c r="AE10" s="90">
        <f t="shared" si="14"/>
        <v>0</v>
      </c>
      <c r="AF10" s="90">
        <f t="shared" si="14"/>
        <v>0</v>
      </c>
      <c r="AG10" s="90">
        <f t="shared" si="14"/>
        <v>0</v>
      </c>
      <c r="AH10" s="90">
        <f t="shared" si="14"/>
        <v>0</v>
      </c>
      <c r="AI10" s="90">
        <f t="shared" si="14"/>
        <v>0</v>
      </c>
      <c r="AJ10" s="90">
        <f t="shared" si="14"/>
        <v>0</v>
      </c>
      <c r="AK10" s="90">
        <f t="shared" si="14"/>
        <v>0</v>
      </c>
      <c r="AL10" s="10"/>
    </row>
    <row r="11" spans="2:38" ht="12.75" customHeight="1">
      <c r="B11" s="52">
        <f t="shared" si="12"/>
        <v>4</v>
      </c>
      <c r="C11" s="5" t="s">
        <v>178</v>
      </c>
      <c r="D11" s="5" t="s">
        <v>181</v>
      </c>
      <c r="E11" s="14">
        <v>4</v>
      </c>
      <c r="F11" s="17" t="s">
        <v>3</v>
      </c>
      <c r="G11" s="17" t="s">
        <v>335</v>
      </c>
      <c r="H11" s="70" t="s">
        <v>938</v>
      </c>
      <c r="I11" s="18">
        <v>468</v>
      </c>
      <c r="J11" s="5">
        <f t="shared" si="4"/>
        <v>2</v>
      </c>
      <c r="K11" s="20" t="s">
        <v>358</v>
      </c>
      <c r="L11" s="21" t="s">
        <v>950</v>
      </c>
      <c r="M11" s="40"/>
      <c r="N11" s="40"/>
      <c r="O11" s="43">
        <f t="shared" si="2"/>
        <v>0</v>
      </c>
      <c r="P11" s="43">
        <f t="shared" si="5"/>
        <v>0</v>
      </c>
      <c r="Q11" s="43">
        <f t="shared" si="6"/>
        <v>468</v>
      </c>
      <c r="R11" s="43">
        <f t="shared" si="7"/>
        <v>0</v>
      </c>
      <c r="S11" s="43">
        <f t="shared" si="8"/>
        <v>0</v>
      </c>
      <c r="T11" s="43">
        <f t="shared" si="9"/>
        <v>0</v>
      </c>
      <c r="U11" s="43">
        <f t="shared" si="10"/>
        <v>0</v>
      </c>
      <c r="V11" s="52">
        <f t="shared" si="13"/>
        <v>4</v>
      </c>
      <c r="W11" s="78"/>
      <c r="X11" s="55" t="s">
        <v>209</v>
      </c>
      <c r="Y11" s="55">
        <v>0</v>
      </c>
      <c r="Z11" s="5" t="s">
        <v>188</v>
      </c>
      <c r="AA11" s="5" t="s">
        <v>188</v>
      </c>
      <c r="AB11" s="20">
        <f>MAX(E88:E102)</f>
        <v>0</v>
      </c>
      <c r="AC11" s="90">
        <f t="shared" ref="AC11:AK11" si="15">M87</f>
        <v>0</v>
      </c>
      <c r="AD11" s="90">
        <f t="shared" si="15"/>
        <v>0</v>
      </c>
      <c r="AE11" s="90">
        <f t="shared" si="15"/>
        <v>0</v>
      </c>
      <c r="AF11" s="90">
        <f t="shared" si="15"/>
        <v>0</v>
      </c>
      <c r="AG11" s="90">
        <f t="shared" si="15"/>
        <v>0</v>
      </c>
      <c r="AH11" s="90">
        <f t="shared" si="15"/>
        <v>0</v>
      </c>
      <c r="AI11" s="90">
        <f t="shared" si="15"/>
        <v>0</v>
      </c>
      <c r="AJ11" s="90">
        <f t="shared" si="15"/>
        <v>0</v>
      </c>
      <c r="AK11" s="90">
        <f t="shared" si="15"/>
        <v>0</v>
      </c>
      <c r="AL11" s="10"/>
    </row>
    <row r="12" spans="2:38" ht="12.75" customHeight="1">
      <c r="B12" s="52">
        <f t="shared" si="12"/>
        <v>5</v>
      </c>
      <c r="C12" s="5" t="s">
        <v>178</v>
      </c>
      <c r="D12" s="5" t="s">
        <v>181</v>
      </c>
      <c r="E12" s="14">
        <v>5</v>
      </c>
      <c r="F12" s="17" t="s">
        <v>3</v>
      </c>
      <c r="G12" s="17" t="s">
        <v>335</v>
      </c>
      <c r="H12" s="70" t="s">
        <v>940</v>
      </c>
      <c r="I12" s="18">
        <v>185</v>
      </c>
      <c r="J12" s="5">
        <f t="shared" si="4"/>
        <v>2</v>
      </c>
      <c r="K12" s="20" t="s">
        <v>358</v>
      </c>
      <c r="L12" s="21" t="s">
        <v>950</v>
      </c>
      <c r="M12" s="41"/>
      <c r="N12" s="41"/>
      <c r="O12" s="43">
        <f>IF(J12=0,I12,0)</f>
        <v>0</v>
      </c>
      <c r="P12" s="43">
        <f>IF(J12=1,I12,0)</f>
        <v>0</v>
      </c>
      <c r="Q12" s="43">
        <f>IF(J12=2,I12,0)</f>
        <v>185</v>
      </c>
      <c r="R12" s="43">
        <f>IF(J12=3,I12,0)</f>
        <v>0</v>
      </c>
      <c r="S12" s="43">
        <f t="shared" si="8"/>
        <v>0</v>
      </c>
      <c r="T12" s="43">
        <f t="shared" si="9"/>
        <v>0</v>
      </c>
      <c r="U12" s="43">
        <f t="shared" si="10"/>
        <v>0</v>
      </c>
      <c r="V12" s="52">
        <f t="shared" si="13"/>
        <v>5</v>
      </c>
      <c r="W12" s="78"/>
      <c r="X12" s="55" t="s">
        <v>210</v>
      </c>
      <c r="Y12" s="55">
        <v>0</v>
      </c>
      <c r="Z12" s="5" t="s">
        <v>188</v>
      </c>
      <c r="AA12" s="5" t="s">
        <v>188</v>
      </c>
      <c r="AB12" s="20">
        <f>MAX(E108:E122)</f>
        <v>0</v>
      </c>
      <c r="AC12" s="90">
        <f t="shared" ref="AC12:AK12" si="16">M107</f>
        <v>0</v>
      </c>
      <c r="AD12" s="90">
        <f t="shared" si="16"/>
        <v>0</v>
      </c>
      <c r="AE12" s="90">
        <f t="shared" si="16"/>
        <v>0</v>
      </c>
      <c r="AF12" s="90">
        <f t="shared" si="16"/>
        <v>0</v>
      </c>
      <c r="AG12" s="90">
        <f t="shared" si="16"/>
        <v>0</v>
      </c>
      <c r="AH12" s="90">
        <f t="shared" si="16"/>
        <v>0</v>
      </c>
      <c r="AI12" s="90">
        <f t="shared" si="16"/>
        <v>0</v>
      </c>
      <c r="AJ12" s="90">
        <f t="shared" si="16"/>
        <v>0</v>
      </c>
      <c r="AK12" s="90">
        <f t="shared" si="16"/>
        <v>0</v>
      </c>
      <c r="AL12" s="10"/>
    </row>
    <row r="13" spans="2:38" ht="12.75" customHeight="1">
      <c r="B13" s="52">
        <f t="shared" si="12"/>
        <v>6</v>
      </c>
      <c r="C13" s="5" t="s">
        <v>178</v>
      </c>
      <c r="D13" s="5" t="s">
        <v>181</v>
      </c>
      <c r="E13" s="14">
        <v>6</v>
      </c>
      <c r="F13" s="17" t="s">
        <v>3</v>
      </c>
      <c r="G13" s="17" t="s">
        <v>335</v>
      </c>
      <c r="H13" s="70" t="s">
        <v>941</v>
      </c>
      <c r="I13" s="18">
        <v>82</v>
      </c>
      <c r="J13" s="5">
        <f t="shared" si="4"/>
        <v>4</v>
      </c>
      <c r="K13" s="20" t="s">
        <v>192</v>
      </c>
      <c r="L13" s="119" t="s">
        <v>954</v>
      </c>
      <c r="M13" s="41"/>
      <c r="N13" s="41"/>
      <c r="O13" s="43">
        <f t="shared" ref="O13" si="17">IF(J13=0,I13,0)</f>
        <v>0</v>
      </c>
      <c r="P13" s="43">
        <f t="shared" ref="P13:P21" si="18">IF(J13=1,I13,0)</f>
        <v>0</v>
      </c>
      <c r="Q13" s="43">
        <f t="shared" ref="Q13:Q21" si="19">IF(J13=2,I13,0)</f>
        <v>0</v>
      </c>
      <c r="R13" s="43">
        <f t="shared" ref="R13:R21" si="20">IF(J13=3,I13,0)</f>
        <v>0</v>
      </c>
      <c r="S13" s="43">
        <f t="shared" si="8"/>
        <v>82</v>
      </c>
      <c r="T13" s="43">
        <f t="shared" si="9"/>
        <v>0</v>
      </c>
      <c r="U13" s="43">
        <f t="shared" si="10"/>
        <v>0</v>
      </c>
      <c r="V13" s="52">
        <f t="shared" si="13"/>
        <v>6</v>
      </c>
      <c r="W13" s="83"/>
      <c r="X13" s="55" t="s">
        <v>211</v>
      </c>
      <c r="Y13" s="55">
        <v>0</v>
      </c>
      <c r="Z13" s="5" t="s">
        <v>188</v>
      </c>
      <c r="AA13" s="5" t="s">
        <v>188</v>
      </c>
      <c r="AB13" s="20">
        <f>MAX(E128:E142)</f>
        <v>0</v>
      </c>
      <c r="AC13" s="90">
        <f t="shared" ref="AC13:AK13" si="21">M127</f>
        <v>0</v>
      </c>
      <c r="AD13" s="90">
        <f t="shared" si="21"/>
        <v>0</v>
      </c>
      <c r="AE13" s="90">
        <f t="shared" si="21"/>
        <v>0</v>
      </c>
      <c r="AF13" s="90">
        <f t="shared" si="21"/>
        <v>0</v>
      </c>
      <c r="AG13" s="90">
        <f t="shared" si="21"/>
        <v>0</v>
      </c>
      <c r="AH13" s="90">
        <f t="shared" si="21"/>
        <v>0</v>
      </c>
      <c r="AI13" s="90">
        <f t="shared" si="21"/>
        <v>0</v>
      </c>
      <c r="AJ13" s="90">
        <f t="shared" si="21"/>
        <v>0</v>
      </c>
      <c r="AK13" s="90">
        <f t="shared" si="21"/>
        <v>0</v>
      </c>
      <c r="AL13" s="10"/>
    </row>
    <row r="14" spans="2:38" ht="12.75" customHeight="1">
      <c r="B14" s="52">
        <f t="shared" si="12"/>
        <v>7</v>
      </c>
      <c r="C14" s="5" t="s">
        <v>178</v>
      </c>
      <c r="D14" s="5" t="s">
        <v>181</v>
      </c>
      <c r="E14" s="14">
        <v>7</v>
      </c>
      <c r="F14" s="17" t="s">
        <v>3</v>
      </c>
      <c r="G14" s="17" t="s">
        <v>335</v>
      </c>
      <c r="H14" s="70" t="s">
        <v>942</v>
      </c>
      <c r="I14" s="18">
        <v>436</v>
      </c>
      <c r="J14" s="5">
        <f t="shared" si="4"/>
        <v>4</v>
      </c>
      <c r="K14" s="20" t="s">
        <v>192</v>
      </c>
      <c r="L14" s="119" t="s">
        <v>954</v>
      </c>
      <c r="M14" s="41"/>
      <c r="N14" s="41"/>
      <c r="O14" s="43">
        <f t="shared" si="2"/>
        <v>0</v>
      </c>
      <c r="P14" s="43">
        <f t="shared" si="18"/>
        <v>0</v>
      </c>
      <c r="Q14" s="43">
        <f t="shared" si="19"/>
        <v>0</v>
      </c>
      <c r="R14" s="43">
        <f t="shared" si="20"/>
        <v>0</v>
      </c>
      <c r="S14" s="43">
        <f t="shared" si="8"/>
        <v>436</v>
      </c>
      <c r="T14" s="43">
        <f t="shared" si="9"/>
        <v>0</v>
      </c>
      <c r="U14" s="43">
        <f t="shared" si="10"/>
        <v>0</v>
      </c>
      <c r="V14" s="52">
        <f t="shared" si="13"/>
        <v>7</v>
      </c>
      <c r="W14" s="83"/>
      <c r="X14" s="55" t="s">
        <v>212</v>
      </c>
      <c r="Y14" s="55">
        <v>0</v>
      </c>
      <c r="Z14" s="5" t="s">
        <v>188</v>
      </c>
      <c r="AA14" s="5" t="s">
        <v>188</v>
      </c>
      <c r="AB14" s="20">
        <f>MAX(E148:E162)</f>
        <v>0</v>
      </c>
      <c r="AC14" s="90">
        <f t="shared" ref="AC14:AK14" si="22">M147</f>
        <v>0</v>
      </c>
      <c r="AD14" s="90">
        <f t="shared" si="22"/>
        <v>0</v>
      </c>
      <c r="AE14" s="90">
        <f t="shared" si="22"/>
        <v>0</v>
      </c>
      <c r="AF14" s="90">
        <f t="shared" si="22"/>
        <v>0</v>
      </c>
      <c r="AG14" s="90">
        <f t="shared" si="22"/>
        <v>0</v>
      </c>
      <c r="AH14" s="90">
        <f t="shared" si="22"/>
        <v>0</v>
      </c>
      <c r="AI14" s="90">
        <f t="shared" si="22"/>
        <v>0</v>
      </c>
      <c r="AJ14" s="90">
        <f t="shared" si="22"/>
        <v>0</v>
      </c>
      <c r="AK14" s="90">
        <f t="shared" si="22"/>
        <v>0</v>
      </c>
      <c r="AL14" s="10"/>
    </row>
    <row r="15" spans="2:38" ht="12.75" customHeight="1">
      <c r="B15" s="52">
        <f t="shared" si="12"/>
        <v>8</v>
      </c>
      <c r="C15" s="5" t="s">
        <v>178</v>
      </c>
      <c r="D15" s="5" t="s">
        <v>181</v>
      </c>
      <c r="E15" s="14">
        <v>8</v>
      </c>
      <c r="F15" s="17" t="s">
        <v>3</v>
      </c>
      <c r="G15" s="17" t="s">
        <v>335</v>
      </c>
      <c r="H15" s="70" t="s">
        <v>943</v>
      </c>
      <c r="I15" s="18">
        <v>10</v>
      </c>
      <c r="J15" s="5">
        <f t="shared" si="4"/>
        <v>4</v>
      </c>
      <c r="K15" s="20" t="s">
        <v>192</v>
      </c>
      <c r="L15" s="119" t="s">
        <v>954</v>
      </c>
      <c r="M15" s="41"/>
      <c r="N15" s="41"/>
      <c r="O15" s="43">
        <f t="shared" si="2"/>
        <v>0</v>
      </c>
      <c r="P15" s="43">
        <f t="shared" si="18"/>
        <v>0</v>
      </c>
      <c r="Q15" s="43">
        <f t="shared" si="19"/>
        <v>0</v>
      </c>
      <c r="R15" s="43">
        <f t="shared" si="20"/>
        <v>0</v>
      </c>
      <c r="S15" s="43">
        <f t="shared" si="8"/>
        <v>10</v>
      </c>
      <c r="T15" s="43">
        <f t="shared" si="9"/>
        <v>0</v>
      </c>
      <c r="U15" s="43">
        <f t="shared" si="10"/>
        <v>0</v>
      </c>
      <c r="V15" s="52">
        <f t="shared" si="13"/>
        <v>8</v>
      </c>
      <c r="W15" s="83"/>
      <c r="X15" s="55" t="s">
        <v>213</v>
      </c>
      <c r="Y15" s="55">
        <v>0</v>
      </c>
      <c r="Z15" s="5" t="s">
        <v>188</v>
      </c>
      <c r="AA15" s="5" t="s">
        <v>188</v>
      </c>
      <c r="AB15" s="20">
        <f>MAX(E168:E182)</f>
        <v>0</v>
      </c>
      <c r="AC15" s="90">
        <f t="shared" ref="AC15:AK15" si="23">M167</f>
        <v>0</v>
      </c>
      <c r="AD15" s="90">
        <f t="shared" si="23"/>
        <v>0</v>
      </c>
      <c r="AE15" s="90">
        <f t="shared" si="23"/>
        <v>0</v>
      </c>
      <c r="AF15" s="90">
        <f t="shared" si="23"/>
        <v>0</v>
      </c>
      <c r="AG15" s="90">
        <f t="shared" si="23"/>
        <v>0</v>
      </c>
      <c r="AH15" s="90">
        <f t="shared" si="23"/>
        <v>0</v>
      </c>
      <c r="AI15" s="90">
        <f t="shared" si="23"/>
        <v>0</v>
      </c>
      <c r="AJ15" s="90">
        <f t="shared" si="23"/>
        <v>0</v>
      </c>
      <c r="AK15" s="90">
        <f t="shared" si="23"/>
        <v>0</v>
      </c>
      <c r="AL15" s="10"/>
    </row>
    <row r="16" spans="2:38" ht="12.75" customHeight="1">
      <c r="B16" s="52">
        <f t="shared" si="12"/>
        <v>9</v>
      </c>
      <c r="C16" s="5" t="s">
        <v>178</v>
      </c>
      <c r="D16" s="5" t="s">
        <v>181</v>
      </c>
      <c r="E16" s="14">
        <v>9</v>
      </c>
      <c r="F16" s="17" t="s">
        <v>3</v>
      </c>
      <c r="G16" s="17" t="s">
        <v>335</v>
      </c>
      <c r="H16" s="70" t="s">
        <v>944</v>
      </c>
      <c r="I16" s="18">
        <v>16</v>
      </c>
      <c r="J16" s="5">
        <f t="shared" si="4"/>
        <v>4</v>
      </c>
      <c r="K16" s="20" t="s">
        <v>192</v>
      </c>
      <c r="L16" s="119" t="s">
        <v>954</v>
      </c>
      <c r="M16" s="41"/>
      <c r="N16" s="41"/>
      <c r="O16" s="43">
        <f t="shared" si="2"/>
        <v>0</v>
      </c>
      <c r="P16" s="43">
        <f t="shared" si="18"/>
        <v>0</v>
      </c>
      <c r="Q16" s="43">
        <f t="shared" si="19"/>
        <v>0</v>
      </c>
      <c r="R16" s="43">
        <f t="shared" si="20"/>
        <v>0</v>
      </c>
      <c r="S16" s="43">
        <f t="shared" si="8"/>
        <v>16</v>
      </c>
      <c r="T16" s="43">
        <f t="shared" si="9"/>
        <v>0</v>
      </c>
      <c r="U16" s="43">
        <f t="shared" si="10"/>
        <v>0</v>
      </c>
      <c r="V16" s="52">
        <f t="shared" si="13"/>
        <v>9</v>
      </c>
      <c r="W16" s="83"/>
      <c r="AL16" s="10"/>
    </row>
    <row r="17" spans="2:38" ht="12.75" customHeight="1">
      <c r="B17" s="52">
        <f t="shared" si="12"/>
        <v>10</v>
      </c>
      <c r="C17" s="5" t="s">
        <v>178</v>
      </c>
      <c r="D17" s="5" t="s">
        <v>181</v>
      </c>
      <c r="E17" s="14">
        <v>10</v>
      </c>
      <c r="F17" s="17" t="s">
        <v>3</v>
      </c>
      <c r="G17" s="17" t="s">
        <v>335</v>
      </c>
      <c r="H17" s="70" t="s">
        <v>945</v>
      </c>
      <c r="I17" s="18">
        <v>122</v>
      </c>
      <c r="J17" s="5">
        <f t="shared" si="4"/>
        <v>4</v>
      </c>
      <c r="K17" s="20" t="s">
        <v>192</v>
      </c>
      <c r="L17" s="119" t="s">
        <v>954</v>
      </c>
      <c r="M17" s="41"/>
      <c r="N17" s="41"/>
      <c r="O17" s="43">
        <f t="shared" si="2"/>
        <v>0</v>
      </c>
      <c r="P17" s="43">
        <f t="shared" si="18"/>
        <v>0</v>
      </c>
      <c r="Q17" s="43">
        <f t="shared" si="19"/>
        <v>0</v>
      </c>
      <c r="R17" s="43">
        <f t="shared" si="20"/>
        <v>0</v>
      </c>
      <c r="S17" s="43">
        <f t="shared" si="8"/>
        <v>122</v>
      </c>
      <c r="T17" s="43">
        <f t="shared" si="9"/>
        <v>0</v>
      </c>
      <c r="U17" s="43">
        <f t="shared" si="10"/>
        <v>0</v>
      </c>
      <c r="V17" s="52">
        <f t="shared" si="13"/>
        <v>10</v>
      </c>
      <c r="W17" s="83"/>
      <c r="AL17" s="10"/>
    </row>
    <row r="18" spans="2:38" ht="12.75" customHeight="1">
      <c r="B18" s="52">
        <f t="shared" si="12"/>
        <v>11</v>
      </c>
      <c r="C18" s="5" t="s">
        <v>178</v>
      </c>
      <c r="D18" s="5" t="s">
        <v>181</v>
      </c>
      <c r="E18" s="14">
        <v>11</v>
      </c>
      <c r="F18" s="17" t="s">
        <v>3</v>
      </c>
      <c r="G18" s="17" t="s">
        <v>335</v>
      </c>
      <c r="H18" s="70" t="s">
        <v>946</v>
      </c>
      <c r="I18" s="18">
        <v>90</v>
      </c>
      <c r="J18" s="5">
        <f t="shared" si="4"/>
        <v>4</v>
      </c>
      <c r="K18" s="20" t="s">
        <v>192</v>
      </c>
      <c r="L18" s="119" t="s">
        <v>954</v>
      </c>
      <c r="M18" s="41"/>
      <c r="N18" s="41"/>
      <c r="O18" s="43">
        <f t="shared" si="2"/>
        <v>0</v>
      </c>
      <c r="P18" s="43">
        <f t="shared" si="18"/>
        <v>0</v>
      </c>
      <c r="Q18" s="43">
        <f t="shared" si="19"/>
        <v>0</v>
      </c>
      <c r="R18" s="43">
        <f t="shared" si="20"/>
        <v>0</v>
      </c>
      <c r="S18" s="43">
        <f t="shared" si="8"/>
        <v>90</v>
      </c>
      <c r="T18" s="43">
        <f t="shared" si="9"/>
        <v>0</v>
      </c>
      <c r="U18" s="43">
        <f t="shared" si="10"/>
        <v>0</v>
      </c>
      <c r="V18" s="52">
        <f t="shared" si="13"/>
        <v>11</v>
      </c>
      <c r="W18" s="83"/>
      <c r="Z18" s="11" t="s">
        <v>52</v>
      </c>
      <c r="AA18" s="59">
        <v>0</v>
      </c>
      <c r="AC18" s="118" t="s">
        <v>252</v>
      </c>
      <c r="AD18" s="56"/>
      <c r="AL18" s="10"/>
    </row>
    <row r="19" spans="2:38" ht="12.75" customHeight="1">
      <c r="B19" s="52">
        <f t="shared" si="12"/>
        <v>12</v>
      </c>
      <c r="C19" s="5" t="s">
        <v>178</v>
      </c>
      <c r="D19" s="5" t="s">
        <v>181</v>
      </c>
      <c r="E19" s="14">
        <v>12</v>
      </c>
      <c r="F19" s="17" t="s">
        <v>3</v>
      </c>
      <c r="G19" s="17" t="s">
        <v>335</v>
      </c>
      <c r="H19" s="70" t="s">
        <v>947</v>
      </c>
      <c r="I19" s="18">
        <v>91</v>
      </c>
      <c r="J19" s="5">
        <f t="shared" si="4"/>
        <v>4</v>
      </c>
      <c r="K19" s="20" t="s">
        <v>192</v>
      </c>
      <c r="L19" s="119" t="s">
        <v>954</v>
      </c>
      <c r="M19" s="41"/>
      <c r="N19" s="41"/>
      <c r="O19" s="43">
        <f t="shared" si="2"/>
        <v>0</v>
      </c>
      <c r="P19" s="43">
        <f t="shared" si="18"/>
        <v>0</v>
      </c>
      <c r="Q19" s="43">
        <f t="shared" si="19"/>
        <v>0</v>
      </c>
      <c r="R19" s="43">
        <f t="shared" si="20"/>
        <v>0</v>
      </c>
      <c r="S19" s="43">
        <f t="shared" si="8"/>
        <v>91</v>
      </c>
      <c r="T19" s="43">
        <f t="shared" si="9"/>
        <v>0</v>
      </c>
      <c r="U19" s="43">
        <f t="shared" si="10"/>
        <v>0</v>
      </c>
      <c r="V19" s="52">
        <f t="shared" si="13"/>
        <v>12</v>
      </c>
      <c r="W19" s="83"/>
      <c r="Z19" s="11" t="s">
        <v>51</v>
      </c>
      <c r="AA19" s="59">
        <v>1</v>
      </c>
      <c r="AC19" s="78" t="s">
        <v>1093</v>
      </c>
      <c r="AD19" s="78"/>
      <c r="AL19" s="10"/>
    </row>
    <row r="20" spans="2:38" ht="12.75" customHeight="1">
      <c r="B20" s="52">
        <f t="shared" si="12"/>
        <v>13</v>
      </c>
      <c r="C20" s="5" t="s">
        <v>178</v>
      </c>
      <c r="D20" s="5" t="s">
        <v>181</v>
      </c>
      <c r="E20" s="14">
        <v>13</v>
      </c>
      <c r="F20" s="17" t="s">
        <v>3</v>
      </c>
      <c r="G20" s="17" t="s">
        <v>335</v>
      </c>
      <c r="H20" s="70" t="s">
        <v>948</v>
      </c>
      <c r="I20" s="18">
        <v>253</v>
      </c>
      <c r="J20" s="5">
        <f t="shared" si="4"/>
        <v>4</v>
      </c>
      <c r="K20" s="20" t="s">
        <v>192</v>
      </c>
      <c r="L20" s="119" t="s">
        <v>954</v>
      </c>
      <c r="M20" s="41"/>
      <c r="N20" s="41"/>
      <c r="O20" s="43">
        <f t="shared" si="2"/>
        <v>0</v>
      </c>
      <c r="P20" s="43">
        <f t="shared" si="18"/>
        <v>0</v>
      </c>
      <c r="Q20" s="43">
        <f t="shared" si="19"/>
        <v>0</v>
      </c>
      <c r="R20" s="43">
        <f t="shared" si="20"/>
        <v>0</v>
      </c>
      <c r="S20" s="43">
        <f t="shared" si="8"/>
        <v>253</v>
      </c>
      <c r="T20" s="43">
        <f t="shared" si="9"/>
        <v>0</v>
      </c>
      <c r="U20" s="43">
        <f t="shared" si="10"/>
        <v>0</v>
      </c>
      <c r="V20" s="52">
        <f t="shared" si="13"/>
        <v>13</v>
      </c>
      <c r="W20" s="83"/>
      <c r="Z20" s="87" t="s">
        <v>358</v>
      </c>
      <c r="AA20" s="59">
        <v>2</v>
      </c>
      <c r="AC20" s="78" t="s">
        <v>1094</v>
      </c>
      <c r="AD20" s="78"/>
      <c r="AL20" s="10"/>
    </row>
    <row r="21" spans="2:38" ht="12.75" customHeight="1">
      <c r="B21" s="52">
        <f t="shared" si="12"/>
        <v>14</v>
      </c>
      <c r="C21" s="5" t="s">
        <v>188</v>
      </c>
      <c r="D21" s="5" t="s">
        <v>188</v>
      </c>
      <c r="E21" s="14" t="s">
        <v>38</v>
      </c>
      <c r="F21" s="17" t="s">
        <v>188</v>
      </c>
      <c r="G21" s="17" t="s">
        <v>188</v>
      </c>
      <c r="H21" s="28"/>
      <c r="I21" s="18"/>
      <c r="J21" s="5">
        <f t="shared" si="4"/>
        <v>6</v>
      </c>
      <c r="K21" s="20" t="s">
        <v>188</v>
      </c>
      <c r="L21" s="21" t="s">
        <v>38</v>
      </c>
      <c r="M21" s="41"/>
      <c r="N21" s="41"/>
      <c r="O21" s="43">
        <f t="shared" si="2"/>
        <v>0</v>
      </c>
      <c r="P21" s="43">
        <f t="shared" si="18"/>
        <v>0</v>
      </c>
      <c r="Q21" s="43">
        <f t="shared" si="19"/>
        <v>0</v>
      </c>
      <c r="R21" s="43">
        <f t="shared" si="20"/>
        <v>0</v>
      </c>
      <c r="S21" s="43">
        <f t="shared" si="8"/>
        <v>0</v>
      </c>
      <c r="T21" s="43">
        <f t="shared" si="9"/>
        <v>0</v>
      </c>
      <c r="U21" s="43">
        <f t="shared" si="10"/>
        <v>0</v>
      </c>
      <c r="V21" s="52">
        <f t="shared" si="13"/>
        <v>14</v>
      </c>
      <c r="W21" s="83"/>
      <c r="Z21" s="11" t="s">
        <v>55</v>
      </c>
      <c r="AA21" s="59">
        <v>3</v>
      </c>
      <c r="AC21" s="83" t="s">
        <v>1042</v>
      </c>
      <c r="AL21" s="10"/>
    </row>
    <row r="22" spans="2:38" ht="12.75" customHeight="1">
      <c r="B22" s="52">
        <f t="shared" si="12"/>
        <v>15</v>
      </c>
      <c r="C22" s="5" t="s">
        <v>188</v>
      </c>
      <c r="D22" s="5" t="s">
        <v>188</v>
      </c>
      <c r="E22" s="14" t="s">
        <v>38</v>
      </c>
      <c r="F22" s="17" t="s">
        <v>188</v>
      </c>
      <c r="G22" s="17" t="s">
        <v>188</v>
      </c>
      <c r="H22" s="28"/>
      <c r="I22" s="18"/>
      <c r="J22" s="5">
        <f t="shared" si="4"/>
        <v>6</v>
      </c>
      <c r="K22" s="20" t="s">
        <v>188</v>
      </c>
      <c r="L22" s="21" t="s">
        <v>38</v>
      </c>
      <c r="M22" s="41"/>
      <c r="N22" s="41"/>
      <c r="O22" s="43">
        <f>IF(J22=0,I22,0)</f>
        <v>0</v>
      </c>
      <c r="P22" s="43">
        <f t="shared" si="5"/>
        <v>0</v>
      </c>
      <c r="Q22" s="43">
        <f t="shared" si="6"/>
        <v>0</v>
      </c>
      <c r="R22" s="43">
        <f t="shared" si="7"/>
        <v>0</v>
      </c>
      <c r="S22" s="43">
        <f t="shared" si="8"/>
        <v>0</v>
      </c>
      <c r="T22" s="43">
        <f t="shared" si="9"/>
        <v>0</v>
      </c>
      <c r="U22" s="43">
        <f t="shared" si="10"/>
        <v>0</v>
      </c>
      <c r="V22" s="52">
        <f t="shared" si="13"/>
        <v>15</v>
      </c>
      <c r="W22" s="83"/>
      <c r="Z22" s="11" t="s">
        <v>192</v>
      </c>
      <c r="AA22" s="59">
        <v>4</v>
      </c>
      <c r="AD22" s="56"/>
      <c r="AL22" s="10"/>
    </row>
    <row r="23" spans="2:38" ht="12.75" customHeight="1">
      <c r="E23" s="11"/>
      <c r="F23" s="9"/>
      <c r="G23" s="9" t="s">
        <v>6</v>
      </c>
      <c r="I23" s="13"/>
      <c r="J23" s="13"/>
      <c r="K23" s="13"/>
      <c r="L23" s="10"/>
      <c r="O23" s="11"/>
      <c r="P23" s="11"/>
      <c r="Q23" s="11"/>
      <c r="R23" s="11"/>
      <c r="S23" s="11"/>
      <c r="T23" s="11"/>
      <c r="U23" s="11"/>
      <c r="V23" s="1"/>
      <c r="W23" s="83"/>
      <c r="Z23" s="11" t="s">
        <v>193</v>
      </c>
      <c r="AA23" s="59">
        <v>5</v>
      </c>
      <c r="AC23" s="115" t="s">
        <v>255</v>
      </c>
      <c r="AD23" s="78"/>
      <c r="AL23" s="10"/>
    </row>
    <row r="24" spans="2:38" ht="12.75" customHeight="1">
      <c r="E24" s="11"/>
      <c r="F24" s="9"/>
      <c r="G24" s="9" t="s">
        <v>6</v>
      </c>
      <c r="H24" s="9" t="s">
        <v>6</v>
      </c>
      <c r="I24" s="13"/>
      <c r="J24" s="13"/>
      <c r="K24" s="13"/>
      <c r="L24" s="10"/>
      <c r="O24" s="11"/>
      <c r="P24" s="11"/>
      <c r="Q24" s="11"/>
      <c r="R24" s="11"/>
      <c r="S24" s="11"/>
      <c r="T24" s="11"/>
      <c r="U24" s="11"/>
      <c r="V24" s="1"/>
      <c r="W24" s="83"/>
      <c r="Z24" s="11" t="s">
        <v>188</v>
      </c>
      <c r="AA24" s="59">
        <v>6</v>
      </c>
      <c r="AC24" s="78" t="s">
        <v>1081</v>
      </c>
      <c r="AD24" s="78"/>
      <c r="AL24" s="10"/>
    </row>
    <row r="25" spans="2:38" ht="12.75" customHeight="1">
      <c r="B25" s="774" t="s">
        <v>206</v>
      </c>
      <c r="C25" s="780" t="s">
        <v>201</v>
      </c>
      <c r="D25" s="783" t="s">
        <v>202</v>
      </c>
      <c r="E25" s="783" t="s">
        <v>36</v>
      </c>
      <c r="F25" s="786" t="s">
        <v>32</v>
      </c>
      <c r="G25" s="786"/>
      <c r="H25" s="786"/>
      <c r="I25" s="24" t="s">
        <v>33</v>
      </c>
      <c r="J25" s="787" t="s">
        <v>298</v>
      </c>
      <c r="K25" s="788"/>
      <c r="L25" s="771" t="s">
        <v>34</v>
      </c>
      <c r="M25" s="79" t="s">
        <v>48</v>
      </c>
      <c r="N25" s="79" t="s">
        <v>253</v>
      </c>
      <c r="O25" s="31" t="s">
        <v>220</v>
      </c>
      <c r="P25" s="31" t="s">
        <v>49</v>
      </c>
      <c r="Q25" s="31" t="s">
        <v>50</v>
      </c>
      <c r="R25" s="31" t="s">
        <v>53</v>
      </c>
      <c r="S25" s="31" t="s">
        <v>221</v>
      </c>
      <c r="T25" s="31" t="s">
        <v>218</v>
      </c>
      <c r="U25" s="31" t="s">
        <v>219</v>
      </c>
      <c r="V25" s="774" t="s">
        <v>206</v>
      </c>
      <c r="W25" s="83"/>
      <c r="Z25" s="11" t="s">
        <v>56</v>
      </c>
      <c r="AA25" s="59">
        <v>7</v>
      </c>
      <c r="AC25" s="78" t="s">
        <v>1044</v>
      </c>
      <c r="AD25" s="78"/>
      <c r="AL25" s="10"/>
    </row>
    <row r="26" spans="2:38" ht="12.75" customHeight="1">
      <c r="B26" s="775"/>
      <c r="C26" s="781"/>
      <c r="D26" s="784"/>
      <c r="E26" s="784"/>
      <c r="F26" s="776" t="s">
        <v>0</v>
      </c>
      <c r="G26" s="776" t="s">
        <v>1</v>
      </c>
      <c r="H26" s="776" t="s">
        <v>2</v>
      </c>
      <c r="I26" s="778" t="s">
        <v>35</v>
      </c>
      <c r="J26" s="789"/>
      <c r="K26" s="790"/>
      <c r="L26" s="772"/>
      <c r="M26" s="80" t="s">
        <v>46</v>
      </c>
      <c r="N26" s="81" t="s">
        <v>254</v>
      </c>
      <c r="O26" s="31" t="s">
        <v>52</v>
      </c>
      <c r="P26" s="31" t="s">
        <v>51</v>
      </c>
      <c r="Q26" s="31" t="s">
        <v>358</v>
      </c>
      <c r="R26" s="31" t="s">
        <v>55</v>
      </c>
      <c r="S26" s="31" t="s">
        <v>192</v>
      </c>
      <c r="T26" s="31" t="s">
        <v>193</v>
      </c>
      <c r="U26" s="31" t="s">
        <v>56</v>
      </c>
      <c r="V26" s="775"/>
      <c r="W26" s="85" t="s">
        <v>259</v>
      </c>
      <c r="AC26" s="78" t="s">
        <v>1082</v>
      </c>
      <c r="AL26" s="10"/>
    </row>
    <row r="27" spans="2:38" ht="12.75" customHeight="1">
      <c r="B27" s="775"/>
      <c r="C27" s="782"/>
      <c r="D27" s="785"/>
      <c r="E27" s="785"/>
      <c r="F27" s="777"/>
      <c r="G27" s="777"/>
      <c r="H27" s="777"/>
      <c r="I27" s="779"/>
      <c r="J27" s="791"/>
      <c r="K27" s="792"/>
      <c r="L27" s="773"/>
      <c r="M27" s="116">
        <f>SUM(O27:U27)-Q27-R27</f>
        <v>991</v>
      </c>
      <c r="N27" s="117">
        <f>O27+T27+(IF(W27=1,U27,0))</f>
        <v>0</v>
      </c>
      <c r="O27" s="45">
        <f>SUM(O28:O42)</f>
        <v>0</v>
      </c>
      <c r="P27" s="45">
        <f>SUM(P28:P42)</f>
        <v>0</v>
      </c>
      <c r="Q27" s="45">
        <f>SUM(Q28:Q42)</f>
        <v>0</v>
      </c>
      <c r="R27" s="45">
        <f>SUM(R28:R42)</f>
        <v>938</v>
      </c>
      <c r="S27" s="45">
        <f t="shared" ref="S27:T27" si="24">SUM(S28:S42)</f>
        <v>991</v>
      </c>
      <c r="T27" s="45">
        <f t="shared" si="24"/>
        <v>0</v>
      </c>
      <c r="U27" s="45">
        <f>SUM(U28:U42)</f>
        <v>0</v>
      </c>
      <c r="V27" s="775"/>
      <c r="W27" s="83">
        <f>$Y$8</f>
        <v>0</v>
      </c>
      <c r="AL27" s="10"/>
    </row>
    <row r="28" spans="2:38" ht="12.75" customHeight="1">
      <c r="B28" s="51">
        <v>1</v>
      </c>
      <c r="C28" s="50" t="s">
        <v>179</v>
      </c>
      <c r="D28" s="5" t="s">
        <v>181</v>
      </c>
      <c r="E28" s="14">
        <v>1</v>
      </c>
      <c r="F28" s="17" t="s">
        <v>3</v>
      </c>
      <c r="G28" s="17" t="s">
        <v>335</v>
      </c>
      <c r="H28" s="28" t="s">
        <v>935</v>
      </c>
      <c r="I28" s="18">
        <v>338</v>
      </c>
      <c r="J28" s="5">
        <f>IF(K28="耕作",0,IF(K28="休耕",1,IF(K28="転用",2,IF(K28="売却",3,IF(K28="貸出",4,IF(K28="借入",5,IF(K28="-",6,IF(K28="その他",7))))))))</f>
        <v>4</v>
      </c>
      <c r="K28" s="20" t="s">
        <v>192</v>
      </c>
      <c r="L28" s="69" t="s">
        <v>955</v>
      </c>
      <c r="M28" s="39"/>
      <c r="N28" s="39"/>
      <c r="O28" s="43">
        <f t="shared" ref="O28:O42" si="25">IF(J28=0,I28,0)</f>
        <v>0</v>
      </c>
      <c r="P28" s="43">
        <f t="shared" ref="P28:P42" si="26">IF(J28=1,I28,0)</f>
        <v>0</v>
      </c>
      <c r="Q28" s="43">
        <f t="shared" ref="Q28:Q42" si="27">IF(J28=2,I28,0)</f>
        <v>0</v>
      </c>
      <c r="R28" s="43">
        <f t="shared" ref="R28:R42" si="28">IF(J28=3,I28,0)</f>
        <v>0</v>
      </c>
      <c r="S28" s="43">
        <f t="shared" ref="S28:S42" si="29">IF(J28=4,I28,0)</f>
        <v>338</v>
      </c>
      <c r="T28" s="43">
        <f t="shared" ref="T28:T42" si="30">IF(J28=5,I28,0)</f>
        <v>0</v>
      </c>
      <c r="U28" s="43">
        <f>IF(J28=7,I28,0)</f>
        <v>0</v>
      </c>
      <c r="V28" s="51">
        <v>1</v>
      </c>
      <c r="W28" s="83"/>
      <c r="AC28" s="113" t="s">
        <v>1089</v>
      </c>
      <c r="AL28" s="10"/>
    </row>
    <row r="29" spans="2:38" ht="12.75" customHeight="1">
      <c r="B29" s="51">
        <f>1+B28</f>
        <v>2</v>
      </c>
      <c r="C29" s="50" t="s">
        <v>179</v>
      </c>
      <c r="D29" s="5" t="s">
        <v>181</v>
      </c>
      <c r="E29" s="14">
        <v>2</v>
      </c>
      <c r="F29" s="17" t="s">
        <v>3</v>
      </c>
      <c r="G29" s="17" t="s">
        <v>335</v>
      </c>
      <c r="H29" s="28" t="s">
        <v>937</v>
      </c>
      <c r="I29" s="18">
        <v>468</v>
      </c>
      <c r="J29" s="5">
        <f t="shared" ref="J29:J42" si="31">IF(K29="耕作",0,IF(K29="休耕",1,IF(K29="転用",2,IF(K29="売却",3,IF(K29="貸出",4,IF(K29="借入",5,IF(K29="-",6,IF(K29="その他",7))))))))</f>
        <v>4</v>
      </c>
      <c r="K29" s="20" t="s">
        <v>192</v>
      </c>
      <c r="L29" s="69" t="s">
        <v>955</v>
      </c>
      <c r="M29" s="40"/>
      <c r="N29" s="40"/>
      <c r="O29" s="43">
        <f t="shared" si="25"/>
        <v>0</v>
      </c>
      <c r="P29" s="43">
        <f t="shared" si="26"/>
        <v>0</v>
      </c>
      <c r="Q29" s="43">
        <f t="shared" si="27"/>
        <v>0</v>
      </c>
      <c r="R29" s="43">
        <f t="shared" si="28"/>
        <v>0</v>
      </c>
      <c r="S29" s="43">
        <f t="shared" si="29"/>
        <v>468</v>
      </c>
      <c r="T29" s="43">
        <f t="shared" si="30"/>
        <v>0</v>
      </c>
      <c r="U29" s="43">
        <f t="shared" ref="U29:U42" si="32">IF(J29=7,I29,0)</f>
        <v>0</v>
      </c>
      <c r="V29" s="51">
        <f>1+V28</f>
        <v>2</v>
      </c>
      <c r="W29" s="78"/>
      <c r="X29" s="8"/>
      <c r="Y29" s="8"/>
      <c r="AC29" s="78" t="s">
        <v>1090</v>
      </c>
      <c r="AL29" s="10"/>
    </row>
    <row r="30" spans="2:38" ht="12.75" customHeight="1">
      <c r="B30" s="51">
        <f t="shared" ref="B30:B42" si="33">1+B29</f>
        <v>3</v>
      </c>
      <c r="C30" s="50" t="s">
        <v>179</v>
      </c>
      <c r="D30" s="5" t="s">
        <v>181</v>
      </c>
      <c r="E30" s="14">
        <v>3</v>
      </c>
      <c r="F30" s="17" t="s">
        <v>3</v>
      </c>
      <c r="G30" s="17" t="s">
        <v>335</v>
      </c>
      <c r="H30" s="28" t="s">
        <v>939</v>
      </c>
      <c r="I30" s="18">
        <v>185</v>
      </c>
      <c r="J30" s="5">
        <f t="shared" si="31"/>
        <v>4</v>
      </c>
      <c r="K30" s="20" t="s">
        <v>192</v>
      </c>
      <c r="L30" s="69" t="s">
        <v>955</v>
      </c>
      <c r="M30" s="39"/>
      <c r="N30" s="39"/>
      <c r="O30" s="43">
        <f t="shared" si="25"/>
        <v>0</v>
      </c>
      <c r="P30" s="43">
        <f t="shared" si="26"/>
        <v>0</v>
      </c>
      <c r="Q30" s="43">
        <f t="shared" si="27"/>
        <v>0</v>
      </c>
      <c r="R30" s="43">
        <f t="shared" si="28"/>
        <v>0</v>
      </c>
      <c r="S30" s="43">
        <f t="shared" si="29"/>
        <v>185</v>
      </c>
      <c r="T30" s="43">
        <f t="shared" si="30"/>
        <v>0</v>
      </c>
      <c r="U30" s="43">
        <f t="shared" si="32"/>
        <v>0</v>
      </c>
      <c r="V30" s="51">
        <f t="shared" ref="V30:V42" si="34">1+V29</f>
        <v>3</v>
      </c>
      <c r="W30" s="78"/>
      <c r="X30" s="8"/>
      <c r="Y30" s="8"/>
      <c r="AC30" s="114" t="s">
        <v>1091</v>
      </c>
      <c r="AL30" s="10"/>
    </row>
    <row r="31" spans="2:38" ht="12.75" customHeight="1">
      <c r="B31" s="51">
        <f t="shared" si="33"/>
        <v>4</v>
      </c>
      <c r="C31" s="50" t="s">
        <v>179</v>
      </c>
      <c r="D31" s="5" t="s">
        <v>181</v>
      </c>
      <c r="E31" s="14">
        <v>4</v>
      </c>
      <c r="F31" s="17" t="s">
        <v>3</v>
      </c>
      <c r="G31" s="17" t="s">
        <v>373</v>
      </c>
      <c r="H31" s="70" t="s">
        <v>952</v>
      </c>
      <c r="I31" s="18">
        <v>938</v>
      </c>
      <c r="J31" s="5">
        <f t="shared" si="31"/>
        <v>3</v>
      </c>
      <c r="K31" s="20" t="s">
        <v>55</v>
      </c>
      <c r="L31" s="98" t="s">
        <v>956</v>
      </c>
      <c r="M31" s="39"/>
      <c r="N31" s="39"/>
      <c r="O31" s="43">
        <f t="shared" si="25"/>
        <v>0</v>
      </c>
      <c r="P31" s="43">
        <f t="shared" si="26"/>
        <v>0</v>
      </c>
      <c r="Q31" s="43">
        <f t="shared" si="27"/>
        <v>0</v>
      </c>
      <c r="R31" s="43">
        <f t="shared" si="28"/>
        <v>938</v>
      </c>
      <c r="S31" s="43">
        <f t="shared" si="29"/>
        <v>0</v>
      </c>
      <c r="T31" s="43">
        <f t="shared" si="30"/>
        <v>0</v>
      </c>
      <c r="U31" s="43">
        <f t="shared" si="32"/>
        <v>0</v>
      </c>
      <c r="V31" s="51">
        <f t="shared" si="34"/>
        <v>4</v>
      </c>
      <c r="W31" s="78"/>
      <c r="X31" s="8"/>
      <c r="Y31" s="8"/>
      <c r="AL31" s="10"/>
    </row>
    <row r="32" spans="2:38" ht="12.75" customHeight="1">
      <c r="B32" s="51">
        <f t="shared" si="33"/>
        <v>5</v>
      </c>
      <c r="C32" s="50" t="s">
        <v>188</v>
      </c>
      <c r="D32" s="5" t="s">
        <v>188</v>
      </c>
      <c r="E32" s="14" t="s">
        <v>38</v>
      </c>
      <c r="F32" s="17" t="s">
        <v>188</v>
      </c>
      <c r="G32" s="17" t="s">
        <v>188</v>
      </c>
      <c r="H32" s="28"/>
      <c r="I32" s="18"/>
      <c r="J32" s="5">
        <f t="shared" si="31"/>
        <v>6</v>
      </c>
      <c r="K32" s="20" t="s">
        <v>188</v>
      </c>
      <c r="L32" s="21" t="s">
        <v>38</v>
      </c>
      <c r="M32" s="41"/>
      <c r="N32" s="41"/>
      <c r="O32" s="43">
        <f t="shared" si="25"/>
        <v>0</v>
      </c>
      <c r="P32" s="43">
        <f t="shared" si="26"/>
        <v>0</v>
      </c>
      <c r="Q32" s="43">
        <f t="shared" si="27"/>
        <v>0</v>
      </c>
      <c r="R32" s="43">
        <f t="shared" si="28"/>
        <v>0</v>
      </c>
      <c r="S32" s="43">
        <f t="shared" si="29"/>
        <v>0</v>
      </c>
      <c r="T32" s="43">
        <f t="shared" si="30"/>
        <v>0</v>
      </c>
      <c r="U32" s="43">
        <f t="shared" si="32"/>
        <v>0</v>
      </c>
      <c r="V32" s="51">
        <f t="shared" si="34"/>
        <v>5</v>
      </c>
      <c r="W32" s="78"/>
      <c r="X32" s="8"/>
      <c r="Y32" s="8"/>
      <c r="AL32" s="10"/>
    </row>
    <row r="33" spans="2:38" ht="12.75" customHeight="1">
      <c r="B33" s="51">
        <f t="shared" si="33"/>
        <v>6</v>
      </c>
      <c r="C33" s="50" t="s">
        <v>188</v>
      </c>
      <c r="D33" s="5" t="s">
        <v>188</v>
      </c>
      <c r="E33" s="14" t="s">
        <v>38</v>
      </c>
      <c r="F33" s="17" t="s">
        <v>188</v>
      </c>
      <c r="G33" s="17" t="s">
        <v>188</v>
      </c>
      <c r="H33" s="28"/>
      <c r="I33" s="18"/>
      <c r="J33" s="5">
        <f t="shared" si="31"/>
        <v>6</v>
      </c>
      <c r="K33" s="20" t="s">
        <v>188</v>
      </c>
      <c r="L33" s="21" t="s">
        <v>38</v>
      </c>
      <c r="M33" s="41"/>
      <c r="N33" s="41"/>
      <c r="O33" s="43">
        <f t="shared" si="25"/>
        <v>0</v>
      </c>
      <c r="P33" s="43">
        <f t="shared" si="26"/>
        <v>0</v>
      </c>
      <c r="Q33" s="43">
        <f t="shared" si="27"/>
        <v>0</v>
      </c>
      <c r="R33" s="43">
        <f t="shared" si="28"/>
        <v>0</v>
      </c>
      <c r="S33" s="43">
        <f t="shared" si="29"/>
        <v>0</v>
      </c>
      <c r="T33" s="43">
        <f t="shared" si="30"/>
        <v>0</v>
      </c>
      <c r="U33" s="43">
        <f t="shared" si="32"/>
        <v>0</v>
      </c>
      <c r="V33" s="51">
        <f t="shared" si="34"/>
        <v>6</v>
      </c>
      <c r="W33" s="83"/>
      <c r="AL33" s="10"/>
    </row>
    <row r="34" spans="2:38" ht="12.75" hidden="1" customHeight="1">
      <c r="B34" s="51">
        <f t="shared" si="33"/>
        <v>7</v>
      </c>
      <c r="C34" s="50" t="s">
        <v>188</v>
      </c>
      <c r="D34" s="5" t="s">
        <v>188</v>
      </c>
      <c r="E34" s="14" t="s">
        <v>38</v>
      </c>
      <c r="F34" s="17" t="s">
        <v>188</v>
      </c>
      <c r="G34" s="17" t="s">
        <v>188</v>
      </c>
      <c r="H34" s="28"/>
      <c r="I34" s="18"/>
      <c r="J34" s="5">
        <f t="shared" si="31"/>
        <v>6</v>
      </c>
      <c r="K34" s="20" t="s">
        <v>188</v>
      </c>
      <c r="L34" s="21" t="s">
        <v>38</v>
      </c>
      <c r="M34" s="41"/>
      <c r="N34" s="41"/>
      <c r="O34" s="43">
        <f t="shared" si="25"/>
        <v>0</v>
      </c>
      <c r="P34" s="43">
        <f t="shared" si="26"/>
        <v>0</v>
      </c>
      <c r="Q34" s="43">
        <f t="shared" si="27"/>
        <v>0</v>
      </c>
      <c r="R34" s="43">
        <f t="shared" si="28"/>
        <v>0</v>
      </c>
      <c r="S34" s="43">
        <f t="shared" si="29"/>
        <v>0</v>
      </c>
      <c r="T34" s="43">
        <f t="shared" si="30"/>
        <v>0</v>
      </c>
      <c r="U34" s="43">
        <f t="shared" si="32"/>
        <v>0</v>
      </c>
      <c r="V34" s="51">
        <f t="shared" si="34"/>
        <v>7</v>
      </c>
      <c r="W34" s="83"/>
      <c r="AL34" s="10"/>
    </row>
    <row r="35" spans="2:38" ht="12.75" hidden="1" customHeight="1">
      <c r="B35" s="51">
        <f t="shared" si="33"/>
        <v>8</v>
      </c>
      <c r="C35" s="50" t="s">
        <v>188</v>
      </c>
      <c r="D35" s="5" t="s">
        <v>188</v>
      </c>
      <c r="E35" s="14" t="s">
        <v>38</v>
      </c>
      <c r="F35" s="17" t="s">
        <v>188</v>
      </c>
      <c r="G35" s="17" t="s">
        <v>188</v>
      </c>
      <c r="H35" s="28"/>
      <c r="I35" s="18"/>
      <c r="J35" s="5">
        <f t="shared" si="31"/>
        <v>6</v>
      </c>
      <c r="K35" s="20" t="s">
        <v>188</v>
      </c>
      <c r="L35" s="21" t="s">
        <v>38</v>
      </c>
      <c r="M35" s="41"/>
      <c r="N35" s="41"/>
      <c r="O35" s="43">
        <f t="shared" si="25"/>
        <v>0</v>
      </c>
      <c r="P35" s="43">
        <f t="shared" si="26"/>
        <v>0</v>
      </c>
      <c r="Q35" s="43">
        <f t="shared" si="27"/>
        <v>0</v>
      </c>
      <c r="R35" s="43">
        <f t="shared" si="28"/>
        <v>0</v>
      </c>
      <c r="S35" s="43">
        <f t="shared" si="29"/>
        <v>0</v>
      </c>
      <c r="T35" s="43">
        <f t="shared" si="30"/>
        <v>0</v>
      </c>
      <c r="U35" s="43">
        <f t="shared" si="32"/>
        <v>0</v>
      </c>
      <c r="V35" s="51">
        <f t="shared" si="34"/>
        <v>8</v>
      </c>
      <c r="W35" s="83"/>
      <c r="AL35" s="10"/>
    </row>
    <row r="36" spans="2:38" ht="12.75" hidden="1" customHeight="1">
      <c r="B36" s="51">
        <f t="shared" si="33"/>
        <v>9</v>
      </c>
      <c r="C36" s="50" t="s">
        <v>188</v>
      </c>
      <c r="D36" s="5" t="s">
        <v>188</v>
      </c>
      <c r="E36" s="14" t="s">
        <v>38</v>
      </c>
      <c r="F36" s="17" t="s">
        <v>188</v>
      </c>
      <c r="G36" s="17" t="s">
        <v>188</v>
      </c>
      <c r="H36" s="28"/>
      <c r="I36" s="18"/>
      <c r="J36" s="5">
        <f t="shared" si="31"/>
        <v>6</v>
      </c>
      <c r="K36" s="20" t="s">
        <v>188</v>
      </c>
      <c r="L36" s="21" t="s">
        <v>38</v>
      </c>
      <c r="M36" s="41"/>
      <c r="N36" s="41"/>
      <c r="O36" s="43">
        <f t="shared" si="25"/>
        <v>0</v>
      </c>
      <c r="P36" s="43">
        <f t="shared" si="26"/>
        <v>0</v>
      </c>
      <c r="Q36" s="43">
        <f t="shared" si="27"/>
        <v>0</v>
      </c>
      <c r="R36" s="43">
        <f t="shared" si="28"/>
        <v>0</v>
      </c>
      <c r="S36" s="43">
        <f t="shared" si="29"/>
        <v>0</v>
      </c>
      <c r="T36" s="43">
        <f t="shared" si="30"/>
        <v>0</v>
      </c>
      <c r="U36" s="43">
        <f t="shared" si="32"/>
        <v>0</v>
      </c>
      <c r="V36" s="51">
        <f t="shared" si="34"/>
        <v>9</v>
      </c>
      <c r="W36" s="83"/>
      <c r="AL36" s="10"/>
    </row>
    <row r="37" spans="2:38" ht="12.75" hidden="1" customHeight="1">
      <c r="B37" s="51">
        <f t="shared" si="33"/>
        <v>10</v>
      </c>
      <c r="C37" s="50" t="s">
        <v>188</v>
      </c>
      <c r="D37" s="5" t="s">
        <v>188</v>
      </c>
      <c r="E37" s="14" t="s">
        <v>38</v>
      </c>
      <c r="F37" s="17" t="s">
        <v>188</v>
      </c>
      <c r="G37" s="17" t="s">
        <v>188</v>
      </c>
      <c r="H37" s="28"/>
      <c r="I37" s="18"/>
      <c r="J37" s="5">
        <f t="shared" si="31"/>
        <v>6</v>
      </c>
      <c r="K37" s="20" t="s">
        <v>188</v>
      </c>
      <c r="L37" s="21" t="s">
        <v>38</v>
      </c>
      <c r="M37" s="41"/>
      <c r="N37" s="41"/>
      <c r="O37" s="43">
        <f t="shared" si="25"/>
        <v>0</v>
      </c>
      <c r="P37" s="43">
        <f t="shared" si="26"/>
        <v>0</v>
      </c>
      <c r="Q37" s="43">
        <f t="shared" si="27"/>
        <v>0</v>
      </c>
      <c r="R37" s="43">
        <f t="shared" si="28"/>
        <v>0</v>
      </c>
      <c r="S37" s="43">
        <f t="shared" si="29"/>
        <v>0</v>
      </c>
      <c r="T37" s="43">
        <f t="shared" si="30"/>
        <v>0</v>
      </c>
      <c r="U37" s="43">
        <f t="shared" si="32"/>
        <v>0</v>
      </c>
      <c r="V37" s="51">
        <f t="shared" si="34"/>
        <v>10</v>
      </c>
      <c r="W37" s="83"/>
      <c r="AL37" s="10"/>
    </row>
    <row r="38" spans="2:38" ht="12.75" hidden="1" customHeight="1">
      <c r="B38" s="51">
        <f t="shared" si="33"/>
        <v>11</v>
      </c>
      <c r="C38" s="50" t="s">
        <v>188</v>
      </c>
      <c r="D38" s="5" t="s">
        <v>188</v>
      </c>
      <c r="E38" s="14" t="s">
        <v>38</v>
      </c>
      <c r="F38" s="17" t="s">
        <v>188</v>
      </c>
      <c r="G38" s="17" t="s">
        <v>188</v>
      </c>
      <c r="H38" s="28"/>
      <c r="I38" s="18"/>
      <c r="J38" s="5">
        <f t="shared" si="31"/>
        <v>6</v>
      </c>
      <c r="K38" s="20" t="s">
        <v>188</v>
      </c>
      <c r="L38" s="21" t="s">
        <v>38</v>
      </c>
      <c r="M38" s="41"/>
      <c r="N38" s="41"/>
      <c r="O38" s="43">
        <f t="shared" si="25"/>
        <v>0</v>
      </c>
      <c r="P38" s="43">
        <f t="shared" si="26"/>
        <v>0</v>
      </c>
      <c r="Q38" s="43">
        <f t="shared" si="27"/>
        <v>0</v>
      </c>
      <c r="R38" s="43">
        <f t="shared" si="28"/>
        <v>0</v>
      </c>
      <c r="S38" s="43">
        <f t="shared" si="29"/>
        <v>0</v>
      </c>
      <c r="T38" s="43">
        <f t="shared" si="30"/>
        <v>0</v>
      </c>
      <c r="U38" s="43">
        <f t="shared" si="32"/>
        <v>0</v>
      </c>
      <c r="V38" s="51">
        <f t="shared" si="34"/>
        <v>11</v>
      </c>
      <c r="W38" s="83"/>
      <c r="AL38" s="10"/>
    </row>
    <row r="39" spans="2:38" ht="12.75" hidden="1" customHeight="1">
      <c r="B39" s="51">
        <f t="shared" si="33"/>
        <v>12</v>
      </c>
      <c r="C39" s="50" t="s">
        <v>188</v>
      </c>
      <c r="D39" s="5" t="s">
        <v>188</v>
      </c>
      <c r="E39" s="14" t="s">
        <v>38</v>
      </c>
      <c r="F39" s="17" t="s">
        <v>188</v>
      </c>
      <c r="G39" s="17" t="s">
        <v>188</v>
      </c>
      <c r="H39" s="28"/>
      <c r="I39" s="18"/>
      <c r="J39" s="5">
        <f t="shared" si="31"/>
        <v>6</v>
      </c>
      <c r="K39" s="20" t="s">
        <v>188</v>
      </c>
      <c r="L39" s="21" t="s">
        <v>38</v>
      </c>
      <c r="M39" s="41"/>
      <c r="N39" s="41"/>
      <c r="O39" s="43">
        <f t="shared" si="25"/>
        <v>0</v>
      </c>
      <c r="P39" s="43">
        <f t="shared" si="26"/>
        <v>0</v>
      </c>
      <c r="Q39" s="43">
        <f t="shared" si="27"/>
        <v>0</v>
      </c>
      <c r="R39" s="43">
        <f t="shared" si="28"/>
        <v>0</v>
      </c>
      <c r="S39" s="43">
        <f t="shared" si="29"/>
        <v>0</v>
      </c>
      <c r="T39" s="43">
        <f t="shared" si="30"/>
        <v>0</v>
      </c>
      <c r="U39" s="43">
        <f t="shared" si="32"/>
        <v>0</v>
      </c>
      <c r="V39" s="51">
        <f t="shared" si="34"/>
        <v>12</v>
      </c>
      <c r="W39" s="83"/>
      <c r="AL39" s="10"/>
    </row>
    <row r="40" spans="2:38" ht="12.75" hidden="1" customHeight="1">
      <c r="B40" s="51">
        <f t="shared" si="33"/>
        <v>13</v>
      </c>
      <c r="C40" s="50" t="s">
        <v>188</v>
      </c>
      <c r="D40" s="5" t="s">
        <v>188</v>
      </c>
      <c r="E40" s="14" t="s">
        <v>38</v>
      </c>
      <c r="F40" s="17" t="s">
        <v>188</v>
      </c>
      <c r="G40" s="17" t="s">
        <v>188</v>
      </c>
      <c r="H40" s="28"/>
      <c r="I40" s="18"/>
      <c r="J40" s="5">
        <f t="shared" si="31"/>
        <v>6</v>
      </c>
      <c r="K40" s="20" t="s">
        <v>188</v>
      </c>
      <c r="L40" s="21" t="s">
        <v>38</v>
      </c>
      <c r="M40" s="41"/>
      <c r="N40" s="41"/>
      <c r="O40" s="43">
        <f t="shared" si="25"/>
        <v>0</v>
      </c>
      <c r="P40" s="43">
        <f t="shared" si="26"/>
        <v>0</v>
      </c>
      <c r="Q40" s="43">
        <f t="shared" si="27"/>
        <v>0</v>
      </c>
      <c r="R40" s="43">
        <f t="shared" si="28"/>
        <v>0</v>
      </c>
      <c r="S40" s="43">
        <f t="shared" si="29"/>
        <v>0</v>
      </c>
      <c r="T40" s="43">
        <f t="shared" si="30"/>
        <v>0</v>
      </c>
      <c r="U40" s="43">
        <f t="shared" si="32"/>
        <v>0</v>
      </c>
      <c r="V40" s="51">
        <f t="shared" si="34"/>
        <v>13</v>
      </c>
      <c r="W40" s="83"/>
      <c r="AL40" s="10"/>
    </row>
    <row r="41" spans="2:38" ht="12.75" hidden="1" customHeight="1">
      <c r="B41" s="51">
        <f t="shared" si="33"/>
        <v>14</v>
      </c>
      <c r="C41" s="50" t="s">
        <v>188</v>
      </c>
      <c r="D41" s="5" t="s">
        <v>188</v>
      </c>
      <c r="E41" s="14" t="s">
        <v>38</v>
      </c>
      <c r="F41" s="17" t="s">
        <v>188</v>
      </c>
      <c r="G41" s="17" t="s">
        <v>188</v>
      </c>
      <c r="H41" s="28"/>
      <c r="I41" s="18"/>
      <c r="J41" s="5">
        <f t="shared" si="31"/>
        <v>6</v>
      </c>
      <c r="K41" s="20" t="s">
        <v>188</v>
      </c>
      <c r="L41" s="21" t="s">
        <v>38</v>
      </c>
      <c r="M41" s="41"/>
      <c r="N41" s="41"/>
      <c r="O41" s="43">
        <f t="shared" si="25"/>
        <v>0</v>
      </c>
      <c r="P41" s="43">
        <f t="shared" si="26"/>
        <v>0</v>
      </c>
      <c r="Q41" s="43">
        <f t="shared" si="27"/>
        <v>0</v>
      </c>
      <c r="R41" s="43">
        <f t="shared" si="28"/>
        <v>0</v>
      </c>
      <c r="S41" s="43">
        <f t="shared" si="29"/>
        <v>0</v>
      </c>
      <c r="T41" s="43">
        <f t="shared" si="30"/>
        <v>0</v>
      </c>
      <c r="U41" s="43">
        <f t="shared" si="32"/>
        <v>0</v>
      </c>
      <c r="V41" s="51">
        <f t="shared" si="34"/>
        <v>14</v>
      </c>
      <c r="W41" s="83"/>
      <c r="AL41" s="10"/>
    </row>
    <row r="42" spans="2:38" ht="12.75" hidden="1" customHeight="1">
      <c r="B42" s="51">
        <f t="shared" si="33"/>
        <v>15</v>
      </c>
      <c r="C42" s="50" t="s">
        <v>188</v>
      </c>
      <c r="D42" s="5" t="s">
        <v>188</v>
      </c>
      <c r="E42" s="14" t="s">
        <v>38</v>
      </c>
      <c r="F42" s="17" t="s">
        <v>188</v>
      </c>
      <c r="G42" s="17" t="s">
        <v>188</v>
      </c>
      <c r="H42" s="28"/>
      <c r="I42" s="18"/>
      <c r="J42" s="5">
        <f t="shared" si="31"/>
        <v>6</v>
      </c>
      <c r="K42" s="20" t="s">
        <v>188</v>
      </c>
      <c r="L42" s="21" t="s">
        <v>38</v>
      </c>
      <c r="M42" s="41"/>
      <c r="N42" s="41"/>
      <c r="O42" s="43">
        <f t="shared" si="25"/>
        <v>0</v>
      </c>
      <c r="P42" s="43">
        <f t="shared" si="26"/>
        <v>0</v>
      </c>
      <c r="Q42" s="43">
        <f t="shared" si="27"/>
        <v>0</v>
      </c>
      <c r="R42" s="43">
        <f t="shared" si="28"/>
        <v>0</v>
      </c>
      <c r="S42" s="43">
        <f t="shared" si="29"/>
        <v>0</v>
      </c>
      <c r="T42" s="43">
        <f t="shared" si="30"/>
        <v>0</v>
      </c>
      <c r="U42" s="43">
        <f t="shared" si="32"/>
        <v>0</v>
      </c>
      <c r="V42" s="51">
        <f t="shared" si="34"/>
        <v>15</v>
      </c>
      <c r="W42" s="83"/>
      <c r="AL42" s="10"/>
    </row>
    <row r="43" spans="2:38" ht="12.75" hidden="1" customHeight="1">
      <c r="E43" s="11"/>
      <c r="F43" s="11"/>
      <c r="G43" s="11"/>
      <c r="H43" s="11"/>
      <c r="I43" s="12"/>
      <c r="J43" s="12"/>
      <c r="K43" s="12"/>
      <c r="L43" s="10"/>
      <c r="O43" s="11"/>
      <c r="P43" s="11"/>
      <c r="Q43" s="11"/>
      <c r="R43" s="11"/>
      <c r="S43" s="11"/>
      <c r="T43" s="11"/>
      <c r="U43" s="11"/>
      <c r="V43" s="1"/>
      <c r="W43" s="83"/>
      <c r="AL43" s="10"/>
    </row>
    <row r="44" spans="2:38" ht="12.75" hidden="1" customHeight="1">
      <c r="E44" s="10"/>
      <c r="F44" s="11"/>
      <c r="G44" s="11"/>
      <c r="H44" s="11"/>
      <c r="I44" s="12"/>
      <c r="J44" s="10"/>
      <c r="K44" s="10"/>
      <c r="L44" s="10"/>
      <c r="O44" s="11"/>
      <c r="P44" s="11"/>
      <c r="Q44" s="11"/>
      <c r="R44" s="11"/>
      <c r="S44" s="11"/>
      <c r="T44" s="11"/>
      <c r="U44" s="11"/>
      <c r="V44" s="1"/>
      <c r="W44" s="83"/>
      <c r="Z44" s="1"/>
      <c r="AL44" s="10"/>
    </row>
    <row r="45" spans="2:38" ht="12.75" hidden="1" customHeight="1">
      <c r="B45" s="752" t="s">
        <v>207</v>
      </c>
      <c r="C45" s="758" t="s">
        <v>201</v>
      </c>
      <c r="D45" s="761" t="s">
        <v>202</v>
      </c>
      <c r="E45" s="761" t="s">
        <v>36</v>
      </c>
      <c r="F45" s="764" t="s">
        <v>32</v>
      </c>
      <c r="G45" s="764"/>
      <c r="H45" s="764"/>
      <c r="I45" s="25" t="s">
        <v>33</v>
      </c>
      <c r="J45" s="765" t="s">
        <v>298</v>
      </c>
      <c r="K45" s="766"/>
      <c r="L45" s="749" t="s">
        <v>34</v>
      </c>
      <c r="M45" s="79" t="s">
        <v>48</v>
      </c>
      <c r="N45" s="79" t="s">
        <v>253</v>
      </c>
      <c r="O45" s="32" t="s">
        <v>220</v>
      </c>
      <c r="P45" s="32" t="s">
        <v>49</v>
      </c>
      <c r="Q45" s="32" t="s">
        <v>50</v>
      </c>
      <c r="R45" s="32" t="s">
        <v>53</v>
      </c>
      <c r="S45" s="32" t="s">
        <v>221</v>
      </c>
      <c r="T45" s="32" t="s">
        <v>218</v>
      </c>
      <c r="U45" s="32" t="s">
        <v>219</v>
      </c>
      <c r="V45" s="752" t="s">
        <v>207</v>
      </c>
      <c r="W45" s="83"/>
      <c r="Z45" s="1"/>
    </row>
    <row r="46" spans="2:38" ht="12.75" hidden="1" customHeight="1">
      <c r="B46" s="753"/>
      <c r="C46" s="759"/>
      <c r="D46" s="762"/>
      <c r="E46" s="762"/>
      <c r="F46" s="754" t="s">
        <v>0</v>
      </c>
      <c r="G46" s="754" t="s">
        <v>1</v>
      </c>
      <c r="H46" s="754" t="s">
        <v>2</v>
      </c>
      <c r="I46" s="756" t="s">
        <v>35</v>
      </c>
      <c r="J46" s="767"/>
      <c r="K46" s="768"/>
      <c r="L46" s="750"/>
      <c r="M46" s="80" t="s">
        <v>46</v>
      </c>
      <c r="N46" s="81" t="s">
        <v>254</v>
      </c>
      <c r="O46" s="32" t="s">
        <v>52</v>
      </c>
      <c r="P46" s="32" t="s">
        <v>51</v>
      </c>
      <c r="Q46" s="32" t="s">
        <v>358</v>
      </c>
      <c r="R46" s="32" t="s">
        <v>55</v>
      </c>
      <c r="S46" s="32" t="s">
        <v>192</v>
      </c>
      <c r="T46" s="32" t="s">
        <v>193</v>
      </c>
      <c r="U46" s="32" t="s">
        <v>56</v>
      </c>
      <c r="V46" s="753"/>
      <c r="W46" s="86" t="s">
        <v>260</v>
      </c>
      <c r="Z46" s="1"/>
    </row>
    <row r="47" spans="2:38" ht="12.75" hidden="1" customHeight="1">
      <c r="B47" s="753"/>
      <c r="C47" s="760"/>
      <c r="D47" s="763"/>
      <c r="E47" s="763"/>
      <c r="F47" s="755"/>
      <c r="G47" s="755"/>
      <c r="H47" s="755"/>
      <c r="I47" s="757"/>
      <c r="J47" s="769"/>
      <c r="K47" s="770"/>
      <c r="L47" s="751"/>
      <c r="M47" s="116">
        <f>SUM(O47:U47)-Q47-R47</f>
        <v>0</v>
      </c>
      <c r="N47" s="117">
        <f>O47+T47+(IF(W47=1,U47,0))</f>
        <v>0</v>
      </c>
      <c r="O47" s="46">
        <f>SUM(O48:O62)</f>
        <v>0</v>
      </c>
      <c r="P47" s="46">
        <f>SUM(P48:P62)</f>
        <v>0</v>
      </c>
      <c r="Q47" s="46">
        <f>SUM(Q48:Q62)</f>
        <v>0</v>
      </c>
      <c r="R47" s="46">
        <f>SUM(R48:R62)</f>
        <v>0</v>
      </c>
      <c r="S47" s="46">
        <f t="shared" ref="S47:T47" si="35">SUM(S48:S62)</f>
        <v>0</v>
      </c>
      <c r="T47" s="46">
        <f t="shared" si="35"/>
        <v>0</v>
      </c>
      <c r="U47" s="46">
        <f>SUM(U48:U62)</f>
        <v>0</v>
      </c>
      <c r="V47" s="753"/>
      <c r="W47" s="83">
        <f>$Y$9</f>
        <v>0</v>
      </c>
      <c r="Z47" s="1"/>
    </row>
    <row r="48" spans="2:38" ht="12.75" hidden="1" customHeight="1">
      <c r="B48" s="53">
        <v>1</v>
      </c>
      <c r="C48" s="50" t="s">
        <v>188</v>
      </c>
      <c r="D48" s="5" t="s">
        <v>188</v>
      </c>
      <c r="E48" s="14" t="s">
        <v>188</v>
      </c>
      <c r="F48" s="17" t="s">
        <v>188</v>
      </c>
      <c r="G48" s="17" t="s">
        <v>188</v>
      </c>
      <c r="H48" s="28"/>
      <c r="I48" s="18"/>
      <c r="J48" s="5">
        <f>IF(K48="耕作",0,IF(K48="休耕",1,IF(K48="転用",2,IF(K48="売却",3,IF(K48="貸出",4,IF(K48="借入",5,IF(K48="-",6,IF(K48="その他",7))))))))</f>
        <v>6</v>
      </c>
      <c r="K48" s="20" t="s">
        <v>188</v>
      </c>
      <c r="L48" s="21" t="s">
        <v>38</v>
      </c>
      <c r="M48" s="39"/>
      <c r="N48" s="39"/>
      <c r="O48" s="43">
        <f t="shared" ref="O48:O62" si="36">IF(J48=0,I48,0)</f>
        <v>0</v>
      </c>
      <c r="P48" s="43">
        <f t="shared" ref="P48:P62" si="37">IF(J48=1,I48,0)</f>
        <v>0</v>
      </c>
      <c r="Q48" s="43">
        <f t="shared" ref="Q48:Q62" si="38">IF(J48=2,I48,0)</f>
        <v>0</v>
      </c>
      <c r="R48" s="43">
        <f t="shared" ref="R48:R62" si="39">IF(J48=3,I48,0)</f>
        <v>0</v>
      </c>
      <c r="S48" s="43">
        <f t="shared" ref="S48:S62" si="40">IF(J48=4,I48,0)</f>
        <v>0</v>
      </c>
      <c r="T48" s="43">
        <f t="shared" ref="T48:T62" si="41">IF(J48=5,I48,0)</f>
        <v>0</v>
      </c>
      <c r="U48" s="43">
        <f>IF(J48=7,I48,0)</f>
        <v>0</v>
      </c>
      <c r="V48" s="53">
        <v>1</v>
      </c>
      <c r="W48" s="83"/>
      <c r="Z48" s="1"/>
    </row>
    <row r="49" spans="2:26" ht="12.75" hidden="1" customHeight="1">
      <c r="B49" s="53">
        <f>1+B48</f>
        <v>2</v>
      </c>
      <c r="C49" s="50" t="s">
        <v>188</v>
      </c>
      <c r="D49" s="5" t="s">
        <v>188</v>
      </c>
      <c r="E49" s="14" t="s">
        <v>188</v>
      </c>
      <c r="F49" s="17" t="s">
        <v>188</v>
      </c>
      <c r="G49" s="17" t="s">
        <v>188</v>
      </c>
      <c r="H49" s="28"/>
      <c r="I49" s="18"/>
      <c r="J49" s="5">
        <f t="shared" ref="J49:J62" si="42">IF(K49="耕作",0,IF(K49="休耕",1,IF(K49="転用",2,IF(K49="売却",3,IF(K49="貸出",4,IF(K49="借入",5,IF(K49="-",6,IF(K49="その他",7))))))))</f>
        <v>6</v>
      </c>
      <c r="K49" s="20" t="s">
        <v>188</v>
      </c>
      <c r="L49" s="95" t="s">
        <v>38</v>
      </c>
      <c r="M49" s="39"/>
      <c r="N49" s="39"/>
      <c r="O49" s="43">
        <f t="shared" si="36"/>
        <v>0</v>
      </c>
      <c r="P49" s="43">
        <f t="shared" si="37"/>
        <v>0</v>
      </c>
      <c r="Q49" s="43">
        <f t="shared" si="38"/>
        <v>0</v>
      </c>
      <c r="R49" s="43">
        <f t="shared" si="39"/>
        <v>0</v>
      </c>
      <c r="S49" s="43">
        <f t="shared" si="40"/>
        <v>0</v>
      </c>
      <c r="T49" s="43">
        <f t="shared" si="41"/>
        <v>0</v>
      </c>
      <c r="U49" s="43">
        <f t="shared" ref="U49:U62" si="43">IF(J49=7,I49,0)</f>
        <v>0</v>
      </c>
      <c r="V49" s="53">
        <f>1+V48</f>
        <v>2</v>
      </c>
      <c r="W49" s="83"/>
      <c r="X49" s="8"/>
      <c r="Y49" s="8"/>
      <c r="Z49" s="1"/>
    </row>
    <row r="50" spans="2:26" ht="12.75" hidden="1" customHeight="1">
      <c r="B50" s="53">
        <f t="shared" ref="B50:B62" si="44">1+B49</f>
        <v>3</v>
      </c>
      <c r="C50" s="50" t="s">
        <v>188</v>
      </c>
      <c r="D50" s="5" t="s">
        <v>188</v>
      </c>
      <c r="E50" s="14" t="s">
        <v>188</v>
      </c>
      <c r="F50" s="17" t="s">
        <v>188</v>
      </c>
      <c r="G50" s="17" t="s">
        <v>188</v>
      </c>
      <c r="H50" s="28"/>
      <c r="I50" s="18"/>
      <c r="J50" s="5">
        <f t="shared" si="42"/>
        <v>6</v>
      </c>
      <c r="K50" s="20" t="s">
        <v>188</v>
      </c>
      <c r="L50" s="95" t="s">
        <v>38</v>
      </c>
      <c r="M50" s="39"/>
      <c r="N50" s="39"/>
      <c r="O50" s="43">
        <f t="shared" si="36"/>
        <v>0</v>
      </c>
      <c r="P50" s="43">
        <f t="shared" si="37"/>
        <v>0</v>
      </c>
      <c r="Q50" s="43">
        <f t="shared" si="38"/>
        <v>0</v>
      </c>
      <c r="R50" s="43">
        <f t="shared" si="39"/>
        <v>0</v>
      </c>
      <c r="S50" s="43">
        <f t="shared" si="40"/>
        <v>0</v>
      </c>
      <c r="T50" s="43">
        <f t="shared" si="41"/>
        <v>0</v>
      </c>
      <c r="U50" s="43">
        <f t="shared" si="43"/>
        <v>0</v>
      </c>
      <c r="V50" s="53">
        <f t="shared" ref="V50:V62" si="45">1+V49</f>
        <v>3</v>
      </c>
      <c r="W50" s="83"/>
      <c r="X50" s="8"/>
      <c r="Y50" s="8"/>
      <c r="Z50" s="1"/>
    </row>
    <row r="51" spans="2:26" ht="12.75" hidden="1" customHeight="1">
      <c r="B51" s="53">
        <f t="shared" si="44"/>
        <v>4</v>
      </c>
      <c r="C51" s="50" t="s">
        <v>188</v>
      </c>
      <c r="D51" s="5" t="s">
        <v>188</v>
      </c>
      <c r="E51" s="14" t="s">
        <v>188</v>
      </c>
      <c r="F51" s="17" t="s">
        <v>188</v>
      </c>
      <c r="G51" s="17" t="s">
        <v>188</v>
      </c>
      <c r="H51" s="28"/>
      <c r="I51" s="18"/>
      <c r="J51" s="5">
        <f t="shared" si="42"/>
        <v>6</v>
      </c>
      <c r="K51" s="20" t="s">
        <v>188</v>
      </c>
      <c r="L51" s="21" t="s">
        <v>38</v>
      </c>
      <c r="M51" s="39"/>
      <c r="N51" s="39"/>
      <c r="O51" s="43">
        <f t="shared" si="36"/>
        <v>0</v>
      </c>
      <c r="P51" s="43">
        <f t="shared" si="37"/>
        <v>0</v>
      </c>
      <c r="Q51" s="43">
        <f t="shared" si="38"/>
        <v>0</v>
      </c>
      <c r="R51" s="43">
        <f t="shared" si="39"/>
        <v>0</v>
      </c>
      <c r="S51" s="43">
        <f t="shared" si="40"/>
        <v>0</v>
      </c>
      <c r="T51" s="43">
        <f t="shared" si="41"/>
        <v>0</v>
      </c>
      <c r="U51" s="43">
        <f t="shared" si="43"/>
        <v>0</v>
      </c>
      <c r="V51" s="53">
        <f t="shared" si="45"/>
        <v>4</v>
      </c>
      <c r="W51" s="83"/>
      <c r="X51" s="8"/>
      <c r="Y51" s="8"/>
      <c r="Z51" s="1"/>
    </row>
    <row r="52" spans="2:26" ht="12.75" hidden="1" customHeight="1">
      <c r="B52" s="53">
        <f t="shared" si="44"/>
        <v>5</v>
      </c>
      <c r="C52" s="50" t="s">
        <v>188</v>
      </c>
      <c r="D52" s="5" t="s">
        <v>188</v>
      </c>
      <c r="E52" s="14" t="s">
        <v>188</v>
      </c>
      <c r="F52" s="17" t="s">
        <v>188</v>
      </c>
      <c r="G52" s="17" t="s">
        <v>188</v>
      </c>
      <c r="H52" s="28"/>
      <c r="I52" s="18"/>
      <c r="J52" s="5">
        <f t="shared" si="42"/>
        <v>6</v>
      </c>
      <c r="K52" s="20" t="s">
        <v>188</v>
      </c>
      <c r="L52" s="21" t="s">
        <v>38</v>
      </c>
      <c r="M52" s="39"/>
      <c r="N52" s="39"/>
      <c r="O52" s="43">
        <f t="shared" si="36"/>
        <v>0</v>
      </c>
      <c r="P52" s="43">
        <f t="shared" si="37"/>
        <v>0</v>
      </c>
      <c r="Q52" s="43">
        <f t="shared" si="38"/>
        <v>0</v>
      </c>
      <c r="R52" s="43">
        <f t="shared" si="39"/>
        <v>0</v>
      </c>
      <c r="S52" s="43">
        <f t="shared" si="40"/>
        <v>0</v>
      </c>
      <c r="T52" s="43">
        <f t="shared" si="41"/>
        <v>0</v>
      </c>
      <c r="U52" s="43">
        <f t="shared" si="43"/>
        <v>0</v>
      </c>
      <c r="V52" s="53">
        <f t="shared" si="45"/>
        <v>5</v>
      </c>
      <c r="W52" s="83"/>
      <c r="X52" s="8"/>
      <c r="Y52" s="8"/>
      <c r="Z52" s="1"/>
    </row>
    <row r="53" spans="2:26" ht="12.75" hidden="1" customHeight="1">
      <c r="B53" s="53">
        <f t="shared" si="44"/>
        <v>6</v>
      </c>
      <c r="C53" s="50" t="s">
        <v>188</v>
      </c>
      <c r="D53" s="5" t="s">
        <v>188</v>
      </c>
      <c r="E53" s="14" t="s">
        <v>188</v>
      </c>
      <c r="F53" s="17" t="s">
        <v>188</v>
      </c>
      <c r="G53" s="17" t="s">
        <v>188</v>
      </c>
      <c r="H53" s="28"/>
      <c r="I53" s="18"/>
      <c r="J53" s="5">
        <f t="shared" si="42"/>
        <v>6</v>
      </c>
      <c r="K53" s="20" t="s">
        <v>188</v>
      </c>
      <c r="L53" s="21" t="s">
        <v>38</v>
      </c>
      <c r="M53" s="39"/>
      <c r="N53" s="39"/>
      <c r="O53" s="43">
        <f t="shared" si="36"/>
        <v>0</v>
      </c>
      <c r="P53" s="43">
        <f t="shared" si="37"/>
        <v>0</v>
      </c>
      <c r="Q53" s="43">
        <f t="shared" si="38"/>
        <v>0</v>
      </c>
      <c r="R53" s="43">
        <f t="shared" si="39"/>
        <v>0</v>
      </c>
      <c r="S53" s="43">
        <f t="shared" si="40"/>
        <v>0</v>
      </c>
      <c r="T53" s="43">
        <f t="shared" si="41"/>
        <v>0</v>
      </c>
      <c r="U53" s="43">
        <f t="shared" si="43"/>
        <v>0</v>
      </c>
      <c r="V53" s="53">
        <f t="shared" si="45"/>
        <v>6</v>
      </c>
      <c r="W53" s="83"/>
      <c r="Z53" s="1"/>
    </row>
    <row r="54" spans="2:26" ht="12.75" hidden="1" customHeight="1">
      <c r="B54" s="53">
        <f t="shared" si="44"/>
        <v>7</v>
      </c>
      <c r="C54" s="50" t="s">
        <v>188</v>
      </c>
      <c r="D54" s="5" t="s">
        <v>188</v>
      </c>
      <c r="E54" s="14" t="s">
        <v>188</v>
      </c>
      <c r="F54" s="17" t="s">
        <v>188</v>
      </c>
      <c r="G54" s="17" t="s">
        <v>188</v>
      </c>
      <c r="H54" s="28"/>
      <c r="I54" s="18"/>
      <c r="J54" s="5">
        <f t="shared" si="42"/>
        <v>6</v>
      </c>
      <c r="K54" s="20" t="s">
        <v>188</v>
      </c>
      <c r="L54" s="21" t="s">
        <v>38</v>
      </c>
      <c r="M54" s="39"/>
      <c r="N54" s="39"/>
      <c r="O54" s="43">
        <f t="shared" si="36"/>
        <v>0</v>
      </c>
      <c r="P54" s="43">
        <f t="shared" si="37"/>
        <v>0</v>
      </c>
      <c r="Q54" s="43">
        <f t="shared" si="38"/>
        <v>0</v>
      </c>
      <c r="R54" s="43">
        <f t="shared" si="39"/>
        <v>0</v>
      </c>
      <c r="S54" s="43">
        <f t="shared" si="40"/>
        <v>0</v>
      </c>
      <c r="T54" s="43">
        <f t="shared" si="41"/>
        <v>0</v>
      </c>
      <c r="U54" s="43">
        <f t="shared" si="43"/>
        <v>0</v>
      </c>
      <c r="V54" s="53">
        <f t="shared" si="45"/>
        <v>7</v>
      </c>
      <c r="W54" s="83"/>
      <c r="Z54" s="1"/>
    </row>
    <row r="55" spans="2:26" ht="12.75" hidden="1" customHeight="1">
      <c r="B55" s="53">
        <f t="shared" si="44"/>
        <v>8</v>
      </c>
      <c r="C55" s="50" t="s">
        <v>188</v>
      </c>
      <c r="D55" s="5" t="s">
        <v>188</v>
      </c>
      <c r="E55" s="14" t="s">
        <v>188</v>
      </c>
      <c r="F55" s="17" t="s">
        <v>188</v>
      </c>
      <c r="G55" s="17" t="s">
        <v>188</v>
      </c>
      <c r="H55" s="28"/>
      <c r="I55" s="18"/>
      <c r="J55" s="5">
        <f t="shared" si="42"/>
        <v>6</v>
      </c>
      <c r="K55" s="20" t="s">
        <v>188</v>
      </c>
      <c r="L55" s="21" t="s">
        <v>38</v>
      </c>
      <c r="M55" s="39"/>
      <c r="N55" s="39"/>
      <c r="O55" s="43">
        <f t="shared" si="36"/>
        <v>0</v>
      </c>
      <c r="P55" s="43">
        <f t="shared" si="37"/>
        <v>0</v>
      </c>
      <c r="Q55" s="43">
        <f t="shared" si="38"/>
        <v>0</v>
      </c>
      <c r="R55" s="43">
        <f t="shared" si="39"/>
        <v>0</v>
      </c>
      <c r="S55" s="43">
        <f t="shared" si="40"/>
        <v>0</v>
      </c>
      <c r="T55" s="43">
        <f t="shared" si="41"/>
        <v>0</v>
      </c>
      <c r="U55" s="43">
        <f t="shared" si="43"/>
        <v>0</v>
      </c>
      <c r="V55" s="53">
        <f t="shared" si="45"/>
        <v>8</v>
      </c>
      <c r="W55" s="83"/>
      <c r="Z55" s="1"/>
    </row>
    <row r="56" spans="2:26" ht="12.75" hidden="1" customHeight="1">
      <c r="B56" s="53">
        <f t="shared" si="44"/>
        <v>9</v>
      </c>
      <c r="C56" s="50" t="s">
        <v>188</v>
      </c>
      <c r="D56" s="5" t="s">
        <v>188</v>
      </c>
      <c r="E56" s="14" t="s">
        <v>188</v>
      </c>
      <c r="F56" s="17" t="s">
        <v>188</v>
      </c>
      <c r="G56" s="17" t="s">
        <v>188</v>
      </c>
      <c r="H56" s="28"/>
      <c r="I56" s="18"/>
      <c r="J56" s="5">
        <f t="shared" si="42"/>
        <v>6</v>
      </c>
      <c r="K56" s="20" t="s">
        <v>188</v>
      </c>
      <c r="L56" s="21" t="s">
        <v>38</v>
      </c>
      <c r="M56" s="39"/>
      <c r="N56" s="39"/>
      <c r="O56" s="43">
        <f t="shared" si="36"/>
        <v>0</v>
      </c>
      <c r="P56" s="43">
        <f t="shared" si="37"/>
        <v>0</v>
      </c>
      <c r="Q56" s="43">
        <f t="shared" si="38"/>
        <v>0</v>
      </c>
      <c r="R56" s="43">
        <f t="shared" si="39"/>
        <v>0</v>
      </c>
      <c r="S56" s="43">
        <f t="shared" si="40"/>
        <v>0</v>
      </c>
      <c r="T56" s="43">
        <f t="shared" si="41"/>
        <v>0</v>
      </c>
      <c r="U56" s="43">
        <f t="shared" si="43"/>
        <v>0</v>
      </c>
      <c r="V56" s="53">
        <f t="shared" si="45"/>
        <v>9</v>
      </c>
      <c r="W56" s="83"/>
      <c r="Z56" s="1"/>
    </row>
    <row r="57" spans="2:26" ht="12.75" hidden="1" customHeight="1">
      <c r="B57" s="53">
        <f t="shared" si="44"/>
        <v>10</v>
      </c>
      <c r="C57" s="50" t="s">
        <v>188</v>
      </c>
      <c r="D57" s="5" t="s">
        <v>188</v>
      </c>
      <c r="E57" s="14" t="s">
        <v>188</v>
      </c>
      <c r="F57" s="17" t="s">
        <v>188</v>
      </c>
      <c r="G57" s="17" t="s">
        <v>188</v>
      </c>
      <c r="H57" s="28"/>
      <c r="I57" s="18"/>
      <c r="J57" s="5">
        <f t="shared" si="42"/>
        <v>6</v>
      </c>
      <c r="K57" s="20" t="s">
        <v>188</v>
      </c>
      <c r="L57" s="21" t="s">
        <v>38</v>
      </c>
      <c r="M57" s="39"/>
      <c r="N57" s="39"/>
      <c r="O57" s="43">
        <f t="shared" si="36"/>
        <v>0</v>
      </c>
      <c r="P57" s="43">
        <f t="shared" si="37"/>
        <v>0</v>
      </c>
      <c r="Q57" s="43">
        <f t="shared" si="38"/>
        <v>0</v>
      </c>
      <c r="R57" s="43">
        <f t="shared" si="39"/>
        <v>0</v>
      </c>
      <c r="S57" s="43">
        <f t="shared" si="40"/>
        <v>0</v>
      </c>
      <c r="T57" s="43">
        <f t="shared" si="41"/>
        <v>0</v>
      </c>
      <c r="U57" s="43">
        <f t="shared" si="43"/>
        <v>0</v>
      </c>
      <c r="V57" s="53">
        <f t="shared" si="45"/>
        <v>10</v>
      </c>
      <c r="W57" s="83"/>
      <c r="Z57" s="1"/>
    </row>
    <row r="58" spans="2:26" ht="12.75" hidden="1" customHeight="1">
      <c r="B58" s="53">
        <f t="shared" si="44"/>
        <v>11</v>
      </c>
      <c r="C58" s="50" t="s">
        <v>188</v>
      </c>
      <c r="D58" s="5" t="s">
        <v>188</v>
      </c>
      <c r="E58" s="14" t="s">
        <v>188</v>
      </c>
      <c r="F58" s="17" t="s">
        <v>188</v>
      </c>
      <c r="G58" s="17" t="s">
        <v>188</v>
      </c>
      <c r="H58" s="28"/>
      <c r="I58" s="18"/>
      <c r="J58" s="5">
        <f t="shared" si="42"/>
        <v>6</v>
      </c>
      <c r="K58" s="20" t="s">
        <v>188</v>
      </c>
      <c r="L58" s="21" t="s">
        <v>38</v>
      </c>
      <c r="M58" s="39"/>
      <c r="N58" s="39"/>
      <c r="O58" s="43">
        <f t="shared" si="36"/>
        <v>0</v>
      </c>
      <c r="P58" s="43">
        <f t="shared" si="37"/>
        <v>0</v>
      </c>
      <c r="Q58" s="43">
        <f t="shared" si="38"/>
        <v>0</v>
      </c>
      <c r="R58" s="43">
        <f t="shared" si="39"/>
        <v>0</v>
      </c>
      <c r="S58" s="43">
        <f t="shared" si="40"/>
        <v>0</v>
      </c>
      <c r="T58" s="43">
        <f t="shared" si="41"/>
        <v>0</v>
      </c>
      <c r="U58" s="43">
        <f t="shared" si="43"/>
        <v>0</v>
      </c>
      <c r="V58" s="53">
        <f t="shared" si="45"/>
        <v>11</v>
      </c>
      <c r="W58" s="83"/>
      <c r="Z58" s="1"/>
    </row>
    <row r="59" spans="2:26" ht="12.75" hidden="1" customHeight="1">
      <c r="B59" s="53">
        <f t="shared" si="44"/>
        <v>12</v>
      </c>
      <c r="C59" s="50" t="s">
        <v>38</v>
      </c>
      <c r="D59" s="5" t="s">
        <v>188</v>
      </c>
      <c r="E59" s="14" t="s">
        <v>38</v>
      </c>
      <c r="F59" s="17" t="s">
        <v>188</v>
      </c>
      <c r="G59" s="17" t="s">
        <v>188</v>
      </c>
      <c r="H59" s="17"/>
      <c r="I59" s="18"/>
      <c r="J59" s="5">
        <f t="shared" si="42"/>
        <v>6</v>
      </c>
      <c r="K59" s="20" t="s">
        <v>188</v>
      </c>
      <c r="L59" s="21" t="s">
        <v>38</v>
      </c>
      <c r="M59" s="39"/>
      <c r="N59" s="39"/>
      <c r="O59" s="43">
        <f t="shared" si="36"/>
        <v>0</v>
      </c>
      <c r="P59" s="43">
        <f t="shared" si="37"/>
        <v>0</v>
      </c>
      <c r="Q59" s="43">
        <f t="shared" si="38"/>
        <v>0</v>
      </c>
      <c r="R59" s="43">
        <f t="shared" si="39"/>
        <v>0</v>
      </c>
      <c r="S59" s="43">
        <f t="shared" si="40"/>
        <v>0</v>
      </c>
      <c r="T59" s="43">
        <f t="shared" si="41"/>
        <v>0</v>
      </c>
      <c r="U59" s="43">
        <f t="shared" si="43"/>
        <v>0</v>
      </c>
      <c r="V59" s="53">
        <f t="shared" si="45"/>
        <v>12</v>
      </c>
      <c r="W59" s="83"/>
      <c r="Z59" s="1"/>
    </row>
    <row r="60" spans="2:26" ht="12.75" hidden="1" customHeight="1">
      <c r="B60" s="53">
        <f t="shared" si="44"/>
        <v>13</v>
      </c>
      <c r="C60" s="50" t="s">
        <v>38</v>
      </c>
      <c r="D60" s="5" t="s">
        <v>188</v>
      </c>
      <c r="E60" s="14" t="s">
        <v>38</v>
      </c>
      <c r="F60" s="17" t="s">
        <v>188</v>
      </c>
      <c r="G60" s="17" t="s">
        <v>188</v>
      </c>
      <c r="H60" s="17"/>
      <c r="I60" s="18"/>
      <c r="J60" s="5">
        <f t="shared" si="42"/>
        <v>6</v>
      </c>
      <c r="K60" s="20" t="s">
        <v>188</v>
      </c>
      <c r="L60" s="21" t="s">
        <v>38</v>
      </c>
      <c r="M60" s="39"/>
      <c r="N60" s="39"/>
      <c r="O60" s="43">
        <f t="shared" si="36"/>
        <v>0</v>
      </c>
      <c r="P60" s="43">
        <f t="shared" si="37"/>
        <v>0</v>
      </c>
      <c r="Q60" s="43">
        <f t="shared" si="38"/>
        <v>0</v>
      </c>
      <c r="R60" s="43">
        <f t="shared" si="39"/>
        <v>0</v>
      </c>
      <c r="S60" s="43">
        <f t="shared" si="40"/>
        <v>0</v>
      </c>
      <c r="T60" s="43">
        <f t="shared" si="41"/>
        <v>0</v>
      </c>
      <c r="U60" s="43">
        <f t="shared" si="43"/>
        <v>0</v>
      </c>
      <c r="V60" s="53">
        <f t="shared" si="45"/>
        <v>13</v>
      </c>
      <c r="W60" s="83"/>
      <c r="Z60" s="1"/>
    </row>
    <row r="61" spans="2:26" ht="12.75" hidden="1" customHeight="1">
      <c r="B61" s="53">
        <f t="shared" si="44"/>
        <v>14</v>
      </c>
      <c r="C61" s="50" t="s">
        <v>38</v>
      </c>
      <c r="D61" s="5" t="s">
        <v>188</v>
      </c>
      <c r="E61" s="14" t="s">
        <v>38</v>
      </c>
      <c r="F61" s="17" t="s">
        <v>188</v>
      </c>
      <c r="G61" s="17" t="s">
        <v>188</v>
      </c>
      <c r="H61" s="17"/>
      <c r="I61" s="18"/>
      <c r="J61" s="5">
        <f t="shared" si="42"/>
        <v>6</v>
      </c>
      <c r="K61" s="20" t="s">
        <v>188</v>
      </c>
      <c r="L61" s="21" t="s">
        <v>38</v>
      </c>
      <c r="M61" s="39"/>
      <c r="N61" s="39"/>
      <c r="O61" s="43">
        <f t="shared" si="36"/>
        <v>0</v>
      </c>
      <c r="P61" s="43">
        <f t="shared" si="37"/>
        <v>0</v>
      </c>
      <c r="Q61" s="43">
        <f t="shared" si="38"/>
        <v>0</v>
      </c>
      <c r="R61" s="43">
        <f t="shared" si="39"/>
        <v>0</v>
      </c>
      <c r="S61" s="43">
        <f t="shared" si="40"/>
        <v>0</v>
      </c>
      <c r="T61" s="43">
        <f t="shared" si="41"/>
        <v>0</v>
      </c>
      <c r="U61" s="43">
        <f t="shared" si="43"/>
        <v>0</v>
      </c>
      <c r="V61" s="53">
        <f t="shared" si="45"/>
        <v>14</v>
      </c>
      <c r="W61" s="83"/>
      <c r="Z61" s="1"/>
    </row>
    <row r="62" spans="2:26" ht="12.75" hidden="1" customHeight="1">
      <c r="B62" s="53">
        <f t="shared" si="44"/>
        <v>15</v>
      </c>
      <c r="C62" s="50" t="s">
        <v>38</v>
      </c>
      <c r="D62" s="5" t="s">
        <v>188</v>
      </c>
      <c r="E62" s="14" t="s">
        <v>38</v>
      </c>
      <c r="F62" s="17" t="s">
        <v>188</v>
      </c>
      <c r="G62" s="17" t="s">
        <v>188</v>
      </c>
      <c r="H62" s="17"/>
      <c r="I62" s="18"/>
      <c r="J62" s="5">
        <f t="shared" si="42"/>
        <v>6</v>
      </c>
      <c r="K62" s="20" t="s">
        <v>188</v>
      </c>
      <c r="L62" s="21" t="s">
        <v>38</v>
      </c>
      <c r="M62" s="41"/>
      <c r="N62" s="41"/>
      <c r="O62" s="43">
        <f t="shared" si="36"/>
        <v>0</v>
      </c>
      <c r="P62" s="43">
        <f t="shared" si="37"/>
        <v>0</v>
      </c>
      <c r="Q62" s="43">
        <f t="shared" si="38"/>
        <v>0</v>
      </c>
      <c r="R62" s="43">
        <f t="shared" si="39"/>
        <v>0</v>
      </c>
      <c r="S62" s="43">
        <f t="shared" si="40"/>
        <v>0</v>
      </c>
      <c r="T62" s="43">
        <f t="shared" si="41"/>
        <v>0</v>
      </c>
      <c r="U62" s="43">
        <f t="shared" si="43"/>
        <v>0</v>
      </c>
      <c r="V62" s="53">
        <f t="shared" si="45"/>
        <v>15</v>
      </c>
      <c r="W62" s="83"/>
      <c r="Z62" s="1"/>
    </row>
    <row r="63" spans="2:26" ht="12.75" hidden="1" customHeight="1">
      <c r="C63" s="10"/>
      <c r="D63" s="10"/>
      <c r="E63" s="11"/>
      <c r="F63" s="11"/>
      <c r="G63" s="11"/>
      <c r="H63" s="12"/>
      <c r="I63" s="10"/>
      <c r="J63" s="10"/>
      <c r="K63" s="10"/>
      <c r="L63" s="10"/>
      <c r="O63" s="11"/>
      <c r="P63" s="11"/>
      <c r="Q63" s="11"/>
      <c r="R63" s="11"/>
      <c r="S63" s="11"/>
      <c r="T63" s="11"/>
      <c r="U63" s="11"/>
      <c r="V63" s="1"/>
      <c r="W63" s="83"/>
      <c r="Z63" s="1"/>
    </row>
    <row r="64" spans="2:26" ht="12.75" hidden="1" customHeight="1">
      <c r="C64" s="1"/>
      <c r="D64" s="1"/>
      <c r="E64" s="11"/>
      <c r="F64" s="11"/>
      <c r="G64" s="11"/>
      <c r="H64" s="12"/>
      <c r="I64" s="10"/>
      <c r="J64" s="10"/>
      <c r="K64" s="10"/>
      <c r="O64" s="44"/>
      <c r="P64" s="44"/>
      <c r="Q64" s="44"/>
      <c r="R64" s="44"/>
      <c r="S64" s="44"/>
      <c r="T64" s="44"/>
      <c r="U64" s="44"/>
      <c r="V64" s="1"/>
      <c r="W64" s="83"/>
      <c r="Z64" s="1"/>
    </row>
    <row r="65" spans="2:26" ht="12.75" hidden="1" customHeight="1">
      <c r="B65" s="730" t="s">
        <v>208</v>
      </c>
      <c r="C65" s="736" t="s">
        <v>201</v>
      </c>
      <c r="D65" s="739" t="s">
        <v>202</v>
      </c>
      <c r="E65" s="739" t="s">
        <v>36</v>
      </c>
      <c r="F65" s="742" t="s">
        <v>32</v>
      </c>
      <c r="G65" s="742"/>
      <c r="H65" s="742"/>
      <c r="I65" s="26" t="s">
        <v>33</v>
      </c>
      <c r="J65" s="743" t="s">
        <v>298</v>
      </c>
      <c r="K65" s="744"/>
      <c r="L65" s="727" t="s">
        <v>34</v>
      </c>
      <c r="M65" s="79" t="s">
        <v>48</v>
      </c>
      <c r="N65" s="79" t="s">
        <v>253</v>
      </c>
      <c r="O65" s="33" t="s">
        <v>220</v>
      </c>
      <c r="P65" s="33" t="s">
        <v>49</v>
      </c>
      <c r="Q65" s="33" t="s">
        <v>50</v>
      </c>
      <c r="R65" s="33" t="s">
        <v>53</v>
      </c>
      <c r="S65" s="33" t="s">
        <v>221</v>
      </c>
      <c r="T65" s="33" t="s">
        <v>218</v>
      </c>
      <c r="U65" s="33" t="s">
        <v>219</v>
      </c>
      <c r="V65" s="730" t="s">
        <v>208</v>
      </c>
      <c r="W65" s="83"/>
      <c r="Z65" s="1"/>
    </row>
    <row r="66" spans="2:26" ht="12.75" hidden="1" customHeight="1">
      <c r="B66" s="731"/>
      <c r="C66" s="737"/>
      <c r="D66" s="740"/>
      <c r="E66" s="740"/>
      <c r="F66" s="732" t="s">
        <v>0</v>
      </c>
      <c r="G66" s="732" t="s">
        <v>1</v>
      </c>
      <c r="H66" s="732" t="s">
        <v>2</v>
      </c>
      <c r="I66" s="734" t="s">
        <v>35</v>
      </c>
      <c r="J66" s="745"/>
      <c r="K66" s="746"/>
      <c r="L66" s="728"/>
      <c r="M66" s="80" t="s">
        <v>46</v>
      </c>
      <c r="N66" s="81" t="s">
        <v>254</v>
      </c>
      <c r="O66" s="33" t="s">
        <v>52</v>
      </c>
      <c r="P66" s="33" t="s">
        <v>51</v>
      </c>
      <c r="Q66" s="33" t="s">
        <v>358</v>
      </c>
      <c r="R66" s="33" t="s">
        <v>55</v>
      </c>
      <c r="S66" s="33" t="s">
        <v>192</v>
      </c>
      <c r="T66" s="33" t="s">
        <v>193</v>
      </c>
      <c r="U66" s="33" t="s">
        <v>56</v>
      </c>
      <c r="V66" s="731"/>
      <c r="W66" s="86" t="s">
        <v>261</v>
      </c>
      <c r="Z66" s="1"/>
    </row>
    <row r="67" spans="2:26" ht="12.75" hidden="1" customHeight="1">
      <c r="B67" s="731"/>
      <c r="C67" s="738"/>
      <c r="D67" s="741"/>
      <c r="E67" s="741"/>
      <c r="F67" s="733"/>
      <c r="G67" s="733"/>
      <c r="H67" s="733"/>
      <c r="I67" s="735"/>
      <c r="J67" s="747"/>
      <c r="K67" s="748"/>
      <c r="L67" s="729"/>
      <c r="M67" s="116">
        <f>SUM(O67:U67)-Q67-R67</f>
        <v>0</v>
      </c>
      <c r="N67" s="117">
        <f>O67+T67+(IF(W67=1,U67,0))</f>
        <v>0</v>
      </c>
      <c r="O67" s="47">
        <f>SUM(O68:O82)</f>
        <v>0</v>
      </c>
      <c r="P67" s="47">
        <f>SUM(P68:P82)</f>
        <v>0</v>
      </c>
      <c r="Q67" s="47">
        <f>SUM(Q68:Q82)</f>
        <v>0</v>
      </c>
      <c r="R67" s="47">
        <f>SUM(R68:R82)</f>
        <v>0</v>
      </c>
      <c r="S67" s="47">
        <f t="shared" ref="S67:T67" si="46">SUM(S68:S82)</f>
        <v>0</v>
      </c>
      <c r="T67" s="47">
        <f t="shared" si="46"/>
        <v>0</v>
      </c>
      <c r="U67" s="47">
        <f>SUM(U68:U82)</f>
        <v>0</v>
      </c>
      <c r="V67" s="731"/>
      <c r="W67" s="83">
        <f>$Y$10</f>
        <v>0</v>
      </c>
      <c r="Z67" s="1"/>
    </row>
    <row r="68" spans="2:26" ht="12.75" hidden="1" customHeight="1">
      <c r="B68" s="54">
        <v>1</v>
      </c>
      <c r="C68" s="50" t="s">
        <v>38</v>
      </c>
      <c r="D68" s="5" t="s">
        <v>188</v>
      </c>
      <c r="E68" s="14" t="s">
        <v>38</v>
      </c>
      <c r="F68" s="17" t="s">
        <v>188</v>
      </c>
      <c r="G68" s="17" t="s">
        <v>188</v>
      </c>
      <c r="H68" s="17"/>
      <c r="I68" s="18"/>
      <c r="J68" s="5">
        <f>IF(K68="耕作",0,IF(K68="休耕",1,IF(K68="転用",2,IF(K68="売却",3,IF(K68="貸出",4,IF(K68="借入",5,IF(K68="-",6,IF(K68="その他",7))))))))</f>
        <v>6</v>
      </c>
      <c r="K68" s="20" t="s">
        <v>188</v>
      </c>
      <c r="L68" s="21" t="s">
        <v>38</v>
      </c>
      <c r="M68" s="39"/>
      <c r="N68" s="39"/>
      <c r="O68" s="43">
        <f t="shared" ref="O68:O82" si="47">IF(J68=0,I68,0)</f>
        <v>0</v>
      </c>
      <c r="P68" s="43">
        <f>IF(J68=1,I68,0)</f>
        <v>0</v>
      </c>
      <c r="Q68" s="43">
        <f t="shared" ref="Q68:Q82" si="48">IF(J68=2,I68,0)</f>
        <v>0</v>
      </c>
      <c r="R68" s="43">
        <f t="shared" ref="R68:R82" si="49">IF(J68=3,I68,0)</f>
        <v>0</v>
      </c>
      <c r="S68" s="43">
        <f t="shared" ref="S68:S82" si="50">IF(J68=4,I68,0)</f>
        <v>0</v>
      </c>
      <c r="T68" s="43">
        <f t="shared" ref="T68:T82" si="51">IF(J68=5,I68,0)</f>
        <v>0</v>
      </c>
      <c r="U68" s="43">
        <f>IF(J68=7,I68,0)</f>
        <v>0</v>
      </c>
      <c r="V68" s="54">
        <v>1</v>
      </c>
      <c r="W68" s="83"/>
      <c r="Z68" s="1"/>
    </row>
    <row r="69" spans="2:26" ht="12.75" hidden="1" customHeight="1">
      <c r="B69" s="54">
        <f>1+B68</f>
        <v>2</v>
      </c>
      <c r="C69" s="50" t="s">
        <v>38</v>
      </c>
      <c r="D69" s="5" t="s">
        <v>188</v>
      </c>
      <c r="E69" s="14" t="s">
        <v>38</v>
      </c>
      <c r="F69" s="17" t="s">
        <v>188</v>
      </c>
      <c r="G69" s="17" t="s">
        <v>188</v>
      </c>
      <c r="H69" s="17"/>
      <c r="I69" s="18"/>
      <c r="J69" s="5">
        <f t="shared" ref="J69:J82" si="52">IF(K69="耕作",0,IF(K69="休耕",1,IF(K69="転用",2,IF(K69="売却",3,IF(K69="貸出",4,IF(K69="借入",5,IF(K69="-",6,IF(K69="その他",7))))))))</f>
        <v>6</v>
      </c>
      <c r="K69" s="20" t="s">
        <v>188</v>
      </c>
      <c r="L69" s="95" t="s">
        <v>38</v>
      </c>
      <c r="M69" s="39"/>
      <c r="N69" s="39"/>
      <c r="O69" s="43">
        <f t="shared" si="47"/>
        <v>0</v>
      </c>
      <c r="P69" s="43">
        <f t="shared" ref="P69:P82" si="53">IF(J69=1,I69,0)</f>
        <v>0</v>
      </c>
      <c r="Q69" s="43">
        <f t="shared" si="48"/>
        <v>0</v>
      </c>
      <c r="R69" s="43">
        <f t="shared" si="49"/>
        <v>0</v>
      </c>
      <c r="S69" s="43">
        <f t="shared" si="50"/>
        <v>0</v>
      </c>
      <c r="T69" s="43">
        <f t="shared" si="51"/>
        <v>0</v>
      </c>
      <c r="U69" s="43">
        <f t="shared" ref="U69:U82" si="54">IF(J69=7,I69,0)</f>
        <v>0</v>
      </c>
      <c r="V69" s="54">
        <f>1+V68</f>
        <v>2</v>
      </c>
      <c r="W69" s="83"/>
      <c r="X69" s="8"/>
      <c r="Y69" s="8"/>
      <c r="Z69" s="1"/>
    </row>
    <row r="70" spans="2:26" ht="12.75" hidden="1" customHeight="1">
      <c r="B70" s="54">
        <f t="shared" ref="B70:B82" si="55">1+B69</f>
        <v>3</v>
      </c>
      <c r="C70" s="50" t="s">
        <v>38</v>
      </c>
      <c r="D70" s="5" t="s">
        <v>188</v>
      </c>
      <c r="E70" s="14" t="s">
        <v>38</v>
      </c>
      <c r="F70" s="17" t="s">
        <v>188</v>
      </c>
      <c r="G70" s="17" t="s">
        <v>188</v>
      </c>
      <c r="H70" s="17"/>
      <c r="I70" s="18"/>
      <c r="J70" s="5">
        <f t="shared" si="52"/>
        <v>6</v>
      </c>
      <c r="K70" s="20" t="s">
        <v>188</v>
      </c>
      <c r="L70" s="95" t="s">
        <v>38</v>
      </c>
      <c r="M70" s="39"/>
      <c r="N70" s="39"/>
      <c r="O70" s="43">
        <f t="shared" si="47"/>
        <v>0</v>
      </c>
      <c r="P70" s="43">
        <f t="shared" si="53"/>
        <v>0</v>
      </c>
      <c r="Q70" s="43">
        <f t="shared" si="48"/>
        <v>0</v>
      </c>
      <c r="R70" s="43">
        <f t="shared" si="49"/>
        <v>0</v>
      </c>
      <c r="S70" s="43">
        <f t="shared" si="50"/>
        <v>0</v>
      </c>
      <c r="T70" s="43">
        <f t="shared" si="51"/>
        <v>0</v>
      </c>
      <c r="U70" s="43">
        <f t="shared" si="54"/>
        <v>0</v>
      </c>
      <c r="V70" s="54">
        <f t="shared" ref="V70:V82" si="56">1+V69</f>
        <v>3</v>
      </c>
      <c r="W70" s="83"/>
      <c r="X70" s="8"/>
      <c r="Y70" s="8"/>
      <c r="Z70" s="1"/>
    </row>
    <row r="71" spans="2:26" ht="12.75" hidden="1" customHeight="1">
      <c r="B71" s="54">
        <f t="shared" si="55"/>
        <v>4</v>
      </c>
      <c r="C71" s="50" t="s">
        <v>38</v>
      </c>
      <c r="D71" s="5" t="s">
        <v>188</v>
      </c>
      <c r="E71" s="14" t="s">
        <v>38</v>
      </c>
      <c r="F71" s="17" t="s">
        <v>188</v>
      </c>
      <c r="G71" s="17" t="s">
        <v>188</v>
      </c>
      <c r="H71" s="17"/>
      <c r="I71" s="18"/>
      <c r="J71" s="5">
        <f t="shared" si="52"/>
        <v>6</v>
      </c>
      <c r="K71" s="20" t="s">
        <v>188</v>
      </c>
      <c r="L71" s="21" t="s">
        <v>38</v>
      </c>
      <c r="M71" s="39"/>
      <c r="N71" s="39"/>
      <c r="O71" s="43">
        <f t="shared" si="47"/>
        <v>0</v>
      </c>
      <c r="P71" s="43">
        <f t="shared" si="53"/>
        <v>0</v>
      </c>
      <c r="Q71" s="43">
        <f t="shared" si="48"/>
        <v>0</v>
      </c>
      <c r="R71" s="43">
        <f t="shared" si="49"/>
        <v>0</v>
      </c>
      <c r="S71" s="43">
        <f t="shared" si="50"/>
        <v>0</v>
      </c>
      <c r="T71" s="43">
        <f t="shared" si="51"/>
        <v>0</v>
      </c>
      <c r="U71" s="43">
        <f t="shared" si="54"/>
        <v>0</v>
      </c>
      <c r="V71" s="54">
        <f t="shared" si="56"/>
        <v>4</v>
      </c>
      <c r="W71" s="83"/>
      <c r="X71" s="8"/>
      <c r="Y71" s="8"/>
      <c r="Z71" s="1"/>
    </row>
    <row r="72" spans="2:26" ht="12.75" hidden="1" customHeight="1">
      <c r="B72" s="54">
        <f t="shared" si="55"/>
        <v>5</v>
      </c>
      <c r="C72" s="50" t="s">
        <v>38</v>
      </c>
      <c r="D72" s="5" t="s">
        <v>188</v>
      </c>
      <c r="E72" s="14" t="s">
        <v>38</v>
      </c>
      <c r="F72" s="17" t="s">
        <v>188</v>
      </c>
      <c r="G72" s="17" t="s">
        <v>188</v>
      </c>
      <c r="H72" s="17"/>
      <c r="I72" s="18"/>
      <c r="J72" s="5">
        <f t="shared" si="52"/>
        <v>6</v>
      </c>
      <c r="K72" s="20" t="s">
        <v>188</v>
      </c>
      <c r="L72" s="21" t="s">
        <v>38</v>
      </c>
      <c r="M72" s="39"/>
      <c r="N72" s="39"/>
      <c r="O72" s="43">
        <f t="shared" si="47"/>
        <v>0</v>
      </c>
      <c r="P72" s="43">
        <f t="shared" si="53"/>
        <v>0</v>
      </c>
      <c r="Q72" s="43">
        <f t="shared" si="48"/>
        <v>0</v>
      </c>
      <c r="R72" s="43">
        <f t="shared" si="49"/>
        <v>0</v>
      </c>
      <c r="S72" s="43">
        <f t="shared" si="50"/>
        <v>0</v>
      </c>
      <c r="T72" s="43">
        <f t="shared" si="51"/>
        <v>0</v>
      </c>
      <c r="U72" s="43">
        <f t="shared" si="54"/>
        <v>0</v>
      </c>
      <c r="V72" s="54">
        <f t="shared" si="56"/>
        <v>5</v>
      </c>
      <c r="W72" s="78"/>
      <c r="X72" s="8"/>
      <c r="Y72" s="8"/>
      <c r="Z72" s="1"/>
    </row>
    <row r="73" spans="2:26" ht="12.75" hidden="1" customHeight="1">
      <c r="B73" s="54">
        <f t="shared" si="55"/>
        <v>6</v>
      </c>
      <c r="C73" s="50" t="s">
        <v>188</v>
      </c>
      <c r="D73" s="5" t="s">
        <v>188</v>
      </c>
      <c r="E73" s="14" t="s">
        <v>38</v>
      </c>
      <c r="F73" s="17" t="s">
        <v>188</v>
      </c>
      <c r="G73" s="17" t="s">
        <v>188</v>
      </c>
      <c r="H73" s="17" t="s">
        <v>6</v>
      </c>
      <c r="I73" s="18" t="s">
        <v>6</v>
      </c>
      <c r="J73" s="5">
        <f t="shared" si="52"/>
        <v>6</v>
      </c>
      <c r="K73" s="20" t="s">
        <v>188</v>
      </c>
      <c r="L73" s="21" t="s">
        <v>38</v>
      </c>
      <c r="M73" s="39"/>
      <c r="N73" s="39"/>
      <c r="O73" s="43">
        <f t="shared" si="47"/>
        <v>0</v>
      </c>
      <c r="P73" s="43">
        <f t="shared" si="53"/>
        <v>0</v>
      </c>
      <c r="Q73" s="43">
        <f t="shared" si="48"/>
        <v>0</v>
      </c>
      <c r="R73" s="43">
        <f t="shared" si="49"/>
        <v>0</v>
      </c>
      <c r="S73" s="43">
        <f t="shared" si="50"/>
        <v>0</v>
      </c>
      <c r="T73" s="43">
        <f t="shared" si="51"/>
        <v>0</v>
      </c>
      <c r="U73" s="43">
        <f t="shared" si="54"/>
        <v>0</v>
      </c>
      <c r="V73" s="54">
        <f t="shared" si="56"/>
        <v>6</v>
      </c>
      <c r="W73" s="83"/>
      <c r="Z73" s="1"/>
    </row>
    <row r="74" spans="2:26" ht="12.75" hidden="1" customHeight="1">
      <c r="B74" s="54">
        <f t="shared" si="55"/>
        <v>7</v>
      </c>
      <c r="C74" s="50" t="s">
        <v>188</v>
      </c>
      <c r="D74" s="5" t="s">
        <v>188</v>
      </c>
      <c r="E74" s="14" t="s">
        <v>38</v>
      </c>
      <c r="F74" s="17" t="s">
        <v>188</v>
      </c>
      <c r="G74" s="17" t="s">
        <v>188</v>
      </c>
      <c r="H74" s="17" t="s">
        <v>6</v>
      </c>
      <c r="I74" s="18" t="s">
        <v>6</v>
      </c>
      <c r="J74" s="5">
        <f t="shared" si="52"/>
        <v>6</v>
      </c>
      <c r="K74" s="20" t="s">
        <v>188</v>
      </c>
      <c r="L74" s="21" t="s">
        <v>38</v>
      </c>
      <c r="M74" s="39"/>
      <c r="N74" s="39"/>
      <c r="O74" s="43">
        <f t="shared" si="47"/>
        <v>0</v>
      </c>
      <c r="P74" s="43">
        <f t="shared" si="53"/>
        <v>0</v>
      </c>
      <c r="Q74" s="43">
        <f t="shared" si="48"/>
        <v>0</v>
      </c>
      <c r="R74" s="43">
        <f t="shared" si="49"/>
        <v>0</v>
      </c>
      <c r="S74" s="43">
        <f t="shared" si="50"/>
        <v>0</v>
      </c>
      <c r="T74" s="43">
        <f t="shared" si="51"/>
        <v>0</v>
      </c>
      <c r="U74" s="43">
        <f t="shared" si="54"/>
        <v>0</v>
      </c>
      <c r="V74" s="54">
        <f t="shared" si="56"/>
        <v>7</v>
      </c>
      <c r="W74" s="83"/>
      <c r="Z74" s="1"/>
    </row>
    <row r="75" spans="2:26" ht="12.75" hidden="1" customHeight="1">
      <c r="B75" s="54">
        <f t="shared" si="55"/>
        <v>8</v>
      </c>
      <c r="C75" s="50" t="s">
        <v>188</v>
      </c>
      <c r="D75" s="5" t="s">
        <v>188</v>
      </c>
      <c r="E75" s="14" t="s">
        <v>38</v>
      </c>
      <c r="F75" s="17" t="s">
        <v>188</v>
      </c>
      <c r="G75" s="17" t="s">
        <v>188</v>
      </c>
      <c r="H75" s="17" t="s">
        <v>6</v>
      </c>
      <c r="I75" s="18" t="s">
        <v>6</v>
      </c>
      <c r="J75" s="5">
        <f t="shared" si="52"/>
        <v>6</v>
      </c>
      <c r="K75" s="20" t="s">
        <v>188</v>
      </c>
      <c r="L75" s="21" t="s">
        <v>38</v>
      </c>
      <c r="M75" s="39"/>
      <c r="N75" s="39"/>
      <c r="O75" s="43">
        <f t="shared" si="47"/>
        <v>0</v>
      </c>
      <c r="P75" s="43">
        <f t="shared" si="53"/>
        <v>0</v>
      </c>
      <c r="Q75" s="43">
        <f t="shared" si="48"/>
        <v>0</v>
      </c>
      <c r="R75" s="43">
        <f t="shared" si="49"/>
        <v>0</v>
      </c>
      <c r="S75" s="43">
        <f t="shared" si="50"/>
        <v>0</v>
      </c>
      <c r="T75" s="43">
        <f t="shared" si="51"/>
        <v>0</v>
      </c>
      <c r="U75" s="43">
        <f t="shared" si="54"/>
        <v>0</v>
      </c>
      <c r="V75" s="54">
        <f t="shared" si="56"/>
        <v>8</v>
      </c>
      <c r="W75" s="83"/>
      <c r="Z75" s="1"/>
    </row>
    <row r="76" spans="2:26" ht="12.75" hidden="1" customHeight="1">
      <c r="B76" s="54">
        <f t="shared" si="55"/>
        <v>9</v>
      </c>
      <c r="C76" s="50" t="s">
        <v>188</v>
      </c>
      <c r="D76" s="5" t="s">
        <v>188</v>
      </c>
      <c r="E76" s="14" t="s">
        <v>38</v>
      </c>
      <c r="F76" s="17" t="s">
        <v>188</v>
      </c>
      <c r="G76" s="17" t="s">
        <v>188</v>
      </c>
      <c r="H76" s="17" t="s">
        <v>6</v>
      </c>
      <c r="I76" s="18" t="s">
        <v>6</v>
      </c>
      <c r="J76" s="5">
        <f t="shared" si="52"/>
        <v>6</v>
      </c>
      <c r="K76" s="20" t="s">
        <v>188</v>
      </c>
      <c r="L76" s="21" t="s">
        <v>38</v>
      </c>
      <c r="M76" s="39"/>
      <c r="N76" s="39"/>
      <c r="O76" s="43">
        <f t="shared" si="47"/>
        <v>0</v>
      </c>
      <c r="P76" s="43">
        <f t="shared" si="53"/>
        <v>0</v>
      </c>
      <c r="Q76" s="43">
        <f t="shared" si="48"/>
        <v>0</v>
      </c>
      <c r="R76" s="43">
        <f t="shared" si="49"/>
        <v>0</v>
      </c>
      <c r="S76" s="43">
        <f t="shared" si="50"/>
        <v>0</v>
      </c>
      <c r="T76" s="43">
        <f t="shared" si="51"/>
        <v>0</v>
      </c>
      <c r="U76" s="43">
        <f t="shared" si="54"/>
        <v>0</v>
      </c>
      <c r="V76" s="54">
        <f t="shared" si="56"/>
        <v>9</v>
      </c>
      <c r="W76" s="83"/>
      <c r="Z76" s="1"/>
    </row>
    <row r="77" spans="2:26" ht="12.75" hidden="1" customHeight="1">
      <c r="B77" s="54">
        <f t="shared" si="55"/>
        <v>10</v>
      </c>
      <c r="C77" s="50" t="s">
        <v>188</v>
      </c>
      <c r="D77" s="5" t="s">
        <v>188</v>
      </c>
      <c r="E77" s="14" t="s">
        <v>38</v>
      </c>
      <c r="F77" s="17" t="s">
        <v>188</v>
      </c>
      <c r="G77" s="17" t="s">
        <v>188</v>
      </c>
      <c r="H77" s="17" t="s">
        <v>6</v>
      </c>
      <c r="I77" s="18" t="s">
        <v>6</v>
      </c>
      <c r="J77" s="5">
        <f t="shared" si="52"/>
        <v>6</v>
      </c>
      <c r="K77" s="20" t="s">
        <v>188</v>
      </c>
      <c r="L77" s="21" t="s">
        <v>38</v>
      </c>
      <c r="M77" s="39"/>
      <c r="N77" s="39"/>
      <c r="O77" s="43">
        <f t="shared" si="47"/>
        <v>0</v>
      </c>
      <c r="P77" s="43">
        <f t="shared" si="53"/>
        <v>0</v>
      </c>
      <c r="Q77" s="43">
        <f t="shared" si="48"/>
        <v>0</v>
      </c>
      <c r="R77" s="43">
        <f t="shared" si="49"/>
        <v>0</v>
      </c>
      <c r="S77" s="43">
        <f t="shared" si="50"/>
        <v>0</v>
      </c>
      <c r="T77" s="43">
        <f t="shared" si="51"/>
        <v>0</v>
      </c>
      <c r="U77" s="43">
        <f t="shared" si="54"/>
        <v>0</v>
      </c>
      <c r="V77" s="54">
        <f t="shared" si="56"/>
        <v>10</v>
      </c>
      <c r="W77" s="83"/>
      <c r="Z77" s="1"/>
    </row>
    <row r="78" spans="2:26" ht="12.75" hidden="1" customHeight="1">
      <c r="B78" s="54">
        <f t="shared" si="55"/>
        <v>11</v>
      </c>
      <c r="C78" s="50" t="s">
        <v>188</v>
      </c>
      <c r="D78" s="5" t="s">
        <v>188</v>
      </c>
      <c r="E78" s="14" t="s">
        <v>38</v>
      </c>
      <c r="F78" s="17" t="s">
        <v>188</v>
      </c>
      <c r="G78" s="17" t="s">
        <v>188</v>
      </c>
      <c r="H78" s="17" t="s">
        <v>6</v>
      </c>
      <c r="I78" s="18" t="s">
        <v>6</v>
      </c>
      <c r="J78" s="5">
        <f t="shared" si="52"/>
        <v>6</v>
      </c>
      <c r="K78" s="20" t="s">
        <v>188</v>
      </c>
      <c r="L78" s="21" t="s">
        <v>38</v>
      </c>
      <c r="M78" s="39"/>
      <c r="N78" s="39"/>
      <c r="O78" s="43">
        <f t="shared" si="47"/>
        <v>0</v>
      </c>
      <c r="P78" s="43">
        <f t="shared" si="53"/>
        <v>0</v>
      </c>
      <c r="Q78" s="43">
        <f t="shared" si="48"/>
        <v>0</v>
      </c>
      <c r="R78" s="43">
        <f t="shared" si="49"/>
        <v>0</v>
      </c>
      <c r="S78" s="43">
        <f t="shared" si="50"/>
        <v>0</v>
      </c>
      <c r="T78" s="43">
        <f t="shared" si="51"/>
        <v>0</v>
      </c>
      <c r="U78" s="43">
        <f t="shared" si="54"/>
        <v>0</v>
      </c>
      <c r="V78" s="54">
        <f t="shared" si="56"/>
        <v>11</v>
      </c>
      <c r="W78" s="83"/>
      <c r="Z78" s="1"/>
    </row>
    <row r="79" spans="2:26" ht="12.75" hidden="1" customHeight="1">
      <c r="B79" s="54">
        <f t="shared" si="55"/>
        <v>12</v>
      </c>
      <c r="C79" s="50" t="s">
        <v>188</v>
      </c>
      <c r="D79" s="5" t="s">
        <v>188</v>
      </c>
      <c r="E79" s="14" t="s">
        <v>38</v>
      </c>
      <c r="F79" s="17" t="s">
        <v>188</v>
      </c>
      <c r="G79" s="17" t="s">
        <v>188</v>
      </c>
      <c r="H79" s="17" t="s">
        <v>6</v>
      </c>
      <c r="I79" s="18" t="s">
        <v>6</v>
      </c>
      <c r="J79" s="5">
        <f t="shared" si="52"/>
        <v>6</v>
      </c>
      <c r="K79" s="20" t="s">
        <v>188</v>
      </c>
      <c r="L79" s="21" t="s">
        <v>38</v>
      </c>
      <c r="M79" s="39"/>
      <c r="N79" s="39"/>
      <c r="O79" s="43">
        <f t="shared" si="47"/>
        <v>0</v>
      </c>
      <c r="P79" s="43">
        <f t="shared" si="53"/>
        <v>0</v>
      </c>
      <c r="Q79" s="43">
        <f t="shared" si="48"/>
        <v>0</v>
      </c>
      <c r="R79" s="43">
        <f t="shared" si="49"/>
        <v>0</v>
      </c>
      <c r="S79" s="43">
        <f t="shared" si="50"/>
        <v>0</v>
      </c>
      <c r="T79" s="43">
        <f t="shared" si="51"/>
        <v>0</v>
      </c>
      <c r="U79" s="43">
        <f t="shared" si="54"/>
        <v>0</v>
      </c>
      <c r="V79" s="54">
        <f t="shared" si="56"/>
        <v>12</v>
      </c>
      <c r="W79" s="83"/>
      <c r="Z79" s="1"/>
    </row>
    <row r="80" spans="2:26" ht="12.75" hidden="1" customHeight="1">
      <c r="B80" s="54">
        <f t="shared" si="55"/>
        <v>13</v>
      </c>
      <c r="C80" s="50" t="s">
        <v>188</v>
      </c>
      <c r="D80" s="5" t="s">
        <v>188</v>
      </c>
      <c r="E80" s="14" t="s">
        <v>38</v>
      </c>
      <c r="F80" s="17" t="s">
        <v>188</v>
      </c>
      <c r="G80" s="17" t="s">
        <v>188</v>
      </c>
      <c r="H80" s="17" t="s">
        <v>6</v>
      </c>
      <c r="I80" s="18" t="s">
        <v>6</v>
      </c>
      <c r="J80" s="5">
        <f t="shared" si="52"/>
        <v>6</v>
      </c>
      <c r="K80" s="20" t="s">
        <v>188</v>
      </c>
      <c r="L80" s="21" t="s">
        <v>38</v>
      </c>
      <c r="M80" s="39"/>
      <c r="N80" s="39"/>
      <c r="O80" s="43">
        <f t="shared" si="47"/>
        <v>0</v>
      </c>
      <c r="P80" s="43">
        <f t="shared" si="53"/>
        <v>0</v>
      </c>
      <c r="Q80" s="43">
        <f t="shared" si="48"/>
        <v>0</v>
      </c>
      <c r="R80" s="43">
        <f t="shared" si="49"/>
        <v>0</v>
      </c>
      <c r="S80" s="43">
        <f t="shared" si="50"/>
        <v>0</v>
      </c>
      <c r="T80" s="43">
        <f t="shared" si="51"/>
        <v>0</v>
      </c>
      <c r="U80" s="43">
        <f t="shared" si="54"/>
        <v>0</v>
      </c>
      <c r="V80" s="54">
        <f t="shared" si="56"/>
        <v>13</v>
      </c>
      <c r="W80" s="83"/>
      <c r="Z80" s="1"/>
    </row>
    <row r="81" spans="2:26" ht="12.75" hidden="1" customHeight="1">
      <c r="B81" s="54">
        <f t="shared" si="55"/>
        <v>14</v>
      </c>
      <c r="C81" s="50" t="s">
        <v>188</v>
      </c>
      <c r="D81" s="5" t="s">
        <v>188</v>
      </c>
      <c r="E81" s="14" t="s">
        <v>38</v>
      </c>
      <c r="F81" s="17" t="s">
        <v>188</v>
      </c>
      <c r="G81" s="17" t="s">
        <v>188</v>
      </c>
      <c r="H81" s="17" t="s">
        <v>6</v>
      </c>
      <c r="I81" s="18" t="s">
        <v>6</v>
      </c>
      <c r="J81" s="5">
        <f t="shared" si="52"/>
        <v>6</v>
      </c>
      <c r="K81" s="20" t="s">
        <v>188</v>
      </c>
      <c r="L81" s="21" t="s">
        <v>38</v>
      </c>
      <c r="M81" s="39"/>
      <c r="N81" s="39"/>
      <c r="O81" s="43">
        <f t="shared" si="47"/>
        <v>0</v>
      </c>
      <c r="P81" s="43">
        <f t="shared" si="53"/>
        <v>0</v>
      </c>
      <c r="Q81" s="43">
        <f t="shared" si="48"/>
        <v>0</v>
      </c>
      <c r="R81" s="43">
        <f t="shared" si="49"/>
        <v>0</v>
      </c>
      <c r="S81" s="43">
        <f t="shared" si="50"/>
        <v>0</v>
      </c>
      <c r="T81" s="43">
        <f t="shared" si="51"/>
        <v>0</v>
      </c>
      <c r="U81" s="43">
        <f t="shared" si="54"/>
        <v>0</v>
      </c>
      <c r="V81" s="54">
        <f t="shared" si="56"/>
        <v>14</v>
      </c>
      <c r="W81" s="83"/>
      <c r="Z81" s="1"/>
    </row>
    <row r="82" spans="2:26" ht="12.75" hidden="1" customHeight="1">
      <c r="B82" s="54">
        <f t="shared" si="55"/>
        <v>15</v>
      </c>
      <c r="C82" s="50" t="s">
        <v>188</v>
      </c>
      <c r="D82" s="5" t="s">
        <v>188</v>
      </c>
      <c r="E82" s="14" t="s">
        <v>38</v>
      </c>
      <c r="F82" s="17" t="s">
        <v>188</v>
      </c>
      <c r="G82" s="17" t="s">
        <v>188</v>
      </c>
      <c r="H82" s="17" t="s">
        <v>6</v>
      </c>
      <c r="I82" s="18" t="s">
        <v>6</v>
      </c>
      <c r="J82" s="5">
        <f t="shared" si="52"/>
        <v>6</v>
      </c>
      <c r="K82" s="20" t="s">
        <v>188</v>
      </c>
      <c r="L82" s="21" t="s">
        <v>38</v>
      </c>
      <c r="M82" s="39"/>
      <c r="N82" s="39"/>
      <c r="O82" s="43">
        <f t="shared" si="47"/>
        <v>0</v>
      </c>
      <c r="P82" s="43">
        <f t="shared" si="53"/>
        <v>0</v>
      </c>
      <c r="Q82" s="43">
        <f t="shared" si="48"/>
        <v>0</v>
      </c>
      <c r="R82" s="43">
        <f t="shared" si="49"/>
        <v>0</v>
      </c>
      <c r="S82" s="43">
        <f t="shared" si="50"/>
        <v>0</v>
      </c>
      <c r="T82" s="43">
        <f t="shared" si="51"/>
        <v>0</v>
      </c>
      <c r="U82" s="43">
        <f t="shared" si="54"/>
        <v>0</v>
      </c>
      <c r="V82" s="54">
        <f t="shared" si="56"/>
        <v>15</v>
      </c>
      <c r="W82" s="83"/>
      <c r="Z82" s="1"/>
    </row>
    <row r="83" spans="2:26" ht="12.75" hidden="1" customHeight="1">
      <c r="C83" s="1"/>
      <c r="D83" s="1"/>
      <c r="E83" s="11"/>
      <c r="F83" s="11"/>
      <c r="G83" s="11"/>
      <c r="H83" s="12"/>
      <c r="I83" s="10"/>
      <c r="J83" s="10"/>
      <c r="K83" s="10"/>
      <c r="O83" s="44"/>
      <c r="P83" s="44"/>
      <c r="Q83" s="44"/>
      <c r="R83" s="44"/>
      <c r="S83" s="44"/>
      <c r="T83" s="44"/>
      <c r="U83" s="44"/>
      <c r="V83" s="1"/>
      <c r="W83" s="83"/>
      <c r="Z83" s="1"/>
    </row>
    <row r="84" spans="2:26" ht="12.75" hidden="1" customHeight="1">
      <c r="C84" s="1"/>
      <c r="D84" s="1"/>
      <c r="E84" s="11"/>
      <c r="F84" s="11"/>
      <c r="G84" s="11"/>
      <c r="H84" s="12"/>
      <c r="I84" s="10"/>
      <c r="J84" s="10"/>
      <c r="K84" s="10"/>
      <c r="O84" s="44"/>
      <c r="P84" s="44"/>
      <c r="Q84" s="44"/>
      <c r="R84" s="44"/>
      <c r="S84" s="44"/>
      <c r="T84" s="44"/>
      <c r="U84" s="44"/>
      <c r="V84" s="1"/>
      <c r="W84" s="83"/>
      <c r="Z84" s="1"/>
    </row>
    <row r="85" spans="2:26" ht="12.75" hidden="1" customHeight="1">
      <c r="B85" s="686" t="s">
        <v>209</v>
      </c>
      <c r="C85" s="692" t="s">
        <v>201</v>
      </c>
      <c r="D85" s="695" t="s">
        <v>202</v>
      </c>
      <c r="E85" s="695" t="s">
        <v>36</v>
      </c>
      <c r="F85" s="698" t="s">
        <v>32</v>
      </c>
      <c r="G85" s="698"/>
      <c r="H85" s="698"/>
      <c r="I85" s="60" t="s">
        <v>33</v>
      </c>
      <c r="J85" s="699" t="s">
        <v>298</v>
      </c>
      <c r="K85" s="700"/>
      <c r="L85" s="683" t="s">
        <v>34</v>
      </c>
      <c r="M85" s="79" t="s">
        <v>48</v>
      </c>
      <c r="N85" s="79" t="s">
        <v>253</v>
      </c>
      <c r="O85" s="61" t="s">
        <v>220</v>
      </c>
      <c r="P85" s="61" t="s">
        <v>49</v>
      </c>
      <c r="Q85" s="61" t="s">
        <v>50</v>
      </c>
      <c r="R85" s="61" t="s">
        <v>53</v>
      </c>
      <c r="S85" s="61" t="s">
        <v>221</v>
      </c>
      <c r="T85" s="61" t="s">
        <v>218</v>
      </c>
      <c r="U85" s="61" t="s">
        <v>219</v>
      </c>
      <c r="V85" s="686" t="s">
        <v>209</v>
      </c>
      <c r="W85" s="83"/>
      <c r="Z85" s="1"/>
    </row>
    <row r="86" spans="2:26" ht="12.75" hidden="1" customHeight="1">
      <c r="B86" s="687"/>
      <c r="C86" s="693"/>
      <c r="D86" s="696"/>
      <c r="E86" s="696"/>
      <c r="F86" s="688" t="s">
        <v>0</v>
      </c>
      <c r="G86" s="688" t="s">
        <v>1</v>
      </c>
      <c r="H86" s="688" t="s">
        <v>2</v>
      </c>
      <c r="I86" s="690" t="s">
        <v>35</v>
      </c>
      <c r="J86" s="701"/>
      <c r="K86" s="702"/>
      <c r="L86" s="684"/>
      <c r="M86" s="80" t="s">
        <v>46</v>
      </c>
      <c r="N86" s="81" t="s">
        <v>254</v>
      </c>
      <c r="O86" s="61" t="s">
        <v>52</v>
      </c>
      <c r="P86" s="61" t="s">
        <v>51</v>
      </c>
      <c r="Q86" s="61" t="s">
        <v>358</v>
      </c>
      <c r="R86" s="61" t="s">
        <v>55</v>
      </c>
      <c r="S86" s="61" t="s">
        <v>192</v>
      </c>
      <c r="T86" s="61" t="s">
        <v>193</v>
      </c>
      <c r="U86" s="61" t="s">
        <v>56</v>
      </c>
      <c r="V86" s="687"/>
      <c r="W86" s="8" t="s">
        <v>262</v>
      </c>
      <c r="Z86" s="1"/>
    </row>
    <row r="87" spans="2:26" ht="12.75" hidden="1" customHeight="1">
      <c r="B87" s="687"/>
      <c r="C87" s="694"/>
      <c r="D87" s="697"/>
      <c r="E87" s="697"/>
      <c r="F87" s="689"/>
      <c r="G87" s="689"/>
      <c r="H87" s="689"/>
      <c r="I87" s="691"/>
      <c r="J87" s="703"/>
      <c r="K87" s="704"/>
      <c r="L87" s="685"/>
      <c r="M87" s="116">
        <f>SUM(O87:U87)-Q87-R87</f>
        <v>0</v>
      </c>
      <c r="N87" s="117">
        <f>O87+T87+(IF(W87=1,U87,0))</f>
        <v>0</v>
      </c>
      <c r="O87" s="62">
        <f>SUM(O88:O102)</f>
        <v>0</v>
      </c>
      <c r="P87" s="62">
        <f>SUM(P88:P102)</f>
        <v>0</v>
      </c>
      <c r="Q87" s="62">
        <f>SUM(Q88:Q102)</f>
        <v>0</v>
      </c>
      <c r="R87" s="62">
        <f>SUM(R88:R102)</f>
        <v>0</v>
      </c>
      <c r="S87" s="62">
        <f t="shared" ref="S87:T87" si="57">SUM(S88:S102)</f>
        <v>0</v>
      </c>
      <c r="T87" s="62">
        <f t="shared" si="57"/>
        <v>0</v>
      </c>
      <c r="U87" s="62">
        <f>SUM(U88:U102)</f>
        <v>0</v>
      </c>
      <c r="V87" s="687"/>
      <c r="W87" s="83">
        <f>$Y$11</f>
        <v>0</v>
      </c>
      <c r="Z87" s="1"/>
    </row>
    <row r="88" spans="2:26" ht="12.75" hidden="1" customHeight="1">
      <c r="B88" s="63">
        <v>1</v>
      </c>
      <c r="C88" s="50" t="s">
        <v>188</v>
      </c>
      <c r="D88" s="5" t="s">
        <v>188</v>
      </c>
      <c r="E88" s="5" t="s">
        <v>38</v>
      </c>
      <c r="F88" s="17" t="s">
        <v>188</v>
      </c>
      <c r="G88" s="17" t="s">
        <v>188</v>
      </c>
      <c r="H88" s="17"/>
      <c r="I88" s="27"/>
      <c r="J88" s="5">
        <f>IF(K88="耕作",0,IF(K88="休耕",1,IF(K88="転用",2,IF(K88="売却",3,IF(K88="貸出",4,IF(K88="借入",5,IF(K88="-",6,IF(K88="その他",7))))))))</f>
        <v>6</v>
      </c>
      <c r="K88" s="20" t="s">
        <v>188</v>
      </c>
      <c r="L88" s="21" t="s">
        <v>38</v>
      </c>
      <c r="M88" s="39"/>
      <c r="N88" s="39"/>
      <c r="O88" s="43">
        <f t="shared" ref="O88:O102" si="58">IF(J88=0,I88,0)</f>
        <v>0</v>
      </c>
      <c r="P88" s="43">
        <f>IF(J88=1,I88,0)</f>
        <v>0</v>
      </c>
      <c r="Q88" s="43">
        <f t="shared" ref="Q88:Q102" si="59">IF(J88=2,I88,0)</f>
        <v>0</v>
      </c>
      <c r="R88" s="43">
        <f t="shared" ref="R88:R102" si="60">IF(J88=3,I88,0)</f>
        <v>0</v>
      </c>
      <c r="S88" s="43">
        <f t="shared" ref="S88:S102" si="61">IF(J88=4,I88,0)</f>
        <v>0</v>
      </c>
      <c r="T88" s="43">
        <f t="shared" ref="T88:T102" si="62">IF(J88=5,I88,0)</f>
        <v>0</v>
      </c>
      <c r="U88" s="43">
        <f>IF(J88=7,I88,0)</f>
        <v>0</v>
      </c>
      <c r="V88" s="63">
        <v>1</v>
      </c>
      <c r="W88" s="83"/>
      <c r="Z88" s="1"/>
    </row>
    <row r="89" spans="2:26" ht="12.75" hidden="1" customHeight="1">
      <c r="B89" s="63">
        <f>1+B88</f>
        <v>2</v>
      </c>
      <c r="C89" s="50" t="s">
        <v>188</v>
      </c>
      <c r="D89" s="5" t="s">
        <v>188</v>
      </c>
      <c r="E89" s="14" t="s">
        <v>38</v>
      </c>
      <c r="F89" s="17" t="s">
        <v>188</v>
      </c>
      <c r="G89" s="17" t="s">
        <v>188</v>
      </c>
      <c r="H89" s="17"/>
      <c r="I89" s="27"/>
      <c r="J89" s="5">
        <f t="shared" ref="J89:J102" si="63">IF(K89="耕作",0,IF(K89="休耕",1,IF(K89="転用",2,IF(K89="売却",3,IF(K89="貸出",4,IF(K89="借入",5,IF(K89="-",6,IF(K89="その他",7))))))))</f>
        <v>6</v>
      </c>
      <c r="K89" s="20" t="s">
        <v>188</v>
      </c>
      <c r="L89" s="95" t="s">
        <v>38</v>
      </c>
      <c r="M89" s="39"/>
      <c r="N89" s="39"/>
      <c r="O89" s="43">
        <f t="shared" si="58"/>
        <v>0</v>
      </c>
      <c r="P89" s="43">
        <f t="shared" ref="P89:P102" si="64">IF(J89=1,I89,0)</f>
        <v>0</v>
      </c>
      <c r="Q89" s="43">
        <f t="shared" si="59"/>
        <v>0</v>
      </c>
      <c r="R89" s="43">
        <f t="shared" si="60"/>
        <v>0</v>
      </c>
      <c r="S89" s="43">
        <f t="shared" si="61"/>
        <v>0</v>
      </c>
      <c r="T89" s="43">
        <f t="shared" si="62"/>
        <v>0</v>
      </c>
      <c r="U89" s="43">
        <f t="shared" ref="U89:U102" si="65">IF(J89=7,I89,0)</f>
        <v>0</v>
      </c>
      <c r="V89" s="63">
        <f>1+V88</f>
        <v>2</v>
      </c>
      <c r="W89" s="83"/>
      <c r="Z89" s="1"/>
    </row>
    <row r="90" spans="2:26" ht="12.75" hidden="1" customHeight="1">
      <c r="B90" s="63">
        <f t="shared" ref="B90:B102" si="66">1+B89</f>
        <v>3</v>
      </c>
      <c r="C90" s="50" t="s">
        <v>188</v>
      </c>
      <c r="D90" s="5" t="s">
        <v>188</v>
      </c>
      <c r="E90" s="14" t="s">
        <v>38</v>
      </c>
      <c r="F90" s="17" t="s">
        <v>188</v>
      </c>
      <c r="G90" s="17" t="s">
        <v>188</v>
      </c>
      <c r="H90" s="17"/>
      <c r="I90" s="27"/>
      <c r="J90" s="5">
        <f t="shared" si="63"/>
        <v>6</v>
      </c>
      <c r="K90" s="20" t="s">
        <v>188</v>
      </c>
      <c r="L90" s="95" t="s">
        <v>38</v>
      </c>
      <c r="M90" s="39"/>
      <c r="N90" s="39"/>
      <c r="O90" s="43">
        <f t="shared" si="58"/>
        <v>0</v>
      </c>
      <c r="P90" s="43">
        <f t="shared" si="64"/>
        <v>0</v>
      </c>
      <c r="Q90" s="43">
        <f t="shared" si="59"/>
        <v>0</v>
      </c>
      <c r="R90" s="43">
        <f t="shared" si="60"/>
        <v>0</v>
      </c>
      <c r="S90" s="43">
        <f t="shared" si="61"/>
        <v>0</v>
      </c>
      <c r="T90" s="43">
        <f t="shared" si="62"/>
        <v>0</v>
      </c>
      <c r="U90" s="43">
        <f t="shared" si="65"/>
        <v>0</v>
      </c>
      <c r="V90" s="63">
        <f t="shared" ref="V90:V102" si="67">1+V89</f>
        <v>3</v>
      </c>
      <c r="W90" s="83"/>
      <c r="Z90" s="1"/>
    </row>
    <row r="91" spans="2:26" ht="12.75" hidden="1" customHeight="1">
      <c r="B91" s="63">
        <f t="shared" si="66"/>
        <v>4</v>
      </c>
      <c r="C91" s="50" t="s">
        <v>188</v>
      </c>
      <c r="D91" s="5" t="s">
        <v>188</v>
      </c>
      <c r="E91" s="14" t="s">
        <v>38</v>
      </c>
      <c r="F91" s="17" t="s">
        <v>188</v>
      </c>
      <c r="G91" s="17" t="s">
        <v>188</v>
      </c>
      <c r="H91" s="17" t="s">
        <v>6</v>
      </c>
      <c r="I91" s="18" t="s">
        <v>6</v>
      </c>
      <c r="J91" s="5">
        <f t="shared" si="63"/>
        <v>6</v>
      </c>
      <c r="K91" s="20" t="s">
        <v>188</v>
      </c>
      <c r="L91" s="21" t="s">
        <v>38</v>
      </c>
      <c r="M91" s="39"/>
      <c r="N91" s="39"/>
      <c r="O91" s="43">
        <f t="shared" si="58"/>
        <v>0</v>
      </c>
      <c r="P91" s="43">
        <f t="shared" si="64"/>
        <v>0</v>
      </c>
      <c r="Q91" s="43">
        <f t="shared" si="59"/>
        <v>0</v>
      </c>
      <c r="R91" s="43">
        <f t="shared" si="60"/>
        <v>0</v>
      </c>
      <c r="S91" s="43">
        <f t="shared" si="61"/>
        <v>0</v>
      </c>
      <c r="T91" s="43">
        <f t="shared" si="62"/>
        <v>0</v>
      </c>
      <c r="U91" s="43">
        <f t="shared" si="65"/>
        <v>0</v>
      </c>
      <c r="V91" s="63">
        <f t="shared" si="67"/>
        <v>4</v>
      </c>
      <c r="W91" s="83"/>
      <c r="Z91" s="1"/>
    </row>
    <row r="92" spans="2:26" hidden="1">
      <c r="B92" s="63">
        <f t="shared" si="66"/>
        <v>5</v>
      </c>
      <c r="C92" s="50" t="s">
        <v>188</v>
      </c>
      <c r="D92" s="5" t="s">
        <v>188</v>
      </c>
      <c r="E92" s="14" t="s">
        <v>38</v>
      </c>
      <c r="F92" s="17" t="s">
        <v>188</v>
      </c>
      <c r="G92" s="17" t="s">
        <v>188</v>
      </c>
      <c r="H92" s="17" t="s">
        <v>6</v>
      </c>
      <c r="I92" s="18" t="s">
        <v>6</v>
      </c>
      <c r="J92" s="5">
        <f t="shared" si="63"/>
        <v>6</v>
      </c>
      <c r="K92" s="20" t="s">
        <v>188</v>
      </c>
      <c r="L92" s="21" t="s">
        <v>38</v>
      </c>
      <c r="M92" s="39"/>
      <c r="N92" s="39"/>
      <c r="O92" s="43">
        <f t="shared" si="58"/>
        <v>0</v>
      </c>
      <c r="P92" s="43">
        <f t="shared" si="64"/>
        <v>0</v>
      </c>
      <c r="Q92" s="43">
        <f t="shared" si="59"/>
        <v>0</v>
      </c>
      <c r="R92" s="43">
        <f t="shared" si="60"/>
        <v>0</v>
      </c>
      <c r="S92" s="43">
        <f t="shared" si="61"/>
        <v>0</v>
      </c>
      <c r="T92" s="43">
        <f t="shared" si="62"/>
        <v>0</v>
      </c>
      <c r="U92" s="43">
        <f t="shared" si="65"/>
        <v>0</v>
      </c>
      <c r="V92" s="63">
        <f t="shared" si="67"/>
        <v>5</v>
      </c>
      <c r="W92" s="83"/>
      <c r="Z92" s="1"/>
    </row>
    <row r="93" spans="2:26" hidden="1">
      <c r="B93" s="63">
        <f t="shared" si="66"/>
        <v>6</v>
      </c>
      <c r="C93" s="50" t="s">
        <v>188</v>
      </c>
      <c r="D93" s="5" t="s">
        <v>188</v>
      </c>
      <c r="E93" s="14" t="s">
        <v>38</v>
      </c>
      <c r="F93" s="17" t="s">
        <v>188</v>
      </c>
      <c r="G93" s="17" t="s">
        <v>188</v>
      </c>
      <c r="H93" s="17" t="s">
        <v>6</v>
      </c>
      <c r="I93" s="18" t="s">
        <v>6</v>
      </c>
      <c r="J93" s="5">
        <f t="shared" si="63"/>
        <v>6</v>
      </c>
      <c r="K93" s="20" t="s">
        <v>188</v>
      </c>
      <c r="L93" s="21" t="s">
        <v>38</v>
      </c>
      <c r="M93" s="39"/>
      <c r="N93" s="39"/>
      <c r="O93" s="43">
        <f t="shared" si="58"/>
        <v>0</v>
      </c>
      <c r="P93" s="43">
        <f t="shared" si="64"/>
        <v>0</v>
      </c>
      <c r="Q93" s="43">
        <f t="shared" si="59"/>
        <v>0</v>
      </c>
      <c r="R93" s="43">
        <f t="shared" si="60"/>
        <v>0</v>
      </c>
      <c r="S93" s="43">
        <f t="shared" si="61"/>
        <v>0</v>
      </c>
      <c r="T93" s="43">
        <f t="shared" si="62"/>
        <v>0</v>
      </c>
      <c r="U93" s="43">
        <f t="shared" si="65"/>
        <v>0</v>
      </c>
      <c r="V93" s="63">
        <f t="shared" si="67"/>
        <v>6</v>
      </c>
      <c r="W93" s="83"/>
      <c r="Z93" s="1"/>
    </row>
    <row r="94" spans="2:26" hidden="1">
      <c r="B94" s="63">
        <f t="shared" si="66"/>
        <v>7</v>
      </c>
      <c r="C94" s="50" t="s">
        <v>188</v>
      </c>
      <c r="D94" s="5" t="s">
        <v>188</v>
      </c>
      <c r="E94" s="14" t="s">
        <v>38</v>
      </c>
      <c r="F94" s="17" t="s">
        <v>188</v>
      </c>
      <c r="G94" s="17" t="s">
        <v>188</v>
      </c>
      <c r="H94" s="17" t="s">
        <v>6</v>
      </c>
      <c r="I94" s="18" t="s">
        <v>6</v>
      </c>
      <c r="J94" s="5">
        <f t="shared" si="63"/>
        <v>6</v>
      </c>
      <c r="K94" s="20" t="s">
        <v>188</v>
      </c>
      <c r="L94" s="21" t="s">
        <v>38</v>
      </c>
      <c r="M94" s="39"/>
      <c r="N94" s="39"/>
      <c r="O94" s="43">
        <f t="shared" si="58"/>
        <v>0</v>
      </c>
      <c r="P94" s="43">
        <f t="shared" si="64"/>
        <v>0</v>
      </c>
      <c r="Q94" s="43">
        <f t="shared" si="59"/>
        <v>0</v>
      </c>
      <c r="R94" s="43">
        <f t="shared" si="60"/>
        <v>0</v>
      </c>
      <c r="S94" s="43">
        <f t="shared" si="61"/>
        <v>0</v>
      </c>
      <c r="T94" s="43">
        <f t="shared" si="62"/>
        <v>0</v>
      </c>
      <c r="U94" s="43">
        <f t="shared" si="65"/>
        <v>0</v>
      </c>
      <c r="V94" s="63">
        <f t="shared" si="67"/>
        <v>7</v>
      </c>
      <c r="W94" s="83"/>
      <c r="Z94" s="1"/>
    </row>
    <row r="95" spans="2:26" hidden="1">
      <c r="B95" s="63">
        <f t="shared" si="66"/>
        <v>8</v>
      </c>
      <c r="C95" s="50" t="s">
        <v>188</v>
      </c>
      <c r="D95" s="5" t="s">
        <v>188</v>
      </c>
      <c r="E95" s="14" t="s">
        <v>38</v>
      </c>
      <c r="F95" s="17" t="s">
        <v>188</v>
      </c>
      <c r="G95" s="17" t="s">
        <v>188</v>
      </c>
      <c r="H95" s="17" t="s">
        <v>6</v>
      </c>
      <c r="I95" s="18" t="s">
        <v>6</v>
      </c>
      <c r="J95" s="5">
        <f t="shared" si="63"/>
        <v>6</v>
      </c>
      <c r="K95" s="20" t="s">
        <v>188</v>
      </c>
      <c r="L95" s="21" t="s">
        <v>38</v>
      </c>
      <c r="M95" s="39"/>
      <c r="N95" s="39"/>
      <c r="O95" s="43">
        <f t="shared" si="58"/>
        <v>0</v>
      </c>
      <c r="P95" s="43">
        <f t="shared" si="64"/>
        <v>0</v>
      </c>
      <c r="Q95" s="43">
        <f t="shared" si="59"/>
        <v>0</v>
      </c>
      <c r="R95" s="43">
        <f t="shared" si="60"/>
        <v>0</v>
      </c>
      <c r="S95" s="43">
        <f t="shared" si="61"/>
        <v>0</v>
      </c>
      <c r="T95" s="43">
        <f t="shared" si="62"/>
        <v>0</v>
      </c>
      <c r="U95" s="43">
        <f t="shared" si="65"/>
        <v>0</v>
      </c>
      <c r="V95" s="63">
        <f t="shared" si="67"/>
        <v>8</v>
      </c>
      <c r="W95" s="83"/>
      <c r="Z95" s="1"/>
    </row>
    <row r="96" spans="2:26" hidden="1">
      <c r="B96" s="63">
        <f t="shared" si="66"/>
        <v>9</v>
      </c>
      <c r="C96" s="50" t="s">
        <v>188</v>
      </c>
      <c r="D96" s="5" t="s">
        <v>188</v>
      </c>
      <c r="E96" s="14" t="s">
        <v>38</v>
      </c>
      <c r="F96" s="17" t="s">
        <v>188</v>
      </c>
      <c r="G96" s="17" t="s">
        <v>188</v>
      </c>
      <c r="H96" s="17" t="s">
        <v>6</v>
      </c>
      <c r="I96" s="18" t="s">
        <v>6</v>
      </c>
      <c r="J96" s="5">
        <f t="shared" si="63"/>
        <v>6</v>
      </c>
      <c r="K96" s="20" t="s">
        <v>188</v>
      </c>
      <c r="L96" s="21" t="s">
        <v>38</v>
      </c>
      <c r="M96" s="39"/>
      <c r="N96" s="39"/>
      <c r="O96" s="43">
        <f t="shared" si="58"/>
        <v>0</v>
      </c>
      <c r="P96" s="43">
        <f t="shared" si="64"/>
        <v>0</v>
      </c>
      <c r="Q96" s="43">
        <f t="shared" si="59"/>
        <v>0</v>
      </c>
      <c r="R96" s="43">
        <f t="shared" si="60"/>
        <v>0</v>
      </c>
      <c r="S96" s="43">
        <f t="shared" si="61"/>
        <v>0</v>
      </c>
      <c r="T96" s="43">
        <f t="shared" si="62"/>
        <v>0</v>
      </c>
      <c r="U96" s="43">
        <f t="shared" si="65"/>
        <v>0</v>
      </c>
      <c r="V96" s="63">
        <f t="shared" si="67"/>
        <v>9</v>
      </c>
      <c r="W96" s="83"/>
      <c r="Z96" s="1"/>
    </row>
    <row r="97" spans="2:38" hidden="1">
      <c r="B97" s="63">
        <f t="shared" si="66"/>
        <v>10</v>
      </c>
      <c r="C97" s="50" t="s">
        <v>188</v>
      </c>
      <c r="D97" s="5" t="s">
        <v>188</v>
      </c>
      <c r="E97" s="14" t="s">
        <v>38</v>
      </c>
      <c r="F97" s="17" t="s">
        <v>188</v>
      </c>
      <c r="G97" s="17" t="s">
        <v>188</v>
      </c>
      <c r="H97" s="17" t="s">
        <v>6</v>
      </c>
      <c r="I97" s="18" t="s">
        <v>6</v>
      </c>
      <c r="J97" s="5">
        <f t="shared" si="63"/>
        <v>6</v>
      </c>
      <c r="K97" s="20" t="s">
        <v>188</v>
      </c>
      <c r="L97" s="21" t="s">
        <v>38</v>
      </c>
      <c r="M97" s="39"/>
      <c r="N97" s="39"/>
      <c r="O97" s="43">
        <f t="shared" si="58"/>
        <v>0</v>
      </c>
      <c r="P97" s="43">
        <f t="shared" si="64"/>
        <v>0</v>
      </c>
      <c r="Q97" s="43">
        <f t="shared" si="59"/>
        <v>0</v>
      </c>
      <c r="R97" s="43">
        <f t="shared" si="60"/>
        <v>0</v>
      </c>
      <c r="S97" s="43">
        <f t="shared" si="61"/>
        <v>0</v>
      </c>
      <c r="T97" s="43">
        <f t="shared" si="62"/>
        <v>0</v>
      </c>
      <c r="U97" s="43">
        <f t="shared" si="65"/>
        <v>0</v>
      </c>
      <c r="V97" s="63">
        <f t="shared" si="67"/>
        <v>10</v>
      </c>
      <c r="W97" s="83"/>
      <c r="Z97" s="1"/>
    </row>
    <row r="98" spans="2:38" hidden="1">
      <c r="B98" s="63">
        <f t="shared" si="66"/>
        <v>11</v>
      </c>
      <c r="C98" s="50" t="s">
        <v>188</v>
      </c>
      <c r="D98" s="5" t="s">
        <v>188</v>
      </c>
      <c r="E98" s="14" t="s">
        <v>38</v>
      </c>
      <c r="F98" s="17" t="s">
        <v>188</v>
      </c>
      <c r="G98" s="17" t="s">
        <v>188</v>
      </c>
      <c r="H98" s="17" t="s">
        <v>6</v>
      </c>
      <c r="I98" s="18" t="s">
        <v>6</v>
      </c>
      <c r="J98" s="5">
        <f t="shared" si="63"/>
        <v>6</v>
      </c>
      <c r="K98" s="20" t="s">
        <v>188</v>
      </c>
      <c r="L98" s="21" t="s">
        <v>38</v>
      </c>
      <c r="M98" s="39"/>
      <c r="N98" s="39"/>
      <c r="O98" s="43">
        <f t="shared" si="58"/>
        <v>0</v>
      </c>
      <c r="P98" s="43">
        <f t="shared" si="64"/>
        <v>0</v>
      </c>
      <c r="Q98" s="43">
        <f t="shared" si="59"/>
        <v>0</v>
      </c>
      <c r="R98" s="43">
        <f t="shared" si="60"/>
        <v>0</v>
      </c>
      <c r="S98" s="43">
        <f t="shared" si="61"/>
        <v>0</v>
      </c>
      <c r="T98" s="43">
        <f t="shared" si="62"/>
        <v>0</v>
      </c>
      <c r="U98" s="43">
        <f t="shared" si="65"/>
        <v>0</v>
      </c>
      <c r="V98" s="63">
        <f t="shared" si="67"/>
        <v>11</v>
      </c>
      <c r="W98" s="83"/>
      <c r="Z98" s="12"/>
      <c r="AA98" s="10"/>
    </row>
    <row r="99" spans="2:38" hidden="1">
      <c r="B99" s="63">
        <f t="shared" si="66"/>
        <v>12</v>
      </c>
      <c r="C99" s="50" t="s">
        <v>188</v>
      </c>
      <c r="D99" s="5" t="s">
        <v>188</v>
      </c>
      <c r="E99" s="14" t="s">
        <v>38</v>
      </c>
      <c r="F99" s="17" t="s">
        <v>188</v>
      </c>
      <c r="G99" s="17" t="s">
        <v>188</v>
      </c>
      <c r="H99" s="17" t="s">
        <v>6</v>
      </c>
      <c r="I99" s="18" t="s">
        <v>6</v>
      </c>
      <c r="J99" s="5">
        <f t="shared" si="63"/>
        <v>6</v>
      </c>
      <c r="K99" s="20" t="s">
        <v>188</v>
      </c>
      <c r="L99" s="21" t="s">
        <v>38</v>
      </c>
      <c r="M99" s="39"/>
      <c r="N99" s="39"/>
      <c r="O99" s="43">
        <f t="shared" si="58"/>
        <v>0</v>
      </c>
      <c r="P99" s="43">
        <f t="shared" si="64"/>
        <v>0</v>
      </c>
      <c r="Q99" s="43">
        <f t="shared" si="59"/>
        <v>0</v>
      </c>
      <c r="R99" s="43">
        <f t="shared" si="60"/>
        <v>0</v>
      </c>
      <c r="S99" s="43">
        <f t="shared" si="61"/>
        <v>0</v>
      </c>
      <c r="T99" s="43">
        <f t="shared" si="62"/>
        <v>0</v>
      </c>
      <c r="U99" s="43">
        <f t="shared" si="65"/>
        <v>0</v>
      </c>
      <c r="V99" s="63">
        <f t="shared" si="67"/>
        <v>12</v>
      </c>
      <c r="W99" s="83"/>
      <c r="Z99" s="12"/>
      <c r="AA99" s="10"/>
    </row>
    <row r="100" spans="2:38" hidden="1">
      <c r="B100" s="63">
        <f t="shared" si="66"/>
        <v>13</v>
      </c>
      <c r="C100" s="50" t="s">
        <v>188</v>
      </c>
      <c r="D100" s="5" t="s">
        <v>188</v>
      </c>
      <c r="E100" s="14" t="s">
        <v>38</v>
      </c>
      <c r="F100" s="17" t="s">
        <v>188</v>
      </c>
      <c r="G100" s="17" t="s">
        <v>188</v>
      </c>
      <c r="H100" s="17" t="s">
        <v>6</v>
      </c>
      <c r="I100" s="18" t="s">
        <v>6</v>
      </c>
      <c r="J100" s="5">
        <f t="shared" si="63"/>
        <v>6</v>
      </c>
      <c r="K100" s="20" t="s">
        <v>188</v>
      </c>
      <c r="L100" s="21" t="s">
        <v>38</v>
      </c>
      <c r="M100" s="39"/>
      <c r="N100" s="39"/>
      <c r="O100" s="43">
        <f t="shared" si="58"/>
        <v>0</v>
      </c>
      <c r="P100" s="43">
        <f t="shared" si="64"/>
        <v>0</v>
      </c>
      <c r="Q100" s="43">
        <f t="shared" si="59"/>
        <v>0</v>
      </c>
      <c r="R100" s="43">
        <f t="shared" si="60"/>
        <v>0</v>
      </c>
      <c r="S100" s="43">
        <f t="shared" si="61"/>
        <v>0</v>
      </c>
      <c r="T100" s="43">
        <f t="shared" si="62"/>
        <v>0</v>
      </c>
      <c r="U100" s="43">
        <f t="shared" si="65"/>
        <v>0</v>
      </c>
      <c r="V100" s="63">
        <f t="shared" si="67"/>
        <v>13</v>
      </c>
      <c r="W100" s="83"/>
      <c r="Z100" s="12"/>
      <c r="AA100" s="10"/>
    </row>
    <row r="101" spans="2:38" hidden="1">
      <c r="B101" s="63">
        <f t="shared" si="66"/>
        <v>14</v>
      </c>
      <c r="C101" s="50" t="s">
        <v>188</v>
      </c>
      <c r="D101" s="5" t="s">
        <v>188</v>
      </c>
      <c r="E101" s="14" t="s">
        <v>38</v>
      </c>
      <c r="F101" s="17" t="s">
        <v>188</v>
      </c>
      <c r="G101" s="17" t="s">
        <v>188</v>
      </c>
      <c r="H101" s="17" t="s">
        <v>6</v>
      </c>
      <c r="I101" s="18" t="s">
        <v>6</v>
      </c>
      <c r="J101" s="5">
        <f t="shared" si="63"/>
        <v>6</v>
      </c>
      <c r="K101" s="20" t="s">
        <v>188</v>
      </c>
      <c r="L101" s="21" t="s">
        <v>38</v>
      </c>
      <c r="M101" s="39"/>
      <c r="N101" s="39"/>
      <c r="O101" s="43">
        <f t="shared" si="58"/>
        <v>0</v>
      </c>
      <c r="P101" s="43">
        <f t="shared" si="64"/>
        <v>0</v>
      </c>
      <c r="Q101" s="43">
        <f t="shared" si="59"/>
        <v>0</v>
      </c>
      <c r="R101" s="43">
        <f t="shared" si="60"/>
        <v>0</v>
      </c>
      <c r="S101" s="43">
        <f t="shared" si="61"/>
        <v>0</v>
      </c>
      <c r="T101" s="43">
        <f t="shared" si="62"/>
        <v>0</v>
      </c>
      <c r="U101" s="43">
        <f t="shared" si="65"/>
        <v>0</v>
      </c>
      <c r="V101" s="63">
        <f t="shared" si="67"/>
        <v>14</v>
      </c>
      <c r="W101" s="83"/>
      <c r="Z101" s="12"/>
      <c r="AA101" s="10"/>
    </row>
    <row r="102" spans="2:38" hidden="1">
      <c r="B102" s="63">
        <f t="shared" si="66"/>
        <v>15</v>
      </c>
      <c r="C102" s="50" t="s">
        <v>188</v>
      </c>
      <c r="D102" s="5" t="s">
        <v>188</v>
      </c>
      <c r="E102" s="14" t="s">
        <v>38</v>
      </c>
      <c r="F102" s="17" t="s">
        <v>188</v>
      </c>
      <c r="G102" s="17" t="s">
        <v>188</v>
      </c>
      <c r="H102" s="17" t="s">
        <v>6</v>
      </c>
      <c r="I102" s="18" t="s">
        <v>6</v>
      </c>
      <c r="J102" s="5">
        <f t="shared" si="63"/>
        <v>6</v>
      </c>
      <c r="K102" s="20" t="s">
        <v>188</v>
      </c>
      <c r="L102" s="21" t="s">
        <v>38</v>
      </c>
      <c r="M102" s="39"/>
      <c r="N102" s="39"/>
      <c r="O102" s="43">
        <f t="shared" si="58"/>
        <v>0</v>
      </c>
      <c r="P102" s="43">
        <f t="shared" si="64"/>
        <v>0</v>
      </c>
      <c r="Q102" s="43">
        <f t="shared" si="59"/>
        <v>0</v>
      </c>
      <c r="R102" s="43">
        <f t="shared" si="60"/>
        <v>0</v>
      </c>
      <c r="S102" s="43">
        <f t="shared" si="61"/>
        <v>0</v>
      </c>
      <c r="T102" s="43">
        <f t="shared" si="62"/>
        <v>0</v>
      </c>
      <c r="U102" s="43">
        <f t="shared" si="65"/>
        <v>0</v>
      </c>
      <c r="V102" s="63">
        <f t="shared" si="67"/>
        <v>15</v>
      </c>
      <c r="W102" s="83"/>
      <c r="Z102" s="12"/>
      <c r="AA102" s="10"/>
    </row>
    <row r="103" spans="2:38" ht="21" hidden="1" customHeight="1">
      <c r="C103" s="1"/>
      <c r="D103" s="1"/>
      <c r="O103" s="44"/>
      <c r="P103" s="44"/>
      <c r="Q103" s="44"/>
      <c r="R103" s="44"/>
      <c r="S103" s="44"/>
      <c r="T103" s="44"/>
      <c r="U103" s="44"/>
      <c r="V103" s="1"/>
      <c r="W103" s="83"/>
      <c r="Z103" s="12"/>
      <c r="AA103" s="10"/>
    </row>
    <row r="104" spans="2:38" hidden="1">
      <c r="C104" s="1"/>
      <c r="D104" s="1"/>
      <c r="O104" s="44"/>
      <c r="P104" s="44"/>
      <c r="Q104" s="44"/>
      <c r="R104" s="44"/>
      <c r="S104" s="44"/>
      <c r="T104" s="44"/>
      <c r="U104" s="44"/>
      <c r="V104" s="1"/>
      <c r="W104" s="83"/>
      <c r="Z104" s="12"/>
      <c r="AA104" s="10"/>
    </row>
    <row r="105" spans="2:38" hidden="1">
      <c r="B105" s="708" t="s">
        <v>210</v>
      </c>
      <c r="C105" s="714" t="s">
        <v>201</v>
      </c>
      <c r="D105" s="717" t="s">
        <v>202</v>
      </c>
      <c r="E105" s="717" t="s">
        <v>36</v>
      </c>
      <c r="F105" s="720" t="s">
        <v>32</v>
      </c>
      <c r="G105" s="720"/>
      <c r="H105" s="720"/>
      <c r="I105" s="64" t="s">
        <v>33</v>
      </c>
      <c r="J105" s="721" t="s">
        <v>298</v>
      </c>
      <c r="K105" s="722"/>
      <c r="L105" s="705" t="s">
        <v>34</v>
      </c>
      <c r="M105" s="79" t="s">
        <v>48</v>
      </c>
      <c r="N105" s="79" t="s">
        <v>253</v>
      </c>
      <c r="O105" s="65" t="s">
        <v>220</v>
      </c>
      <c r="P105" s="65" t="s">
        <v>49</v>
      </c>
      <c r="Q105" s="65" t="s">
        <v>50</v>
      </c>
      <c r="R105" s="65" t="s">
        <v>53</v>
      </c>
      <c r="S105" s="65" t="s">
        <v>221</v>
      </c>
      <c r="T105" s="65" t="s">
        <v>218</v>
      </c>
      <c r="U105" s="65" t="s">
        <v>219</v>
      </c>
      <c r="V105" s="708" t="s">
        <v>210</v>
      </c>
      <c r="W105" s="83"/>
      <c r="Z105" s="12"/>
      <c r="AA105" s="10"/>
    </row>
    <row r="106" spans="2:38" hidden="1">
      <c r="B106" s="709"/>
      <c r="C106" s="715"/>
      <c r="D106" s="718"/>
      <c r="E106" s="718"/>
      <c r="F106" s="710" t="s">
        <v>0</v>
      </c>
      <c r="G106" s="710" t="s">
        <v>1</v>
      </c>
      <c r="H106" s="710" t="s">
        <v>2</v>
      </c>
      <c r="I106" s="712" t="s">
        <v>35</v>
      </c>
      <c r="J106" s="723"/>
      <c r="K106" s="724"/>
      <c r="L106" s="706"/>
      <c r="M106" s="80" t="s">
        <v>46</v>
      </c>
      <c r="N106" s="81" t="s">
        <v>254</v>
      </c>
      <c r="O106" s="65" t="s">
        <v>52</v>
      </c>
      <c r="P106" s="65" t="s">
        <v>51</v>
      </c>
      <c r="Q106" s="65" t="s">
        <v>358</v>
      </c>
      <c r="R106" s="65" t="s">
        <v>55</v>
      </c>
      <c r="S106" s="65" t="s">
        <v>192</v>
      </c>
      <c r="T106" s="65" t="s">
        <v>193</v>
      </c>
      <c r="U106" s="65" t="s">
        <v>56</v>
      </c>
      <c r="V106" s="709"/>
      <c r="W106" s="8" t="s">
        <v>263</v>
      </c>
      <c r="Z106" s="12"/>
      <c r="AA106" s="10"/>
    </row>
    <row r="107" spans="2:38" hidden="1">
      <c r="B107" s="709"/>
      <c r="C107" s="716"/>
      <c r="D107" s="719"/>
      <c r="E107" s="719"/>
      <c r="F107" s="711"/>
      <c r="G107" s="711"/>
      <c r="H107" s="711"/>
      <c r="I107" s="713"/>
      <c r="J107" s="725"/>
      <c r="K107" s="726"/>
      <c r="L107" s="707"/>
      <c r="M107" s="116">
        <f>SUM(O107:U107)-Q107-R107</f>
        <v>0</v>
      </c>
      <c r="N107" s="117">
        <f>O107+T107+(IF(W107=1,U107,0))</f>
        <v>0</v>
      </c>
      <c r="O107" s="66">
        <f>SUM(O108:O122)</f>
        <v>0</v>
      </c>
      <c r="P107" s="66">
        <f>SUM(P108:P122)</f>
        <v>0</v>
      </c>
      <c r="Q107" s="66">
        <f>SUM(Q108:Q122)</f>
        <v>0</v>
      </c>
      <c r="R107" s="66">
        <f>SUM(R108:R122)</f>
        <v>0</v>
      </c>
      <c r="S107" s="66">
        <f t="shared" ref="S107:T107" si="68">SUM(S108:S122)</f>
        <v>0</v>
      </c>
      <c r="T107" s="66">
        <f t="shared" si="68"/>
        <v>0</v>
      </c>
      <c r="U107" s="66">
        <f>SUM(U108:U122)</f>
        <v>0</v>
      </c>
      <c r="V107" s="709"/>
      <c r="W107" s="83">
        <f>$Y$12</f>
        <v>0</v>
      </c>
      <c r="Z107" s="10"/>
      <c r="AA107" s="10"/>
    </row>
    <row r="108" spans="2:38" hidden="1">
      <c r="B108" s="67">
        <v>1</v>
      </c>
      <c r="C108" s="50" t="s">
        <v>188</v>
      </c>
      <c r="D108" s="5" t="s">
        <v>188</v>
      </c>
      <c r="E108" s="5" t="s">
        <v>38</v>
      </c>
      <c r="F108" s="17" t="s">
        <v>188</v>
      </c>
      <c r="G108" s="17" t="s">
        <v>188</v>
      </c>
      <c r="H108" s="17"/>
      <c r="I108" s="27"/>
      <c r="J108" s="5">
        <f>IF(K108="耕作",0,IF(K108="休耕",1,IF(K108="転用",2,IF(K108="売却",3,IF(K108="貸出",4,IF(K108="借入",5,IF(K108="-",6,IF(K108="その他",7))))))))</f>
        <v>6</v>
      </c>
      <c r="K108" s="20" t="s">
        <v>188</v>
      </c>
      <c r="L108" s="21" t="s">
        <v>38</v>
      </c>
      <c r="M108" s="39"/>
      <c r="N108" s="39"/>
      <c r="O108" s="43">
        <f t="shared" ref="O108:O122" si="69">IF(J108=0,I108,0)</f>
        <v>0</v>
      </c>
      <c r="P108" s="43">
        <f>IF(J108=1,I108,0)</f>
        <v>0</v>
      </c>
      <c r="Q108" s="43">
        <f t="shared" ref="Q108:Q122" si="70">IF(J108=2,I108,0)</f>
        <v>0</v>
      </c>
      <c r="R108" s="43">
        <f t="shared" ref="R108:R122" si="71">IF(J108=3,I108,0)</f>
        <v>0</v>
      </c>
      <c r="S108" s="43">
        <f t="shared" ref="S108:S122" si="72">IF(J108=4,I108,0)</f>
        <v>0</v>
      </c>
      <c r="T108" s="43">
        <f t="shared" ref="T108:T122" si="73">IF(J108=5,I108,0)</f>
        <v>0</v>
      </c>
      <c r="U108" s="43">
        <f>IF(J108=7,I108,0)</f>
        <v>0</v>
      </c>
      <c r="V108" s="67">
        <v>1</v>
      </c>
      <c r="W108" s="83"/>
      <c r="Z108" s="10"/>
      <c r="AA108" s="10"/>
    </row>
    <row r="109" spans="2:38" hidden="1">
      <c r="B109" s="67">
        <f>1+B108</f>
        <v>2</v>
      </c>
      <c r="C109" s="50" t="s">
        <v>188</v>
      </c>
      <c r="D109" s="5" t="s">
        <v>188</v>
      </c>
      <c r="E109" s="14" t="s">
        <v>38</v>
      </c>
      <c r="F109" s="17" t="s">
        <v>188</v>
      </c>
      <c r="G109" s="17" t="s">
        <v>188</v>
      </c>
      <c r="H109" s="17"/>
      <c r="I109" s="27"/>
      <c r="J109" s="5">
        <f t="shared" ref="J109:J122" si="74">IF(K109="耕作",0,IF(K109="休耕",1,IF(K109="転用",2,IF(K109="売却",3,IF(K109="貸出",4,IF(K109="借入",5,IF(K109="-",6,IF(K109="その他",7))))))))</f>
        <v>6</v>
      </c>
      <c r="K109" s="20" t="s">
        <v>188</v>
      </c>
      <c r="L109" s="95" t="s">
        <v>38</v>
      </c>
      <c r="M109" s="39"/>
      <c r="N109" s="39"/>
      <c r="O109" s="43">
        <f t="shared" si="69"/>
        <v>0</v>
      </c>
      <c r="P109" s="43">
        <f t="shared" ref="P109:P122" si="75">IF(J109=1,I109,0)</f>
        <v>0</v>
      </c>
      <c r="Q109" s="43">
        <f t="shared" si="70"/>
        <v>0</v>
      </c>
      <c r="R109" s="43">
        <f t="shared" si="71"/>
        <v>0</v>
      </c>
      <c r="S109" s="43">
        <f t="shared" si="72"/>
        <v>0</v>
      </c>
      <c r="T109" s="43">
        <f t="shared" si="73"/>
        <v>0</v>
      </c>
      <c r="U109" s="43">
        <f t="shared" ref="U109:U122" si="76">IF(J109=7,I109,0)</f>
        <v>0</v>
      </c>
      <c r="V109" s="67">
        <f>1+V108</f>
        <v>2</v>
      </c>
      <c r="W109" s="83"/>
      <c r="AA109" s="10"/>
    </row>
    <row r="110" spans="2:38" hidden="1">
      <c r="B110" s="67">
        <f t="shared" ref="B110:B122" si="77">1+B109</f>
        <v>3</v>
      </c>
      <c r="C110" s="50" t="s">
        <v>188</v>
      </c>
      <c r="D110" s="5" t="s">
        <v>188</v>
      </c>
      <c r="E110" s="14" t="s">
        <v>38</v>
      </c>
      <c r="F110" s="17" t="s">
        <v>188</v>
      </c>
      <c r="G110" s="17" t="s">
        <v>188</v>
      </c>
      <c r="H110" s="17"/>
      <c r="I110" s="27"/>
      <c r="J110" s="5">
        <f t="shared" si="74"/>
        <v>6</v>
      </c>
      <c r="K110" s="20" t="s">
        <v>188</v>
      </c>
      <c r="L110" s="95" t="s">
        <v>38</v>
      </c>
      <c r="M110" s="39"/>
      <c r="N110" s="39"/>
      <c r="O110" s="43">
        <f t="shared" si="69"/>
        <v>0</v>
      </c>
      <c r="P110" s="43">
        <f t="shared" si="75"/>
        <v>0</v>
      </c>
      <c r="Q110" s="43">
        <f t="shared" si="70"/>
        <v>0</v>
      </c>
      <c r="R110" s="43">
        <f t="shared" si="71"/>
        <v>0</v>
      </c>
      <c r="S110" s="43">
        <f t="shared" si="72"/>
        <v>0</v>
      </c>
      <c r="T110" s="43">
        <f t="shared" si="73"/>
        <v>0</v>
      </c>
      <c r="U110" s="43">
        <f t="shared" si="76"/>
        <v>0</v>
      </c>
      <c r="V110" s="67">
        <f t="shared" ref="V110:V122" si="78">1+V109</f>
        <v>3</v>
      </c>
      <c r="W110" s="83"/>
      <c r="AA110" s="10"/>
      <c r="AL110" s="10"/>
    </row>
    <row r="111" spans="2:38" hidden="1">
      <c r="B111" s="67">
        <f t="shared" si="77"/>
        <v>4</v>
      </c>
      <c r="C111" s="50" t="s">
        <v>188</v>
      </c>
      <c r="D111" s="5" t="s">
        <v>188</v>
      </c>
      <c r="E111" s="14" t="s">
        <v>38</v>
      </c>
      <c r="F111" s="17" t="s">
        <v>188</v>
      </c>
      <c r="G111" s="17" t="s">
        <v>188</v>
      </c>
      <c r="H111" s="17" t="s">
        <v>6</v>
      </c>
      <c r="I111" s="18" t="s">
        <v>6</v>
      </c>
      <c r="J111" s="5">
        <f t="shared" si="74"/>
        <v>6</v>
      </c>
      <c r="K111" s="20" t="s">
        <v>188</v>
      </c>
      <c r="L111" s="21" t="s">
        <v>38</v>
      </c>
      <c r="M111" s="39"/>
      <c r="N111" s="39"/>
      <c r="O111" s="43">
        <f t="shared" si="69"/>
        <v>0</v>
      </c>
      <c r="P111" s="43">
        <f t="shared" si="75"/>
        <v>0</v>
      </c>
      <c r="Q111" s="43">
        <f t="shared" si="70"/>
        <v>0</v>
      </c>
      <c r="R111" s="43">
        <f t="shared" si="71"/>
        <v>0</v>
      </c>
      <c r="S111" s="43">
        <f t="shared" si="72"/>
        <v>0</v>
      </c>
      <c r="T111" s="43">
        <f t="shared" si="73"/>
        <v>0</v>
      </c>
      <c r="U111" s="43">
        <f t="shared" si="76"/>
        <v>0</v>
      </c>
      <c r="V111" s="67">
        <f t="shared" si="78"/>
        <v>4</v>
      </c>
      <c r="W111" s="83"/>
      <c r="AA111" s="10"/>
      <c r="AL111" s="10"/>
    </row>
    <row r="112" spans="2:38" hidden="1">
      <c r="B112" s="67">
        <f t="shared" si="77"/>
        <v>5</v>
      </c>
      <c r="C112" s="50" t="s">
        <v>188</v>
      </c>
      <c r="D112" s="5" t="s">
        <v>188</v>
      </c>
      <c r="E112" s="14" t="s">
        <v>38</v>
      </c>
      <c r="F112" s="17" t="s">
        <v>188</v>
      </c>
      <c r="G112" s="17" t="s">
        <v>188</v>
      </c>
      <c r="H112" s="17" t="s">
        <v>6</v>
      </c>
      <c r="I112" s="18" t="s">
        <v>6</v>
      </c>
      <c r="J112" s="5">
        <f t="shared" si="74"/>
        <v>6</v>
      </c>
      <c r="K112" s="20" t="s">
        <v>188</v>
      </c>
      <c r="L112" s="21" t="s">
        <v>38</v>
      </c>
      <c r="M112" s="39"/>
      <c r="N112" s="39"/>
      <c r="O112" s="43">
        <f t="shared" si="69"/>
        <v>0</v>
      </c>
      <c r="P112" s="43">
        <f t="shared" si="75"/>
        <v>0</v>
      </c>
      <c r="Q112" s="43">
        <f t="shared" si="70"/>
        <v>0</v>
      </c>
      <c r="R112" s="43">
        <f t="shared" si="71"/>
        <v>0</v>
      </c>
      <c r="S112" s="43">
        <f t="shared" si="72"/>
        <v>0</v>
      </c>
      <c r="T112" s="43">
        <f t="shared" si="73"/>
        <v>0</v>
      </c>
      <c r="U112" s="43">
        <f t="shared" si="76"/>
        <v>0</v>
      </c>
      <c r="V112" s="67">
        <f t="shared" si="78"/>
        <v>5</v>
      </c>
      <c r="W112" s="83"/>
      <c r="AL112" s="10"/>
    </row>
    <row r="113" spans="2:23" hidden="1">
      <c r="B113" s="67">
        <f t="shared" si="77"/>
        <v>6</v>
      </c>
      <c r="C113" s="50" t="s">
        <v>188</v>
      </c>
      <c r="D113" s="5" t="s">
        <v>188</v>
      </c>
      <c r="E113" s="14" t="s">
        <v>38</v>
      </c>
      <c r="F113" s="17" t="s">
        <v>188</v>
      </c>
      <c r="G113" s="17" t="s">
        <v>188</v>
      </c>
      <c r="H113" s="17" t="s">
        <v>6</v>
      </c>
      <c r="I113" s="18" t="s">
        <v>6</v>
      </c>
      <c r="J113" s="5">
        <f t="shared" si="74"/>
        <v>6</v>
      </c>
      <c r="K113" s="20" t="s">
        <v>188</v>
      </c>
      <c r="L113" s="21" t="s">
        <v>38</v>
      </c>
      <c r="M113" s="39"/>
      <c r="N113" s="39"/>
      <c r="O113" s="43">
        <f t="shared" si="69"/>
        <v>0</v>
      </c>
      <c r="P113" s="43">
        <f t="shared" si="75"/>
        <v>0</v>
      </c>
      <c r="Q113" s="43">
        <f t="shared" si="70"/>
        <v>0</v>
      </c>
      <c r="R113" s="43">
        <f t="shared" si="71"/>
        <v>0</v>
      </c>
      <c r="S113" s="43">
        <f t="shared" si="72"/>
        <v>0</v>
      </c>
      <c r="T113" s="43">
        <f t="shared" si="73"/>
        <v>0</v>
      </c>
      <c r="U113" s="43">
        <f t="shared" si="76"/>
        <v>0</v>
      </c>
      <c r="V113" s="67">
        <f t="shared" si="78"/>
        <v>6</v>
      </c>
      <c r="W113" s="83"/>
    </row>
    <row r="114" spans="2:23" hidden="1">
      <c r="B114" s="67">
        <f t="shared" si="77"/>
        <v>7</v>
      </c>
      <c r="C114" s="50" t="s">
        <v>188</v>
      </c>
      <c r="D114" s="5" t="s">
        <v>188</v>
      </c>
      <c r="E114" s="14" t="s">
        <v>38</v>
      </c>
      <c r="F114" s="17" t="s">
        <v>188</v>
      </c>
      <c r="G114" s="17" t="s">
        <v>188</v>
      </c>
      <c r="H114" s="17" t="s">
        <v>6</v>
      </c>
      <c r="I114" s="18" t="s">
        <v>6</v>
      </c>
      <c r="J114" s="5">
        <f t="shared" si="74"/>
        <v>6</v>
      </c>
      <c r="K114" s="20" t="s">
        <v>188</v>
      </c>
      <c r="L114" s="21" t="s">
        <v>38</v>
      </c>
      <c r="M114" s="39"/>
      <c r="N114" s="39"/>
      <c r="O114" s="43">
        <f t="shared" si="69"/>
        <v>0</v>
      </c>
      <c r="P114" s="43">
        <f t="shared" si="75"/>
        <v>0</v>
      </c>
      <c r="Q114" s="43">
        <f t="shared" si="70"/>
        <v>0</v>
      </c>
      <c r="R114" s="43">
        <f t="shared" si="71"/>
        <v>0</v>
      </c>
      <c r="S114" s="43">
        <f t="shared" si="72"/>
        <v>0</v>
      </c>
      <c r="T114" s="43">
        <f t="shared" si="73"/>
        <v>0</v>
      </c>
      <c r="U114" s="43">
        <f t="shared" si="76"/>
        <v>0</v>
      </c>
      <c r="V114" s="67">
        <f t="shared" si="78"/>
        <v>7</v>
      </c>
      <c r="W114" s="83"/>
    </row>
    <row r="115" spans="2:23" hidden="1">
      <c r="B115" s="67">
        <f t="shared" si="77"/>
        <v>8</v>
      </c>
      <c r="C115" s="50" t="s">
        <v>188</v>
      </c>
      <c r="D115" s="5" t="s">
        <v>188</v>
      </c>
      <c r="E115" s="14" t="s">
        <v>38</v>
      </c>
      <c r="F115" s="17" t="s">
        <v>188</v>
      </c>
      <c r="G115" s="17" t="s">
        <v>188</v>
      </c>
      <c r="H115" s="17" t="s">
        <v>6</v>
      </c>
      <c r="I115" s="18" t="s">
        <v>6</v>
      </c>
      <c r="J115" s="5">
        <f t="shared" si="74"/>
        <v>6</v>
      </c>
      <c r="K115" s="20" t="s">
        <v>188</v>
      </c>
      <c r="L115" s="21" t="s">
        <v>38</v>
      </c>
      <c r="M115" s="39"/>
      <c r="N115" s="39"/>
      <c r="O115" s="43">
        <f t="shared" si="69"/>
        <v>0</v>
      </c>
      <c r="P115" s="43">
        <f t="shared" si="75"/>
        <v>0</v>
      </c>
      <c r="Q115" s="43">
        <f t="shared" si="70"/>
        <v>0</v>
      </c>
      <c r="R115" s="43">
        <f t="shared" si="71"/>
        <v>0</v>
      </c>
      <c r="S115" s="43">
        <f t="shared" si="72"/>
        <v>0</v>
      </c>
      <c r="T115" s="43">
        <f t="shared" si="73"/>
        <v>0</v>
      </c>
      <c r="U115" s="43">
        <f t="shared" si="76"/>
        <v>0</v>
      </c>
      <c r="V115" s="67">
        <f t="shared" si="78"/>
        <v>8</v>
      </c>
      <c r="W115" s="83"/>
    </row>
    <row r="116" spans="2:23" hidden="1">
      <c r="B116" s="67">
        <f t="shared" si="77"/>
        <v>9</v>
      </c>
      <c r="C116" s="50" t="s">
        <v>188</v>
      </c>
      <c r="D116" s="5" t="s">
        <v>188</v>
      </c>
      <c r="E116" s="14" t="s">
        <v>38</v>
      </c>
      <c r="F116" s="17" t="s">
        <v>188</v>
      </c>
      <c r="G116" s="17" t="s">
        <v>188</v>
      </c>
      <c r="H116" s="17" t="s">
        <v>6</v>
      </c>
      <c r="I116" s="18" t="s">
        <v>6</v>
      </c>
      <c r="J116" s="5">
        <f t="shared" si="74"/>
        <v>6</v>
      </c>
      <c r="K116" s="20" t="s">
        <v>188</v>
      </c>
      <c r="L116" s="21" t="s">
        <v>38</v>
      </c>
      <c r="M116" s="39"/>
      <c r="N116" s="39"/>
      <c r="O116" s="43">
        <f t="shared" si="69"/>
        <v>0</v>
      </c>
      <c r="P116" s="43">
        <f t="shared" si="75"/>
        <v>0</v>
      </c>
      <c r="Q116" s="43">
        <f t="shared" si="70"/>
        <v>0</v>
      </c>
      <c r="R116" s="43">
        <f t="shared" si="71"/>
        <v>0</v>
      </c>
      <c r="S116" s="43">
        <f t="shared" si="72"/>
        <v>0</v>
      </c>
      <c r="T116" s="43">
        <f t="shared" si="73"/>
        <v>0</v>
      </c>
      <c r="U116" s="43">
        <f t="shared" si="76"/>
        <v>0</v>
      </c>
      <c r="V116" s="67">
        <f t="shared" si="78"/>
        <v>9</v>
      </c>
      <c r="W116" s="83"/>
    </row>
    <row r="117" spans="2:23" hidden="1">
      <c r="B117" s="67">
        <f t="shared" si="77"/>
        <v>10</v>
      </c>
      <c r="C117" s="50" t="s">
        <v>188</v>
      </c>
      <c r="D117" s="5" t="s">
        <v>188</v>
      </c>
      <c r="E117" s="14" t="s">
        <v>38</v>
      </c>
      <c r="F117" s="17" t="s">
        <v>188</v>
      </c>
      <c r="G117" s="17" t="s">
        <v>188</v>
      </c>
      <c r="H117" s="17" t="s">
        <v>6</v>
      </c>
      <c r="I117" s="18" t="s">
        <v>6</v>
      </c>
      <c r="J117" s="5">
        <f t="shared" si="74"/>
        <v>6</v>
      </c>
      <c r="K117" s="20" t="s">
        <v>188</v>
      </c>
      <c r="L117" s="21" t="s">
        <v>38</v>
      </c>
      <c r="M117" s="39"/>
      <c r="N117" s="39"/>
      <c r="O117" s="43">
        <f t="shared" si="69"/>
        <v>0</v>
      </c>
      <c r="P117" s="43">
        <f t="shared" si="75"/>
        <v>0</v>
      </c>
      <c r="Q117" s="43">
        <f t="shared" si="70"/>
        <v>0</v>
      </c>
      <c r="R117" s="43">
        <f t="shared" si="71"/>
        <v>0</v>
      </c>
      <c r="S117" s="43">
        <f t="shared" si="72"/>
        <v>0</v>
      </c>
      <c r="T117" s="43">
        <f t="shared" si="73"/>
        <v>0</v>
      </c>
      <c r="U117" s="43">
        <f t="shared" si="76"/>
        <v>0</v>
      </c>
      <c r="V117" s="67">
        <f t="shared" si="78"/>
        <v>10</v>
      </c>
      <c r="W117" s="83"/>
    </row>
    <row r="118" spans="2:23" hidden="1">
      <c r="B118" s="67">
        <f t="shared" si="77"/>
        <v>11</v>
      </c>
      <c r="C118" s="50" t="s">
        <v>188</v>
      </c>
      <c r="D118" s="5" t="s">
        <v>188</v>
      </c>
      <c r="E118" s="14" t="s">
        <v>38</v>
      </c>
      <c r="F118" s="17" t="s">
        <v>188</v>
      </c>
      <c r="G118" s="17" t="s">
        <v>188</v>
      </c>
      <c r="H118" s="17" t="s">
        <v>6</v>
      </c>
      <c r="I118" s="18" t="s">
        <v>6</v>
      </c>
      <c r="J118" s="5">
        <f t="shared" si="74"/>
        <v>6</v>
      </c>
      <c r="K118" s="20" t="s">
        <v>188</v>
      </c>
      <c r="L118" s="21" t="s">
        <v>38</v>
      </c>
      <c r="M118" s="39"/>
      <c r="N118" s="39"/>
      <c r="O118" s="43">
        <f t="shared" si="69"/>
        <v>0</v>
      </c>
      <c r="P118" s="43">
        <f t="shared" si="75"/>
        <v>0</v>
      </c>
      <c r="Q118" s="43">
        <f t="shared" si="70"/>
        <v>0</v>
      </c>
      <c r="R118" s="43">
        <f t="shared" si="71"/>
        <v>0</v>
      </c>
      <c r="S118" s="43">
        <f t="shared" si="72"/>
        <v>0</v>
      </c>
      <c r="T118" s="43">
        <f t="shared" si="73"/>
        <v>0</v>
      </c>
      <c r="U118" s="43">
        <f t="shared" si="76"/>
        <v>0</v>
      </c>
      <c r="V118" s="67">
        <f t="shared" si="78"/>
        <v>11</v>
      </c>
      <c r="W118" s="83"/>
    </row>
    <row r="119" spans="2:23" hidden="1">
      <c r="B119" s="67">
        <f t="shared" si="77"/>
        <v>12</v>
      </c>
      <c r="C119" s="50" t="s">
        <v>188</v>
      </c>
      <c r="D119" s="5" t="s">
        <v>188</v>
      </c>
      <c r="E119" s="14" t="s">
        <v>38</v>
      </c>
      <c r="F119" s="17" t="s">
        <v>188</v>
      </c>
      <c r="G119" s="17" t="s">
        <v>188</v>
      </c>
      <c r="H119" s="17" t="s">
        <v>6</v>
      </c>
      <c r="I119" s="18" t="s">
        <v>6</v>
      </c>
      <c r="J119" s="5">
        <f t="shared" si="74"/>
        <v>6</v>
      </c>
      <c r="K119" s="20" t="s">
        <v>188</v>
      </c>
      <c r="L119" s="21" t="s">
        <v>38</v>
      </c>
      <c r="M119" s="39"/>
      <c r="N119" s="39"/>
      <c r="O119" s="43">
        <f t="shared" si="69"/>
        <v>0</v>
      </c>
      <c r="P119" s="43">
        <f t="shared" si="75"/>
        <v>0</v>
      </c>
      <c r="Q119" s="43">
        <f t="shared" si="70"/>
        <v>0</v>
      </c>
      <c r="R119" s="43">
        <f t="shared" si="71"/>
        <v>0</v>
      </c>
      <c r="S119" s="43">
        <f t="shared" si="72"/>
        <v>0</v>
      </c>
      <c r="T119" s="43">
        <f t="shared" si="73"/>
        <v>0</v>
      </c>
      <c r="U119" s="43">
        <f t="shared" si="76"/>
        <v>0</v>
      </c>
      <c r="V119" s="67">
        <f t="shared" si="78"/>
        <v>12</v>
      </c>
      <c r="W119" s="83"/>
    </row>
    <row r="120" spans="2:23" hidden="1">
      <c r="B120" s="67">
        <f t="shared" si="77"/>
        <v>13</v>
      </c>
      <c r="C120" s="50" t="s">
        <v>188</v>
      </c>
      <c r="D120" s="5" t="s">
        <v>188</v>
      </c>
      <c r="E120" s="14" t="s">
        <v>38</v>
      </c>
      <c r="F120" s="17" t="s">
        <v>188</v>
      </c>
      <c r="G120" s="17" t="s">
        <v>188</v>
      </c>
      <c r="H120" s="17" t="s">
        <v>6</v>
      </c>
      <c r="I120" s="18" t="s">
        <v>6</v>
      </c>
      <c r="J120" s="5">
        <f t="shared" si="74"/>
        <v>6</v>
      </c>
      <c r="K120" s="20" t="s">
        <v>188</v>
      </c>
      <c r="L120" s="21" t="s">
        <v>38</v>
      </c>
      <c r="M120" s="39"/>
      <c r="N120" s="39"/>
      <c r="O120" s="43">
        <f t="shared" si="69"/>
        <v>0</v>
      </c>
      <c r="P120" s="43">
        <f t="shared" si="75"/>
        <v>0</v>
      </c>
      <c r="Q120" s="43">
        <f t="shared" si="70"/>
        <v>0</v>
      </c>
      <c r="R120" s="43">
        <f t="shared" si="71"/>
        <v>0</v>
      </c>
      <c r="S120" s="43">
        <f t="shared" si="72"/>
        <v>0</v>
      </c>
      <c r="T120" s="43">
        <f t="shared" si="73"/>
        <v>0</v>
      </c>
      <c r="U120" s="43">
        <f t="shared" si="76"/>
        <v>0</v>
      </c>
      <c r="V120" s="67">
        <f t="shared" si="78"/>
        <v>13</v>
      </c>
      <c r="W120" s="83"/>
    </row>
    <row r="121" spans="2:23" hidden="1">
      <c r="B121" s="67">
        <f t="shared" si="77"/>
        <v>14</v>
      </c>
      <c r="C121" s="50" t="s">
        <v>188</v>
      </c>
      <c r="D121" s="5" t="s">
        <v>188</v>
      </c>
      <c r="E121" s="14" t="s">
        <v>38</v>
      </c>
      <c r="F121" s="17" t="s">
        <v>188</v>
      </c>
      <c r="G121" s="17" t="s">
        <v>188</v>
      </c>
      <c r="H121" s="17" t="s">
        <v>6</v>
      </c>
      <c r="I121" s="18" t="s">
        <v>6</v>
      </c>
      <c r="J121" s="5">
        <f t="shared" si="74"/>
        <v>6</v>
      </c>
      <c r="K121" s="20" t="s">
        <v>188</v>
      </c>
      <c r="L121" s="21" t="s">
        <v>38</v>
      </c>
      <c r="M121" s="39"/>
      <c r="N121" s="39"/>
      <c r="O121" s="43">
        <f t="shared" si="69"/>
        <v>0</v>
      </c>
      <c r="P121" s="43">
        <f t="shared" si="75"/>
        <v>0</v>
      </c>
      <c r="Q121" s="43">
        <f t="shared" si="70"/>
        <v>0</v>
      </c>
      <c r="R121" s="43">
        <f t="shared" si="71"/>
        <v>0</v>
      </c>
      <c r="S121" s="43">
        <f t="shared" si="72"/>
        <v>0</v>
      </c>
      <c r="T121" s="43">
        <f t="shared" si="73"/>
        <v>0</v>
      </c>
      <c r="U121" s="43">
        <f t="shared" si="76"/>
        <v>0</v>
      </c>
      <c r="V121" s="67">
        <f t="shared" si="78"/>
        <v>14</v>
      </c>
      <c r="W121" s="83"/>
    </row>
    <row r="122" spans="2:23" hidden="1">
      <c r="B122" s="67">
        <f t="shared" si="77"/>
        <v>15</v>
      </c>
      <c r="C122" s="50" t="s">
        <v>188</v>
      </c>
      <c r="D122" s="5" t="s">
        <v>188</v>
      </c>
      <c r="E122" s="14" t="s">
        <v>38</v>
      </c>
      <c r="F122" s="17" t="s">
        <v>188</v>
      </c>
      <c r="G122" s="17" t="s">
        <v>188</v>
      </c>
      <c r="H122" s="17" t="s">
        <v>6</v>
      </c>
      <c r="I122" s="18" t="s">
        <v>6</v>
      </c>
      <c r="J122" s="5">
        <f t="shared" si="74"/>
        <v>6</v>
      </c>
      <c r="K122" s="20" t="s">
        <v>188</v>
      </c>
      <c r="L122" s="21" t="s">
        <v>38</v>
      </c>
      <c r="M122" s="39"/>
      <c r="N122" s="39"/>
      <c r="O122" s="43">
        <f t="shared" si="69"/>
        <v>0</v>
      </c>
      <c r="P122" s="43">
        <f t="shared" si="75"/>
        <v>0</v>
      </c>
      <c r="Q122" s="43">
        <f t="shared" si="70"/>
        <v>0</v>
      </c>
      <c r="R122" s="43">
        <f t="shared" si="71"/>
        <v>0</v>
      </c>
      <c r="S122" s="43">
        <f t="shared" si="72"/>
        <v>0</v>
      </c>
      <c r="T122" s="43">
        <f t="shared" si="73"/>
        <v>0</v>
      </c>
      <c r="U122" s="43">
        <f t="shared" si="76"/>
        <v>0</v>
      </c>
      <c r="V122" s="67">
        <f t="shared" si="78"/>
        <v>15</v>
      </c>
      <c r="W122" s="83"/>
    </row>
    <row r="123" spans="2:23" hidden="1">
      <c r="V123" s="1"/>
      <c r="W123" s="83"/>
    </row>
    <row r="124" spans="2:23" hidden="1">
      <c r="V124" s="1"/>
      <c r="W124" s="83"/>
    </row>
    <row r="125" spans="2:23" hidden="1">
      <c r="B125" s="686" t="s">
        <v>211</v>
      </c>
      <c r="C125" s="692" t="s">
        <v>201</v>
      </c>
      <c r="D125" s="695" t="s">
        <v>202</v>
      </c>
      <c r="E125" s="695" t="s">
        <v>36</v>
      </c>
      <c r="F125" s="698" t="s">
        <v>32</v>
      </c>
      <c r="G125" s="698"/>
      <c r="H125" s="698"/>
      <c r="I125" s="60" t="s">
        <v>33</v>
      </c>
      <c r="J125" s="699" t="s">
        <v>298</v>
      </c>
      <c r="K125" s="700"/>
      <c r="L125" s="683" t="s">
        <v>34</v>
      </c>
      <c r="M125" s="79" t="s">
        <v>48</v>
      </c>
      <c r="N125" s="79" t="s">
        <v>253</v>
      </c>
      <c r="O125" s="61" t="s">
        <v>220</v>
      </c>
      <c r="P125" s="61" t="s">
        <v>49</v>
      </c>
      <c r="Q125" s="61" t="s">
        <v>50</v>
      </c>
      <c r="R125" s="61" t="s">
        <v>53</v>
      </c>
      <c r="S125" s="61" t="s">
        <v>221</v>
      </c>
      <c r="T125" s="61" t="s">
        <v>218</v>
      </c>
      <c r="U125" s="61" t="s">
        <v>219</v>
      </c>
      <c r="V125" s="686" t="s">
        <v>211</v>
      </c>
      <c r="W125" s="83"/>
    </row>
    <row r="126" spans="2:23" hidden="1">
      <c r="B126" s="687"/>
      <c r="C126" s="693"/>
      <c r="D126" s="696"/>
      <c r="E126" s="696"/>
      <c r="F126" s="688" t="s">
        <v>0</v>
      </c>
      <c r="G126" s="688" t="s">
        <v>1</v>
      </c>
      <c r="H126" s="688" t="s">
        <v>2</v>
      </c>
      <c r="I126" s="690" t="s">
        <v>35</v>
      </c>
      <c r="J126" s="701"/>
      <c r="K126" s="702"/>
      <c r="L126" s="684"/>
      <c r="M126" s="80" t="s">
        <v>46</v>
      </c>
      <c r="N126" s="81" t="s">
        <v>254</v>
      </c>
      <c r="O126" s="61" t="s">
        <v>52</v>
      </c>
      <c r="P126" s="61" t="s">
        <v>51</v>
      </c>
      <c r="Q126" s="61" t="s">
        <v>358</v>
      </c>
      <c r="R126" s="61" t="s">
        <v>55</v>
      </c>
      <c r="S126" s="61" t="s">
        <v>192</v>
      </c>
      <c r="T126" s="61" t="s">
        <v>193</v>
      </c>
      <c r="U126" s="61" t="s">
        <v>56</v>
      </c>
      <c r="V126" s="687"/>
      <c r="W126" s="8" t="s">
        <v>264</v>
      </c>
    </row>
    <row r="127" spans="2:23" hidden="1">
      <c r="B127" s="687"/>
      <c r="C127" s="694"/>
      <c r="D127" s="697"/>
      <c r="E127" s="697"/>
      <c r="F127" s="689"/>
      <c r="G127" s="689"/>
      <c r="H127" s="689"/>
      <c r="I127" s="691"/>
      <c r="J127" s="703"/>
      <c r="K127" s="704"/>
      <c r="L127" s="685"/>
      <c r="M127" s="116">
        <f>SUM(O127:U127)-Q127-R127</f>
        <v>0</v>
      </c>
      <c r="N127" s="117">
        <f>O127+T127+(IF(W127=1,U127,0))</f>
        <v>0</v>
      </c>
      <c r="O127" s="62">
        <f>SUM(O128:O142)</f>
        <v>0</v>
      </c>
      <c r="P127" s="62">
        <f>SUM(P128:P142)</f>
        <v>0</v>
      </c>
      <c r="Q127" s="62">
        <f>SUM(Q128:Q142)</f>
        <v>0</v>
      </c>
      <c r="R127" s="62">
        <f>SUM(R128:R142)</f>
        <v>0</v>
      </c>
      <c r="S127" s="62">
        <f t="shared" ref="S127:T127" si="79">SUM(S128:S142)</f>
        <v>0</v>
      </c>
      <c r="T127" s="62">
        <f t="shared" si="79"/>
        <v>0</v>
      </c>
      <c r="U127" s="62">
        <f>SUM(U128:U142)</f>
        <v>0</v>
      </c>
      <c r="V127" s="687"/>
      <c r="W127" s="83">
        <f>$Y$13</f>
        <v>0</v>
      </c>
    </row>
    <row r="128" spans="2:23" hidden="1">
      <c r="B128" s="63">
        <v>1</v>
      </c>
      <c r="C128" s="50" t="s">
        <v>188</v>
      </c>
      <c r="D128" s="5" t="s">
        <v>188</v>
      </c>
      <c r="E128" s="5" t="s">
        <v>38</v>
      </c>
      <c r="F128" s="17" t="s">
        <v>188</v>
      </c>
      <c r="G128" s="17" t="s">
        <v>188</v>
      </c>
      <c r="H128" s="17"/>
      <c r="I128" s="27"/>
      <c r="J128" s="5">
        <f>IF(K128="耕作",0,IF(K128="休耕",1,IF(K128="転用",2,IF(K128="売却",3,IF(K128="貸出",4,IF(K128="借入",5,IF(K128="-",6,IF(K128="その他",7))))))))</f>
        <v>6</v>
      </c>
      <c r="K128" s="20" t="s">
        <v>188</v>
      </c>
      <c r="L128" s="21" t="s">
        <v>38</v>
      </c>
      <c r="M128" s="39"/>
      <c r="N128" s="39"/>
      <c r="O128" s="43">
        <f t="shared" ref="O128:O142" si="80">IF(J128=0,I128,0)</f>
        <v>0</v>
      </c>
      <c r="P128" s="43">
        <f>IF(J128=1,I128,0)</f>
        <v>0</v>
      </c>
      <c r="Q128" s="43">
        <f t="shared" ref="Q128:Q142" si="81">IF(J128=2,I128,0)</f>
        <v>0</v>
      </c>
      <c r="R128" s="43">
        <f t="shared" ref="R128:R142" si="82">IF(J128=3,I128,0)</f>
        <v>0</v>
      </c>
      <c r="S128" s="43">
        <f t="shared" ref="S128:S142" si="83">IF(J128=4,I128,0)</f>
        <v>0</v>
      </c>
      <c r="T128" s="43">
        <f t="shared" ref="T128:T142" si="84">IF(J128=5,I128,0)</f>
        <v>0</v>
      </c>
      <c r="U128" s="43">
        <f>IF(J128=7,I128,0)</f>
        <v>0</v>
      </c>
      <c r="V128" s="63">
        <v>1</v>
      </c>
      <c r="W128" s="83"/>
    </row>
    <row r="129" spans="2:23" hidden="1">
      <c r="B129" s="63">
        <f>1+B128</f>
        <v>2</v>
      </c>
      <c r="C129" s="50" t="s">
        <v>188</v>
      </c>
      <c r="D129" s="5" t="s">
        <v>188</v>
      </c>
      <c r="E129" s="14" t="s">
        <v>38</v>
      </c>
      <c r="F129" s="17" t="s">
        <v>188</v>
      </c>
      <c r="G129" s="17" t="s">
        <v>188</v>
      </c>
      <c r="H129" s="17"/>
      <c r="I129" s="27"/>
      <c r="J129" s="5">
        <f t="shared" ref="J129:J142" si="85">IF(K129="耕作",0,IF(K129="休耕",1,IF(K129="転用",2,IF(K129="売却",3,IF(K129="貸出",4,IF(K129="借入",5,IF(K129="-",6,IF(K129="その他",7))))))))</f>
        <v>6</v>
      </c>
      <c r="K129" s="20" t="s">
        <v>188</v>
      </c>
      <c r="L129" s="95" t="s">
        <v>38</v>
      </c>
      <c r="M129" s="39"/>
      <c r="N129" s="39"/>
      <c r="O129" s="43">
        <f t="shared" si="80"/>
        <v>0</v>
      </c>
      <c r="P129" s="43">
        <f t="shared" ref="P129:P142" si="86">IF(J129=1,I129,0)</f>
        <v>0</v>
      </c>
      <c r="Q129" s="43">
        <f t="shared" si="81"/>
        <v>0</v>
      </c>
      <c r="R129" s="43">
        <f t="shared" si="82"/>
        <v>0</v>
      </c>
      <c r="S129" s="43">
        <f t="shared" si="83"/>
        <v>0</v>
      </c>
      <c r="T129" s="43">
        <f t="shared" si="84"/>
        <v>0</v>
      </c>
      <c r="U129" s="43">
        <f t="shared" ref="U129:U142" si="87">IF(J129=7,I129,0)</f>
        <v>0</v>
      </c>
      <c r="V129" s="63">
        <f>1+V128</f>
        <v>2</v>
      </c>
      <c r="W129" s="83"/>
    </row>
    <row r="130" spans="2:23" hidden="1">
      <c r="B130" s="63">
        <f t="shared" ref="B130:B142" si="88">1+B129</f>
        <v>3</v>
      </c>
      <c r="C130" s="50" t="s">
        <v>188</v>
      </c>
      <c r="D130" s="5" t="s">
        <v>188</v>
      </c>
      <c r="E130" s="14" t="s">
        <v>38</v>
      </c>
      <c r="F130" s="17" t="s">
        <v>188</v>
      </c>
      <c r="G130" s="17" t="s">
        <v>188</v>
      </c>
      <c r="H130" s="17"/>
      <c r="I130" s="27"/>
      <c r="J130" s="5">
        <f t="shared" si="85"/>
        <v>6</v>
      </c>
      <c r="K130" s="20" t="s">
        <v>188</v>
      </c>
      <c r="L130" s="95" t="s">
        <v>38</v>
      </c>
      <c r="M130" s="39"/>
      <c r="N130" s="39"/>
      <c r="O130" s="43">
        <f t="shared" si="80"/>
        <v>0</v>
      </c>
      <c r="P130" s="43">
        <f t="shared" si="86"/>
        <v>0</v>
      </c>
      <c r="Q130" s="43">
        <f t="shared" si="81"/>
        <v>0</v>
      </c>
      <c r="R130" s="43">
        <f t="shared" si="82"/>
        <v>0</v>
      </c>
      <c r="S130" s="43">
        <f t="shared" si="83"/>
        <v>0</v>
      </c>
      <c r="T130" s="43">
        <f t="shared" si="84"/>
        <v>0</v>
      </c>
      <c r="U130" s="43">
        <f t="shared" si="87"/>
        <v>0</v>
      </c>
      <c r="V130" s="63">
        <f t="shared" ref="V130:V142" si="89">1+V129</f>
        <v>3</v>
      </c>
      <c r="W130" s="83"/>
    </row>
    <row r="131" spans="2:23" hidden="1">
      <c r="B131" s="63">
        <f t="shared" si="88"/>
        <v>4</v>
      </c>
      <c r="C131" s="50" t="s">
        <v>188</v>
      </c>
      <c r="D131" s="5" t="s">
        <v>188</v>
      </c>
      <c r="E131" s="14" t="s">
        <v>38</v>
      </c>
      <c r="F131" s="17" t="s">
        <v>188</v>
      </c>
      <c r="G131" s="17" t="s">
        <v>188</v>
      </c>
      <c r="H131" s="17" t="s">
        <v>6</v>
      </c>
      <c r="I131" s="18" t="s">
        <v>6</v>
      </c>
      <c r="J131" s="5">
        <f t="shared" si="85"/>
        <v>6</v>
      </c>
      <c r="K131" s="20" t="s">
        <v>188</v>
      </c>
      <c r="L131" s="21" t="s">
        <v>38</v>
      </c>
      <c r="M131" s="39"/>
      <c r="N131" s="39"/>
      <c r="O131" s="43">
        <f t="shared" si="80"/>
        <v>0</v>
      </c>
      <c r="P131" s="43">
        <f t="shared" si="86"/>
        <v>0</v>
      </c>
      <c r="Q131" s="43">
        <f t="shared" si="81"/>
        <v>0</v>
      </c>
      <c r="R131" s="43">
        <f t="shared" si="82"/>
        <v>0</v>
      </c>
      <c r="S131" s="43">
        <f t="shared" si="83"/>
        <v>0</v>
      </c>
      <c r="T131" s="43">
        <f t="shared" si="84"/>
        <v>0</v>
      </c>
      <c r="U131" s="43">
        <f t="shared" si="87"/>
        <v>0</v>
      </c>
      <c r="V131" s="63">
        <f t="shared" si="89"/>
        <v>4</v>
      </c>
      <c r="W131" s="83"/>
    </row>
    <row r="132" spans="2:23" hidden="1">
      <c r="B132" s="63">
        <f t="shared" si="88"/>
        <v>5</v>
      </c>
      <c r="C132" s="50" t="s">
        <v>188</v>
      </c>
      <c r="D132" s="5" t="s">
        <v>188</v>
      </c>
      <c r="E132" s="14" t="s">
        <v>38</v>
      </c>
      <c r="F132" s="17" t="s">
        <v>188</v>
      </c>
      <c r="G132" s="17" t="s">
        <v>188</v>
      </c>
      <c r="H132" s="17" t="s">
        <v>6</v>
      </c>
      <c r="I132" s="18" t="s">
        <v>6</v>
      </c>
      <c r="J132" s="5">
        <f t="shared" si="85"/>
        <v>6</v>
      </c>
      <c r="K132" s="20" t="s">
        <v>188</v>
      </c>
      <c r="L132" s="21" t="s">
        <v>38</v>
      </c>
      <c r="M132" s="39"/>
      <c r="N132" s="39"/>
      <c r="O132" s="43">
        <f t="shared" si="80"/>
        <v>0</v>
      </c>
      <c r="P132" s="43">
        <f t="shared" si="86"/>
        <v>0</v>
      </c>
      <c r="Q132" s="43">
        <f t="shared" si="81"/>
        <v>0</v>
      </c>
      <c r="R132" s="43">
        <f t="shared" si="82"/>
        <v>0</v>
      </c>
      <c r="S132" s="43">
        <f t="shared" si="83"/>
        <v>0</v>
      </c>
      <c r="T132" s="43">
        <f t="shared" si="84"/>
        <v>0</v>
      </c>
      <c r="U132" s="43">
        <f t="shared" si="87"/>
        <v>0</v>
      </c>
      <c r="V132" s="63">
        <f t="shared" si="89"/>
        <v>5</v>
      </c>
      <c r="W132" s="83"/>
    </row>
    <row r="133" spans="2:23" hidden="1">
      <c r="B133" s="63">
        <f t="shared" si="88"/>
        <v>6</v>
      </c>
      <c r="C133" s="50" t="s">
        <v>188</v>
      </c>
      <c r="D133" s="5" t="s">
        <v>188</v>
      </c>
      <c r="E133" s="14" t="s">
        <v>38</v>
      </c>
      <c r="F133" s="17" t="s">
        <v>188</v>
      </c>
      <c r="G133" s="17" t="s">
        <v>188</v>
      </c>
      <c r="H133" s="17" t="s">
        <v>6</v>
      </c>
      <c r="I133" s="18" t="s">
        <v>6</v>
      </c>
      <c r="J133" s="5">
        <f t="shared" si="85"/>
        <v>6</v>
      </c>
      <c r="K133" s="20" t="s">
        <v>188</v>
      </c>
      <c r="L133" s="21" t="s">
        <v>38</v>
      </c>
      <c r="M133" s="39"/>
      <c r="N133" s="39"/>
      <c r="O133" s="43">
        <f t="shared" si="80"/>
        <v>0</v>
      </c>
      <c r="P133" s="43">
        <f t="shared" si="86"/>
        <v>0</v>
      </c>
      <c r="Q133" s="43">
        <f t="shared" si="81"/>
        <v>0</v>
      </c>
      <c r="R133" s="43">
        <f t="shared" si="82"/>
        <v>0</v>
      </c>
      <c r="S133" s="43">
        <f t="shared" si="83"/>
        <v>0</v>
      </c>
      <c r="T133" s="43">
        <f t="shared" si="84"/>
        <v>0</v>
      </c>
      <c r="U133" s="43">
        <f t="shared" si="87"/>
        <v>0</v>
      </c>
      <c r="V133" s="63">
        <f t="shared" si="89"/>
        <v>6</v>
      </c>
      <c r="W133" s="83"/>
    </row>
    <row r="134" spans="2:23" hidden="1">
      <c r="B134" s="63">
        <f t="shared" si="88"/>
        <v>7</v>
      </c>
      <c r="C134" s="50" t="s">
        <v>188</v>
      </c>
      <c r="D134" s="5" t="s">
        <v>188</v>
      </c>
      <c r="E134" s="14" t="s">
        <v>38</v>
      </c>
      <c r="F134" s="17" t="s">
        <v>188</v>
      </c>
      <c r="G134" s="17" t="s">
        <v>188</v>
      </c>
      <c r="H134" s="17" t="s">
        <v>6</v>
      </c>
      <c r="I134" s="18" t="s">
        <v>6</v>
      </c>
      <c r="J134" s="5">
        <f t="shared" si="85"/>
        <v>6</v>
      </c>
      <c r="K134" s="20" t="s">
        <v>188</v>
      </c>
      <c r="L134" s="21" t="s">
        <v>38</v>
      </c>
      <c r="M134" s="39"/>
      <c r="N134" s="39"/>
      <c r="O134" s="43">
        <f t="shared" si="80"/>
        <v>0</v>
      </c>
      <c r="P134" s="43">
        <f t="shared" si="86"/>
        <v>0</v>
      </c>
      <c r="Q134" s="43">
        <f t="shared" si="81"/>
        <v>0</v>
      </c>
      <c r="R134" s="43">
        <f t="shared" si="82"/>
        <v>0</v>
      </c>
      <c r="S134" s="43">
        <f t="shared" si="83"/>
        <v>0</v>
      </c>
      <c r="T134" s="43">
        <f t="shared" si="84"/>
        <v>0</v>
      </c>
      <c r="U134" s="43">
        <f t="shared" si="87"/>
        <v>0</v>
      </c>
      <c r="V134" s="63">
        <f t="shared" si="89"/>
        <v>7</v>
      </c>
      <c r="W134" s="83"/>
    </row>
    <row r="135" spans="2:23" hidden="1">
      <c r="B135" s="63">
        <f t="shared" si="88"/>
        <v>8</v>
      </c>
      <c r="C135" s="50" t="s">
        <v>188</v>
      </c>
      <c r="D135" s="5" t="s">
        <v>188</v>
      </c>
      <c r="E135" s="14" t="s">
        <v>38</v>
      </c>
      <c r="F135" s="17" t="s">
        <v>188</v>
      </c>
      <c r="G135" s="17" t="s">
        <v>188</v>
      </c>
      <c r="H135" s="17" t="s">
        <v>6</v>
      </c>
      <c r="I135" s="18" t="s">
        <v>6</v>
      </c>
      <c r="J135" s="5">
        <f t="shared" si="85"/>
        <v>6</v>
      </c>
      <c r="K135" s="20" t="s">
        <v>188</v>
      </c>
      <c r="L135" s="21" t="s">
        <v>38</v>
      </c>
      <c r="M135" s="39"/>
      <c r="N135" s="39"/>
      <c r="O135" s="43">
        <f t="shared" si="80"/>
        <v>0</v>
      </c>
      <c r="P135" s="43">
        <f t="shared" si="86"/>
        <v>0</v>
      </c>
      <c r="Q135" s="43">
        <f t="shared" si="81"/>
        <v>0</v>
      </c>
      <c r="R135" s="43">
        <f t="shared" si="82"/>
        <v>0</v>
      </c>
      <c r="S135" s="43">
        <f t="shared" si="83"/>
        <v>0</v>
      </c>
      <c r="T135" s="43">
        <f t="shared" si="84"/>
        <v>0</v>
      </c>
      <c r="U135" s="43">
        <f t="shared" si="87"/>
        <v>0</v>
      </c>
      <c r="V135" s="63">
        <f t="shared" si="89"/>
        <v>8</v>
      </c>
      <c r="W135" s="83"/>
    </row>
    <row r="136" spans="2:23" hidden="1">
      <c r="B136" s="63">
        <f t="shared" si="88"/>
        <v>9</v>
      </c>
      <c r="C136" s="50" t="s">
        <v>188</v>
      </c>
      <c r="D136" s="5" t="s">
        <v>188</v>
      </c>
      <c r="E136" s="14" t="s">
        <v>38</v>
      </c>
      <c r="F136" s="17" t="s">
        <v>188</v>
      </c>
      <c r="G136" s="17" t="s">
        <v>188</v>
      </c>
      <c r="H136" s="17" t="s">
        <v>6</v>
      </c>
      <c r="I136" s="18" t="s">
        <v>6</v>
      </c>
      <c r="J136" s="5">
        <f t="shared" si="85"/>
        <v>6</v>
      </c>
      <c r="K136" s="20" t="s">
        <v>188</v>
      </c>
      <c r="L136" s="21" t="s">
        <v>38</v>
      </c>
      <c r="M136" s="39"/>
      <c r="N136" s="39"/>
      <c r="O136" s="43">
        <f t="shared" si="80"/>
        <v>0</v>
      </c>
      <c r="P136" s="43">
        <f t="shared" si="86"/>
        <v>0</v>
      </c>
      <c r="Q136" s="43">
        <f t="shared" si="81"/>
        <v>0</v>
      </c>
      <c r="R136" s="43">
        <f t="shared" si="82"/>
        <v>0</v>
      </c>
      <c r="S136" s="43">
        <f t="shared" si="83"/>
        <v>0</v>
      </c>
      <c r="T136" s="43">
        <f t="shared" si="84"/>
        <v>0</v>
      </c>
      <c r="U136" s="43">
        <f t="shared" si="87"/>
        <v>0</v>
      </c>
      <c r="V136" s="63">
        <f t="shared" si="89"/>
        <v>9</v>
      </c>
      <c r="W136" s="83"/>
    </row>
    <row r="137" spans="2:23" hidden="1">
      <c r="B137" s="63">
        <f t="shared" si="88"/>
        <v>10</v>
      </c>
      <c r="C137" s="50" t="s">
        <v>188</v>
      </c>
      <c r="D137" s="5" t="s">
        <v>188</v>
      </c>
      <c r="E137" s="14" t="s">
        <v>38</v>
      </c>
      <c r="F137" s="17" t="s">
        <v>188</v>
      </c>
      <c r="G137" s="17" t="s">
        <v>188</v>
      </c>
      <c r="H137" s="17" t="s">
        <v>6</v>
      </c>
      <c r="I137" s="18" t="s">
        <v>6</v>
      </c>
      <c r="J137" s="5">
        <f t="shared" si="85"/>
        <v>6</v>
      </c>
      <c r="K137" s="20" t="s">
        <v>188</v>
      </c>
      <c r="L137" s="21" t="s">
        <v>38</v>
      </c>
      <c r="M137" s="39"/>
      <c r="N137" s="39"/>
      <c r="O137" s="43">
        <f t="shared" si="80"/>
        <v>0</v>
      </c>
      <c r="P137" s="43">
        <f t="shared" si="86"/>
        <v>0</v>
      </c>
      <c r="Q137" s="43">
        <f t="shared" si="81"/>
        <v>0</v>
      </c>
      <c r="R137" s="43">
        <f t="shared" si="82"/>
        <v>0</v>
      </c>
      <c r="S137" s="43">
        <f t="shared" si="83"/>
        <v>0</v>
      </c>
      <c r="T137" s="43">
        <f t="shared" si="84"/>
        <v>0</v>
      </c>
      <c r="U137" s="43">
        <f t="shared" si="87"/>
        <v>0</v>
      </c>
      <c r="V137" s="63">
        <f t="shared" si="89"/>
        <v>10</v>
      </c>
      <c r="W137" s="83"/>
    </row>
    <row r="138" spans="2:23" hidden="1">
      <c r="B138" s="63">
        <f t="shared" si="88"/>
        <v>11</v>
      </c>
      <c r="C138" s="50" t="s">
        <v>188</v>
      </c>
      <c r="D138" s="5" t="s">
        <v>188</v>
      </c>
      <c r="E138" s="14" t="s">
        <v>38</v>
      </c>
      <c r="F138" s="17" t="s">
        <v>188</v>
      </c>
      <c r="G138" s="17" t="s">
        <v>188</v>
      </c>
      <c r="H138" s="17" t="s">
        <v>6</v>
      </c>
      <c r="I138" s="18" t="s">
        <v>6</v>
      </c>
      <c r="J138" s="5">
        <f t="shared" si="85"/>
        <v>6</v>
      </c>
      <c r="K138" s="20" t="s">
        <v>188</v>
      </c>
      <c r="L138" s="21" t="s">
        <v>38</v>
      </c>
      <c r="M138" s="39"/>
      <c r="N138" s="39"/>
      <c r="O138" s="43">
        <f t="shared" si="80"/>
        <v>0</v>
      </c>
      <c r="P138" s="43">
        <f t="shared" si="86"/>
        <v>0</v>
      </c>
      <c r="Q138" s="43">
        <f t="shared" si="81"/>
        <v>0</v>
      </c>
      <c r="R138" s="43">
        <f t="shared" si="82"/>
        <v>0</v>
      </c>
      <c r="S138" s="43">
        <f t="shared" si="83"/>
        <v>0</v>
      </c>
      <c r="T138" s="43">
        <f t="shared" si="84"/>
        <v>0</v>
      </c>
      <c r="U138" s="43">
        <f t="shared" si="87"/>
        <v>0</v>
      </c>
      <c r="V138" s="63">
        <f t="shared" si="89"/>
        <v>11</v>
      </c>
      <c r="W138" s="83"/>
    </row>
    <row r="139" spans="2:23" hidden="1">
      <c r="B139" s="63">
        <f t="shared" si="88"/>
        <v>12</v>
      </c>
      <c r="C139" s="50" t="s">
        <v>188</v>
      </c>
      <c r="D139" s="5" t="s">
        <v>188</v>
      </c>
      <c r="E139" s="14" t="s">
        <v>38</v>
      </c>
      <c r="F139" s="17" t="s">
        <v>188</v>
      </c>
      <c r="G139" s="17" t="s">
        <v>188</v>
      </c>
      <c r="H139" s="17" t="s">
        <v>6</v>
      </c>
      <c r="I139" s="18" t="s">
        <v>6</v>
      </c>
      <c r="J139" s="5">
        <f t="shared" si="85"/>
        <v>6</v>
      </c>
      <c r="K139" s="20" t="s">
        <v>188</v>
      </c>
      <c r="L139" s="21" t="s">
        <v>38</v>
      </c>
      <c r="M139" s="39"/>
      <c r="N139" s="39"/>
      <c r="O139" s="43">
        <f t="shared" si="80"/>
        <v>0</v>
      </c>
      <c r="P139" s="43">
        <f t="shared" si="86"/>
        <v>0</v>
      </c>
      <c r="Q139" s="43">
        <f t="shared" si="81"/>
        <v>0</v>
      </c>
      <c r="R139" s="43">
        <f t="shared" si="82"/>
        <v>0</v>
      </c>
      <c r="S139" s="43">
        <f t="shared" si="83"/>
        <v>0</v>
      </c>
      <c r="T139" s="43">
        <f t="shared" si="84"/>
        <v>0</v>
      </c>
      <c r="U139" s="43">
        <f t="shared" si="87"/>
        <v>0</v>
      </c>
      <c r="V139" s="63">
        <f t="shared" si="89"/>
        <v>12</v>
      </c>
      <c r="W139" s="83"/>
    </row>
    <row r="140" spans="2:23" hidden="1">
      <c r="B140" s="63">
        <f t="shared" si="88"/>
        <v>13</v>
      </c>
      <c r="C140" s="50" t="s">
        <v>188</v>
      </c>
      <c r="D140" s="5" t="s">
        <v>188</v>
      </c>
      <c r="E140" s="14" t="s">
        <v>38</v>
      </c>
      <c r="F140" s="17" t="s">
        <v>188</v>
      </c>
      <c r="G140" s="17" t="s">
        <v>188</v>
      </c>
      <c r="H140" s="17" t="s">
        <v>6</v>
      </c>
      <c r="I140" s="18" t="s">
        <v>6</v>
      </c>
      <c r="J140" s="5">
        <f t="shared" si="85"/>
        <v>6</v>
      </c>
      <c r="K140" s="20" t="s">
        <v>188</v>
      </c>
      <c r="L140" s="21" t="s">
        <v>38</v>
      </c>
      <c r="M140" s="39"/>
      <c r="N140" s="39"/>
      <c r="O140" s="43">
        <f t="shared" si="80"/>
        <v>0</v>
      </c>
      <c r="P140" s="43">
        <f t="shared" si="86"/>
        <v>0</v>
      </c>
      <c r="Q140" s="43">
        <f t="shared" si="81"/>
        <v>0</v>
      </c>
      <c r="R140" s="43">
        <f t="shared" si="82"/>
        <v>0</v>
      </c>
      <c r="S140" s="43">
        <f t="shared" si="83"/>
        <v>0</v>
      </c>
      <c r="T140" s="43">
        <f t="shared" si="84"/>
        <v>0</v>
      </c>
      <c r="U140" s="43">
        <f t="shared" si="87"/>
        <v>0</v>
      </c>
      <c r="V140" s="63">
        <f t="shared" si="89"/>
        <v>13</v>
      </c>
      <c r="W140" s="83"/>
    </row>
    <row r="141" spans="2:23" hidden="1">
      <c r="B141" s="63">
        <f t="shared" si="88"/>
        <v>14</v>
      </c>
      <c r="C141" s="50" t="s">
        <v>188</v>
      </c>
      <c r="D141" s="5" t="s">
        <v>188</v>
      </c>
      <c r="E141" s="14" t="s">
        <v>38</v>
      </c>
      <c r="F141" s="17" t="s">
        <v>188</v>
      </c>
      <c r="G141" s="17" t="s">
        <v>188</v>
      </c>
      <c r="H141" s="17" t="s">
        <v>6</v>
      </c>
      <c r="I141" s="18" t="s">
        <v>6</v>
      </c>
      <c r="J141" s="5">
        <f t="shared" si="85"/>
        <v>6</v>
      </c>
      <c r="K141" s="20" t="s">
        <v>188</v>
      </c>
      <c r="L141" s="21" t="s">
        <v>38</v>
      </c>
      <c r="M141" s="39"/>
      <c r="N141" s="39"/>
      <c r="O141" s="43">
        <f t="shared" si="80"/>
        <v>0</v>
      </c>
      <c r="P141" s="43">
        <f t="shared" si="86"/>
        <v>0</v>
      </c>
      <c r="Q141" s="43">
        <f t="shared" si="81"/>
        <v>0</v>
      </c>
      <c r="R141" s="43">
        <f t="shared" si="82"/>
        <v>0</v>
      </c>
      <c r="S141" s="43">
        <f t="shared" si="83"/>
        <v>0</v>
      </c>
      <c r="T141" s="43">
        <f t="shared" si="84"/>
        <v>0</v>
      </c>
      <c r="U141" s="43">
        <f t="shared" si="87"/>
        <v>0</v>
      </c>
      <c r="V141" s="63">
        <f t="shared" si="89"/>
        <v>14</v>
      </c>
      <c r="W141" s="83"/>
    </row>
    <row r="142" spans="2:23" hidden="1">
      <c r="B142" s="63">
        <f t="shared" si="88"/>
        <v>15</v>
      </c>
      <c r="C142" s="50" t="s">
        <v>188</v>
      </c>
      <c r="D142" s="5" t="s">
        <v>188</v>
      </c>
      <c r="E142" s="14" t="s">
        <v>38</v>
      </c>
      <c r="F142" s="17" t="s">
        <v>188</v>
      </c>
      <c r="G142" s="17" t="s">
        <v>188</v>
      </c>
      <c r="H142" s="17" t="s">
        <v>6</v>
      </c>
      <c r="I142" s="18" t="s">
        <v>6</v>
      </c>
      <c r="J142" s="5">
        <f t="shared" si="85"/>
        <v>6</v>
      </c>
      <c r="K142" s="20" t="s">
        <v>188</v>
      </c>
      <c r="L142" s="21" t="s">
        <v>38</v>
      </c>
      <c r="M142" s="39"/>
      <c r="N142" s="39"/>
      <c r="O142" s="43">
        <f t="shared" si="80"/>
        <v>0</v>
      </c>
      <c r="P142" s="43">
        <f t="shared" si="86"/>
        <v>0</v>
      </c>
      <c r="Q142" s="43">
        <f t="shared" si="81"/>
        <v>0</v>
      </c>
      <c r="R142" s="43">
        <f t="shared" si="82"/>
        <v>0</v>
      </c>
      <c r="S142" s="43">
        <f t="shared" si="83"/>
        <v>0</v>
      </c>
      <c r="T142" s="43">
        <f t="shared" si="84"/>
        <v>0</v>
      </c>
      <c r="U142" s="43">
        <f t="shared" si="87"/>
        <v>0</v>
      </c>
      <c r="V142" s="63">
        <f t="shared" si="89"/>
        <v>15</v>
      </c>
      <c r="W142" s="83"/>
    </row>
    <row r="143" spans="2:23" hidden="1">
      <c r="C143" s="1"/>
      <c r="D143" s="1"/>
      <c r="O143" s="44"/>
      <c r="P143" s="44"/>
      <c r="Q143" s="44"/>
      <c r="R143" s="44"/>
      <c r="S143" s="44"/>
      <c r="T143" s="44"/>
      <c r="U143" s="44"/>
      <c r="V143" s="1"/>
      <c r="W143" s="83"/>
    </row>
    <row r="144" spans="2:23" hidden="1">
      <c r="C144" s="1"/>
      <c r="D144" s="1"/>
      <c r="O144" s="44"/>
      <c r="P144" s="44"/>
      <c r="Q144" s="44"/>
      <c r="R144" s="44"/>
      <c r="S144" s="44"/>
      <c r="T144" s="44"/>
      <c r="U144" s="44"/>
      <c r="V144" s="1"/>
      <c r="W144" s="83"/>
    </row>
    <row r="145" spans="2:23" hidden="1">
      <c r="B145" s="708" t="s">
        <v>212</v>
      </c>
      <c r="C145" s="714" t="s">
        <v>201</v>
      </c>
      <c r="D145" s="717" t="s">
        <v>202</v>
      </c>
      <c r="E145" s="717" t="s">
        <v>36</v>
      </c>
      <c r="F145" s="720" t="s">
        <v>32</v>
      </c>
      <c r="G145" s="720"/>
      <c r="H145" s="720"/>
      <c r="I145" s="64" t="s">
        <v>33</v>
      </c>
      <c r="J145" s="721" t="s">
        <v>298</v>
      </c>
      <c r="K145" s="722"/>
      <c r="L145" s="705" t="s">
        <v>34</v>
      </c>
      <c r="M145" s="79" t="s">
        <v>48</v>
      </c>
      <c r="N145" s="79" t="s">
        <v>253</v>
      </c>
      <c r="O145" s="65" t="s">
        <v>220</v>
      </c>
      <c r="P145" s="65" t="s">
        <v>49</v>
      </c>
      <c r="Q145" s="65" t="s">
        <v>50</v>
      </c>
      <c r="R145" s="65" t="s">
        <v>53</v>
      </c>
      <c r="S145" s="65" t="s">
        <v>221</v>
      </c>
      <c r="T145" s="65" t="s">
        <v>218</v>
      </c>
      <c r="U145" s="65" t="s">
        <v>219</v>
      </c>
      <c r="V145" s="708" t="s">
        <v>212</v>
      </c>
      <c r="W145" s="83"/>
    </row>
    <row r="146" spans="2:23" hidden="1">
      <c r="B146" s="709"/>
      <c r="C146" s="715"/>
      <c r="D146" s="718"/>
      <c r="E146" s="718"/>
      <c r="F146" s="710" t="s">
        <v>0</v>
      </c>
      <c r="G146" s="710" t="s">
        <v>1</v>
      </c>
      <c r="H146" s="710" t="s">
        <v>2</v>
      </c>
      <c r="I146" s="712" t="s">
        <v>35</v>
      </c>
      <c r="J146" s="723"/>
      <c r="K146" s="724"/>
      <c r="L146" s="706"/>
      <c r="M146" s="80" t="s">
        <v>46</v>
      </c>
      <c r="N146" s="81" t="s">
        <v>254</v>
      </c>
      <c r="O146" s="65" t="s">
        <v>52</v>
      </c>
      <c r="P146" s="65" t="s">
        <v>51</v>
      </c>
      <c r="Q146" s="65" t="s">
        <v>358</v>
      </c>
      <c r="R146" s="65" t="s">
        <v>55</v>
      </c>
      <c r="S146" s="65" t="s">
        <v>192</v>
      </c>
      <c r="T146" s="65" t="s">
        <v>193</v>
      </c>
      <c r="U146" s="65" t="s">
        <v>56</v>
      </c>
      <c r="V146" s="709"/>
      <c r="W146" s="8" t="s">
        <v>265</v>
      </c>
    </row>
    <row r="147" spans="2:23" hidden="1">
      <c r="B147" s="709"/>
      <c r="C147" s="716"/>
      <c r="D147" s="719"/>
      <c r="E147" s="719"/>
      <c r="F147" s="711"/>
      <c r="G147" s="711"/>
      <c r="H147" s="711"/>
      <c r="I147" s="713"/>
      <c r="J147" s="725"/>
      <c r="K147" s="726"/>
      <c r="L147" s="707"/>
      <c r="M147" s="116">
        <f>SUM(O147:U147)-Q147-R147</f>
        <v>0</v>
      </c>
      <c r="N147" s="117">
        <f>O147+T147+(IF(W147=1,U147,0))</f>
        <v>0</v>
      </c>
      <c r="O147" s="66">
        <f>SUM(O148:O162)</f>
        <v>0</v>
      </c>
      <c r="P147" s="66">
        <f>SUM(P148:P162)</f>
        <v>0</v>
      </c>
      <c r="Q147" s="66">
        <f>SUM(Q148:Q162)</f>
        <v>0</v>
      </c>
      <c r="R147" s="66">
        <f>SUM(R148:R162)</f>
        <v>0</v>
      </c>
      <c r="S147" s="66">
        <f t="shared" ref="S147:T147" si="90">SUM(S148:S162)</f>
        <v>0</v>
      </c>
      <c r="T147" s="66">
        <f t="shared" si="90"/>
        <v>0</v>
      </c>
      <c r="U147" s="66">
        <f>SUM(U148:U162)</f>
        <v>0</v>
      </c>
      <c r="V147" s="709"/>
      <c r="W147" s="83">
        <f>$Y$14</f>
        <v>0</v>
      </c>
    </row>
    <row r="148" spans="2:23" hidden="1">
      <c r="B148" s="67">
        <v>1</v>
      </c>
      <c r="C148" s="50" t="s">
        <v>188</v>
      </c>
      <c r="D148" s="5" t="s">
        <v>188</v>
      </c>
      <c r="E148" s="5" t="s">
        <v>38</v>
      </c>
      <c r="F148" s="17" t="s">
        <v>188</v>
      </c>
      <c r="G148" s="17" t="s">
        <v>188</v>
      </c>
      <c r="H148" s="17"/>
      <c r="I148" s="27"/>
      <c r="J148" s="5">
        <f>IF(K148="耕作",0,IF(K148="休耕",1,IF(K148="転用",2,IF(K148="売却",3,IF(K148="貸出",4,IF(K148="借入",5,IF(K148="-",6,IF(K148="その他",7))))))))</f>
        <v>6</v>
      </c>
      <c r="K148" s="20" t="s">
        <v>188</v>
      </c>
      <c r="L148" s="21" t="s">
        <v>38</v>
      </c>
      <c r="M148" s="39"/>
      <c r="N148" s="39"/>
      <c r="O148" s="43">
        <f t="shared" ref="O148:O162" si="91">IF(J148=0,I148,0)</f>
        <v>0</v>
      </c>
      <c r="P148" s="43">
        <f>IF(J148=1,I148,0)</f>
        <v>0</v>
      </c>
      <c r="Q148" s="43">
        <f t="shared" ref="Q148:Q162" si="92">IF(J148=2,I148,0)</f>
        <v>0</v>
      </c>
      <c r="R148" s="43">
        <f t="shared" ref="R148:R162" si="93">IF(J148=3,I148,0)</f>
        <v>0</v>
      </c>
      <c r="S148" s="43">
        <f t="shared" ref="S148:S162" si="94">IF(J148=4,I148,0)</f>
        <v>0</v>
      </c>
      <c r="T148" s="43">
        <f t="shared" ref="T148:T162" si="95">IF(J148=5,I148,0)</f>
        <v>0</v>
      </c>
      <c r="U148" s="43">
        <f>IF(J148=7,I148,0)</f>
        <v>0</v>
      </c>
      <c r="V148" s="67">
        <v>1</v>
      </c>
      <c r="W148" s="83"/>
    </row>
    <row r="149" spans="2:23" hidden="1">
      <c r="B149" s="67">
        <f>1+B148</f>
        <v>2</v>
      </c>
      <c r="C149" s="50" t="s">
        <v>188</v>
      </c>
      <c r="D149" s="5" t="s">
        <v>188</v>
      </c>
      <c r="E149" s="14" t="s">
        <v>38</v>
      </c>
      <c r="F149" s="17" t="s">
        <v>188</v>
      </c>
      <c r="G149" s="17" t="s">
        <v>188</v>
      </c>
      <c r="H149" s="17"/>
      <c r="I149" s="27"/>
      <c r="J149" s="5">
        <f t="shared" ref="J149:J162" si="96">IF(K149="耕作",0,IF(K149="休耕",1,IF(K149="転用",2,IF(K149="売却",3,IF(K149="貸出",4,IF(K149="借入",5,IF(K149="-",6,IF(K149="その他",7))))))))</f>
        <v>6</v>
      </c>
      <c r="K149" s="20" t="s">
        <v>188</v>
      </c>
      <c r="L149" s="95" t="s">
        <v>38</v>
      </c>
      <c r="M149" s="39"/>
      <c r="N149" s="39"/>
      <c r="O149" s="43">
        <f t="shared" si="91"/>
        <v>0</v>
      </c>
      <c r="P149" s="43">
        <f t="shared" ref="P149:P162" si="97">IF(J149=1,I149,0)</f>
        <v>0</v>
      </c>
      <c r="Q149" s="43">
        <f t="shared" si="92"/>
        <v>0</v>
      </c>
      <c r="R149" s="43">
        <f t="shared" si="93"/>
        <v>0</v>
      </c>
      <c r="S149" s="43">
        <f t="shared" si="94"/>
        <v>0</v>
      </c>
      <c r="T149" s="43">
        <f t="shared" si="95"/>
        <v>0</v>
      </c>
      <c r="U149" s="43">
        <f t="shared" ref="U149:U162" si="98">IF(J149=7,I149,0)</f>
        <v>0</v>
      </c>
      <c r="V149" s="67">
        <f>1+V148</f>
        <v>2</v>
      </c>
      <c r="W149" s="83"/>
    </row>
    <row r="150" spans="2:23" hidden="1">
      <c r="B150" s="67">
        <f t="shared" ref="B150:B162" si="99">1+B149</f>
        <v>3</v>
      </c>
      <c r="C150" s="50" t="s">
        <v>188</v>
      </c>
      <c r="D150" s="5" t="s">
        <v>188</v>
      </c>
      <c r="E150" s="14" t="s">
        <v>38</v>
      </c>
      <c r="F150" s="17" t="s">
        <v>188</v>
      </c>
      <c r="G150" s="17" t="s">
        <v>188</v>
      </c>
      <c r="H150" s="17"/>
      <c r="I150" s="27"/>
      <c r="J150" s="5">
        <f t="shared" si="96"/>
        <v>6</v>
      </c>
      <c r="K150" s="20" t="s">
        <v>188</v>
      </c>
      <c r="L150" s="95" t="s">
        <v>38</v>
      </c>
      <c r="M150" s="39"/>
      <c r="N150" s="39"/>
      <c r="O150" s="43">
        <f t="shared" si="91"/>
        <v>0</v>
      </c>
      <c r="P150" s="43">
        <f t="shared" si="97"/>
        <v>0</v>
      </c>
      <c r="Q150" s="43">
        <f t="shared" si="92"/>
        <v>0</v>
      </c>
      <c r="R150" s="43">
        <f t="shared" si="93"/>
        <v>0</v>
      </c>
      <c r="S150" s="43">
        <f t="shared" si="94"/>
        <v>0</v>
      </c>
      <c r="T150" s="43">
        <f t="shared" si="95"/>
        <v>0</v>
      </c>
      <c r="U150" s="43">
        <f t="shared" si="98"/>
        <v>0</v>
      </c>
      <c r="V150" s="67">
        <f t="shared" ref="V150:V162" si="100">1+V149</f>
        <v>3</v>
      </c>
      <c r="W150" s="83"/>
    </row>
    <row r="151" spans="2:23" hidden="1">
      <c r="B151" s="67">
        <f t="shared" si="99"/>
        <v>4</v>
      </c>
      <c r="C151" s="50" t="s">
        <v>188</v>
      </c>
      <c r="D151" s="5" t="s">
        <v>188</v>
      </c>
      <c r="E151" s="14" t="s">
        <v>38</v>
      </c>
      <c r="F151" s="17" t="s">
        <v>188</v>
      </c>
      <c r="G151" s="17" t="s">
        <v>188</v>
      </c>
      <c r="H151" s="17" t="s">
        <v>6</v>
      </c>
      <c r="I151" s="18" t="s">
        <v>6</v>
      </c>
      <c r="J151" s="5">
        <f t="shared" si="96"/>
        <v>6</v>
      </c>
      <c r="K151" s="20" t="s">
        <v>188</v>
      </c>
      <c r="L151" s="21" t="s">
        <v>38</v>
      </c>
      <c r="M151" s="39"/>
      <c r="N151" s="39"/>
      <c r="O151" s="43">
        <f t="shared" si="91"/>
        <v>0</v>
      </c>
      <c r="P151" s="43">
        <f t="shared" si="97"/>
        <v>0</v>
      </c>
      <c r="Q151" s="43">
        <f t="shared" si="92"/>
        <v>0</v>
      </c>
      <c r="R151" s="43">
        <f t="shared" si="93"/>
        <v>0</v>
      </c>
      <c r="S151" s="43">
        <f t="shared" si="94"/>
        <v>0</v>
      </c>
      <c r="T151" s="43">
        <f t="shared" si="95"/>
        <v>0</v>
      </c>
      <c r="U151" s="43">
        <f t="shared" si="98"/>
        <v>0</v>
      </c>
      <c r="V151" s="67">
        <f t="shared" si="100"/>
        <v>4</v>
      </c>
      <c r="W151" s="83"/>
    </row>
    <row r="152" spans="2:23" hidden="1">
      <c r="B152" s="67">
        <f t="shared" si="99"/>
        <v>5</v>
      </c>
      <c r="C152" s="50" t="s">
        <v>188</v>
      </c>
      <c r="D152" s="5" t="s">
        <v>188</v>
      </c>
      <c r="E152" s="14" t="s">
        <v>38</v>
      </c>
      <c r="F152" s="17" t="s">
        <v>188</v>
      </c>
      <c r="G152" s="17" t="s">
        <v>188</v>
      </c>
      <c r="H152" s="17" t="s">
        <v>6</v>
      </c>
      <c r="I152" s="18" t="s">
        <v>6</v>
      </c>
      <c r="J152" s="5">
        <f t="shared" si="96"/>
        <v>6</v>
      </c>
      <c r="K152" s="20" t="s">
        <v>188</v>
      </c>
      <c r="L152" s="21" t="s">
        <v>38</v>
      </c>
      <c r="M152" s="39"/>
      <c r="N152" s="39"/>
      <c r="O152" s="43">
        <f t="shared" si="91"/>
        <v>0</v>
      </c>
      <c r="P152" s="43">
        <f t="shared" si="97"/>
        <v>0</v>
      </c>
      <c r="Q152" s="43">
        <f t="shared" si="92"/>
        <v>0</v>
      </c>
      <c r="R152" s="43">
        <f t="shared" si="93"/>
        <v>0</v>
      </c>
      <c r="S152" s="43">
        <f t="shared" si="94"/>
        <v>0</v>
      </c>
      <c r="T152" s="43">
        <f t="shared" si="95"/>
        <v>0</v>
      </c>
      <c r="U152" s="43">
        <f t="shared" si="98"/>
        <v>0</v>
      </c>
      <c r="V152" s="67">
        <f t="shared" si="100"/>
        <v>5</v>
      </c>
      <c r="W152" s="83"/>
    </row>
    <row r="153" spans="2:23" hidden="1">
      <c r="B153" s="67">
        <f t="shared" si="99"/>
        <v>6</v>
      </c>
      <c r="C153" s="50" t="s">
        <v>188</v>
      </c>
      <c r="D153" s="5" t="s">
        <v>188</v>
      </c>
      <c r="E153" s="14" t="s">
        <v>38</v>
      </c>
      <c r="F153" s="17" t="s">
        <v>188</v>
      </c>
      <c r="G153" s="17" t="s">
        <v>188</v>
      </c>
      <c r="H153" s="17" t="s">
        <v>6</v>
      </c>
      <c r="I153" s="18" t="s">
        <v>6</v>
      </c>
      <c r="J153" s="5">
        <f t="shared" si="96"/>
        <v>6</v>
      </c>
      <c r="K153" s="20" t="s">
        <v>188</v>
      </c>
      <c r="L153" s="21" t="s">
        <v>38</v>
      </c>
      <c r="M153" s="39"/>
      <c r="N153" s="39"/>
      <c r="O153" s="43">
        <f t="shared" si="91"/>
        <v>0</v>
      </c>
      <c r="P153" s="43">
        <f t="shared" si="97"/>
        <v>0</v>
      </c>
      <c r="Q153" s="43">
        <f t="shared" si="92"/>
        <v>0</v>
      </c>
      <c r="R153" s="43">
        <f t="shared" si="93"/>
        <v>0</v>
      </c>
      <c r="S153" s="43">
        <f t="shared" si="94"/>
        <v>0</v>
      </c>
      <c r="T153" s="43">
        <f t="shared" si="95"/>
        <v>0</v>
      </c>
      <c r="U153" s="43">
        <f t="shared" si="98"/>
        <v>0</v>
      </c>
      <c r="V153" s="67">
        <f t="shared" si="100"/>
        <v>6</v>
      </c>
      <c r="W153" s="83"/>
    </row>
    <row r="154" spans="2:23" hidden="1">
      <c r="B154" s="67">
        <f t="shared" si="99"/>
        <v>7</v>
      </c>
      <c r="C154" s="50" t="s">
        <v>188</v>
      </c>
      <c r="D154" s="5" t="s">
        <v>188</v>
      </c>
      <c r="E154" s="14" t="s">
        <v>38</v>
      </c>
      <c r="F154" s="17" t="s">
        <v>188</v>
      </c>
      <c r="G154" s="17" t="s">
        <v>188</v>
      </c>
      <c r="H154" s="17" t="s">
        <v>6</v>
      </c>
      <c r="I154" s="18" t="s">
        <v>6</v>
      </c>
      <c r="J154" s="5">
        <f t="shared" si="96"/>
        <v>6</v>
      </c>
      <c r="K154" s="20" t="s">
        <v>188</v>
      </c>
      <c r="L154" s="21" t="s">
        <v>38</v>
      </c>
      <c r="M154" s="39"/>
      <c r="N154" s="39"/>
      <c r="O154" s="43">
        <f t="shared" si="91"/>
        <v>0</v>
      </c>
      <c r="P154" s="43">
        <f t="shared" si="97"/>
        <v>0</v>
      </c>
      <c r="Q154" s="43">
        <f t="shared" si="92"/>
        <v>0</v>
      </c>
      <c r="R154" s="43">
        <f t="shared" si="93"/>
        <v>0</v>
      </c>
      <c r="S154" s="43">
        <f t="shared" si="94"/>
        <v>0</v>
      </c>
      <c r="T154" s="43">
        <f t="shared" si="95"/>
        <v>0</v>
      </c>
      <c r="U154" s="43">
        <f t="shared" si="98"/>
        <v>0</v>
      </c>
      <c r="V154" s="67">
        <f t="shared" si="100"/>
        <v>7</v>
      </c>
      <c r="W154" s="83"/>
    </row>
    <row r="155" spans="2:23" hidden="1">
      <c r="B155" s="67">
        <f t="shared" si="99"/>
        <v>8</v>
      </c>
      <c r="C155" s="50" t="s">
        <v>188</v>
      </c>
      <c r="D155" s="5" t="s">
        <v>188</v>
      </c>
      <c r="E155" s="14" t="s">
        <v>38</v>
      </c>
      <c r="F155" s="17" t="s">
        <v>188</v>
      </c>
      <c r="G155" s="17" t="s">
        <v>188</v>
      </c>
      <c r="H155" s="17" t="s">
        <v>6</v>
      </c>
      <c r="I155" s="18" t="s">
        <v>6</v>
      </c>
      <c r="J155" s="5">
        <f t="shared" si="96"/>
        <v>6</v>
      </c>
      <c r="K155" s="20" t="s">
        <v>188</v>
      </c>
      <c r="L155" s="21" t="s">
        <v>38</v>
      </c>
      <c r="M155" s="39"/>
      <c r="N155" s="39"/>
      <c r="O155" s="43">
        <f t="shared" si="91"/>
        <v>0</v>
      </c>
      <c r="P155" s="43">
        <f t="shared" si="97"/>
        <v>0</v>
      </c>
      <c r="Q155" s="43">
        <f t="shared" si="92"/>
        <v>0</v>
      </c>
      <c r="R155" s="43">
        <f t="shared" si="93"/>
        <v>0</v>
      </c>
      <c r="S155" s="43">
        <f t="shared" si="94"/>
        <v>0</v>
      </c>
      <c r="T155" s="43">
        <f t="shared" si="95"/>
        <v>0</v>
      </c>
      <c r="U155" s="43">
        <f t="shared" si="98"/>
        <v>0</v>
      </c>
      <c r="V155" s="67">
        <f t="shared" si="100"/>
        <v>8</v>
      </c>
      <c r="W155" s="83"/>
    </row>
    <row r="156" spans="2:23" hidden="1">
      <c r="B156" s="67">
        <f t="shared" si="99"/>
        <v>9</v>
      </c>
      <c r="C156" s="50" t="s">
        <v>188</v>
      </c>
      <c r="D156" s="5" t="s">
        <v>188</v>
      </c>
      <c r="E156" s="14" t="s">
        <v>38</v>
      </c>
      <c r="F156" s="17" t="s">
        <v>188</v>
      </c>
      <c r="G156" s="17" t="s">
        <v>188</v>
      </c>
      <c r="H156" s="17" t="s">
        <v>6</v>
      </c>
      <c r="I156" s="18" t="s">
        <v>6</v>
      </c>
      <c r="J156" s="5">
        <f t="shared" si="96"/>
        <v>6</v>
      </c>
      <c r="K156" s="20" t="s">
        <v>188</v>
      </c>
      <c r="L156" s="21" t="s">
        <v>38</v>
      </c>
      <c r="M156" s="39"/>
      <c r="N156" s="39"/>
      <c r="O156" s="43">
        <f t="shared" si="91"/>
        <v>0</v>
      </c>
      <c r="P156" s="43">
        <f t="shared" si="97"/>
        <v>0</v>
      </c>
      <c r="Q156" s="43">
        <f t="shared" si="92"/>
        <v>0</v>
      </c>
      <c r="R156" s="43">
        <f t="shared" si="93"/>
        <v>0</v>
      </c>
      <c r="S156" s="43">
        <f t="shared" si="94"/>
        <v>0</v>
      </c>
      <c r="T156" s="43">
        <f t="shared" si="95"/>
        <v>0</v>
      </c>
      <c r="U156" s="43">
        <f t="shared" si="98"/>
        <v>0</v>
      </c>
      <c r="V156" s="67">
        <f t="shared" si="100"/>
        <v>9</v>
      </c>
      <c r="W156" s="83"/>
    </row>
    <row r="157" spans="2:23" hidden="1">
      <c r="B157" s="67">
        <f t="shared" si="99"/>
        <v>10</v>
      </c>
      <c r="C157" s="50" t="s">
        <v>188</v>
      </c>
      <c r="D157" s="5" t="s">
        <v>188</v>
      </c>
      <c r="E157" s="14" t="s">
        <v>38</v>
      </c>
      <c r="F157" s="17" t="s">
        <v>188</v>
      </c>
      <c r="G157" s="17" t="s">
        <v>188</v>
      </c>
      <c r="H157" s="17" t="s">
        <v>6</v>
      </c>
      <c r="I157" s="18" t="s">
        <v>6</v>
      </c>
      <c r="J157" s="5">
        <f t="shared" si="96"/>
        <v>6</v>
      </c>
      <c r="K157" s="20" t="s">
        <v>188</v>
      </c>
      <c r="L157" s="21" t="s">
        <v>38</v>
      </c>
      <c r="M157" s="39"/>
      <c r="N157" s="39"/>
      <c r="O157" s="43">
        <f t="shared" si="91"/>
        <v>0</v>
      </c>
      <c r="P157" s="43">
        <f t="shared" si="97"/>
        <v>0</v>
      </c>
      <c r="Q157" s="43">
        <f t="shared" si="92"/>
        <v>0</v>
      </c>
      <c r="R157" s="43">
        <f t="shared" si="93"/>
        <v>0</v>
      </c>
      <c r="S157" s="43">
        <f t="shared" si="94"/>
        <v>0</v>
      </c>
      <c r="T157" s="43">
        <f t="shared" si="95"/>
        <v>0</v>
      </c>
      <c r="U157" s="43">
        <f t="shared" si="98"/>
        <v>0</v>
      </c>
      <c r="V157" s="67">
        <f t="shared" si="100"/>
        <v>10</v>
      </c>
      <c r="W157" s="83"/>
    </row>
    <row r="158" spans="2:23" hidden="1">
      <c r="B158" s="67">
        <f t="shared" si="99"/>
        <v>11</v>
      </c>
      <c r="C158" s="50" t="s">
        <v>188</v>
      </c>
      <c r="D158" s="5" t="s">
        <v>188</v>
      </c>
      <c r="E158" s="14" t="s">
        <v>38</v>
      </c>
      <c r="F158" s="17" t="s">
        <v>188</v>
      </c>
      <c r="G158" s="17" t="s">
        <v>188</v>
      </c>
      <c r="H158" s="17" t="s">
        <v>6</v>
      </c>
      <c r="I158" s="18" t="s">
        <v>6</v>
      </c>
      <c r="J158" s="5">
        <f t="shared" si="96"/>
        <v>6</v>
      </c>
      <c r="K158" s="20" t="s">
        <v>188</v>
      </c>
      <c r="L158" s="21" t="s">
        <v>38</v>
      </c>
      <c r="M158" s="39"/>
      <c r="N158" s="39"/>
      <c r="O158" s="43">
        <f t="shared" si="91"/>
        <v>0</v>
      </c>
      <c r="P158" s="43">
        <f t="shared" si="97"/>
        <v>0</v>
      </c>
      <c r="Q158" s="43">
        <f t="shared" si="92"/>
        <v>0</v>
      </c>
      <c r="R158" s="43">
        <f t="shared" si="93"/>
        <v>0</v>
      </c>
      <c r="S158" s="43">
        <f t="shared" si="94"/>
        <v>0</v>
      </c>
      <c r="T158" s="43">
        <f t="shared" si="95"/>
        <v>0</v>
      </c>
      <c r="U158" s="43">
        <f t="shared" si="98"/>
        <v>0</v>
      </c>
      <c r="V158" s="67">
        <f t="shared" si="100"/>
        <v>11</v>
      </c>
      <c r="W158" s="83"/>
    </row>
    <row r="159" spans="2:23" hidden="1">
      <c r="B159" s="67">
        <f t="shared" si="99"/>
        <v>12</v>
      </c>
      <c r="C159" s="50" t="s">
        <v>188</v>
      </c>
      <c r="D159" s="5" t="s">
        <v>188</v>
      </c>
      <c r="E159" s="14" t="s">
        <v>38</v>
      </c>
      <c r="F159" s="17" t="s">
        <v>188</v>
      </c>
      <c r="G159" s="17" t="s">
        <v>188</v>
      </c>
      <c r="H159" s="17" t="s">
        <v>6</v>
      </c>
      <c r="I159" s="18" t="s">
        <v>6</v>
      </c>
      <c r="J159" s="5">
        <f t="shared" si="96"/>
        <v>6</v>
      </c>
      <c r="K159" s="20" t="s">
        <v>188</v>
      </c>
      <c r="L159" s="21" t="s">
        <v>38</v>
      </c>
      <c r="M159" s="39"/>
      <c r="N159" s="39"/>
      <c r="O159" s="43">
        <f t="shared" si="91"/>
        <v>0</v>
      </c>
      <c r="P159" s="43">
        <f t="shared" si="97"/>
        <v>0</v>
      </c>
      <c r="Q159" s="43">
        <f t="shared" si="92"/>
        <v>0</v>
      </c>
      <c r="R159" s="43">
        <f t="shared" si="93"/>
        <v>0</v>
      </c>
      <c r="S159" s="43">
        <f t="shared" si="94"/>
        <v>0</v>
      </c>
      <c r="T159" s="43">
        <f t="shared" si="95"/>
        <v>0</v>
      </c>
      <c r="U159" s="43">
        <f t="shared" si="98"/>
        <v>0</v>
      </c>
      <c r="V159" s="67">
        <f t="shared" si="100"/>
        <v>12</v>
      </c>
      <c r="W159" s="83"/>
    </row>
    <row r="160" spans="2:23" hidden="1">
      <c r="B160" s="67">
        <f t="shared" si="99"/>
        <v>13</v>
      </c>
      <c r="C160" s="50" t="s">
        <v>188</v>
      </c>
      <c r="D160" s="5" t="s">
        <v>188</v>
      </c>
      <c r="E160" s="14" t="s">
        <v>38</v>
      </c>
      <c r="F160" s="17" t="s">
        <v>188</v>
      </c>
      <c r="G160" s="17" t="s">
        <v>188</v>
      </c>
      <c r="H160" s="17" t="s">
        <v>6</v>
      </c>
      <c r="I160" s="18" t="s">
        <v>6</v>
      </c>
      <c r="J160" s="5">
        <f t="shared" si="96"/>
        <v>6</v>
      </c>
      <c r="K160" s="20" t="s">
        <v>188</v>
      </c>
      <c r="L160" s="21" t="s">
        <v>38</v>
      </c>
      <c r="M160" s="39"/>
      <c r="N160" s="39"/>
      <c r="O160" s="43">
        <f t="shared" si="91"/>
        <v>0</v>
      </c>
      <c r="P160" s="43">
        <f t="shared" si="97"/>
        <v>0</v>
      </c>
      <c r="Q160" s="43">
        <f t="shared" si="92"/>
        <v>0</v>
      </c>
      <c r="R160" s="43">
        <f t="shared" si="93"/>
        <v>0</v>
      </c>
      <c r="S160" s="43">
        <f t="shared" si="94"/>
        <v>0</v>
      </c>
      <c r="T160" s="43">
        <f t="shared" si="95"/>
        <v>0</v>
      </c>
      <c r="U160" s="43">
        <f t="shared" si="98"/>
        <v>0</v>
      </c>
      <c r="V160" s="67">
        <f t="shared" si="100"/>
        <v>13</v>
      </c>
      <c r="W160" s="83"/>
    </row>
    <row r="161" spans="2:23" hidden="1">
      <c r="B161" s="67">
        <f t="shared" si="99"/>
        <v>14</v>
      </c>
      <c r="C161" s="50" t="s">
        <v>188</v>
      </c>
      <c r="D161" s="5" t="s">
        <v>188</v>
      </c>
      <c r="E161" s="14" t="s">
        <v>38</v>
      </c>
      <c r="F161" s="17" t="s">
        <v>188</v>
      </c>
      <c r="G161" s="17" t="s">
        <v>188</v>
      </c>
      <c r="H161" s="17" t="s">
        <v>6</v>
      </c>
      <c r="I161" s="18" t="s">
        <v>6</v>
      </c>
      <c r="J161" s="5">
        <f t="shared" si="96"/>
        <v>6</v>
      </c>
      <c r="K161" s="20" t="s">
        <v>188</v>
      </c>
      <c r="L161" s="21" t="s">
        <v>38</v>
      </c>
      <c r="M161" s="39"/>
      <c r="N161" s="39"/>
      <c r="O161" s="43">
        <f t="shared" si="91"/>
        <v>0</v>
      </c>
      <c r="P161" s="43">
        <f t="shared" si="97"/>
        <v>0</v>
      </c>
      <c r="Q161" s="43">
        <f t="shared" si="92"/>
        <v>0</v>
      </c>
      <c r="R161" s="43">
        <f t="shared" si="93"/>
        <v>0</v>
      </c>
      <c r="S161" s="43">
        <f t="shared" si="94"/>
        <v>0</v>
      </c>
      <c r="T161" s="43">
        <f t="shared" si="95"/>
        <v>0</v>
      </c>
      <c r="U161" s="43">
        <f t="shared" si="98"/>
        <v>0</v>
      </c>
      <c r="V161" s="67">
        <f t="shared" si="100"/>
        <v>14</v>
      </c>
      <c r="W161" s="83"/>
    </row>
    <row r="162" spans="2:23" hidden="1">
      <c r="B162" s="67">
        <f t="shared" si="99"/>
        <v>15</v>
      </c>
      <c r="C162" s="50" t="s">
        <v>188</v>
      </c>
      <c r="D162" s="5" t="s">
        <v>188</v>
      </c>
      <c r="E162" s="14" t="s">
        <v>38</v>
      </c>
      <c r="F162" s="17" t="s">
        <v>188</v>
      </c>
      <c r="G162" s="17" t="s">
        <v>188</v>
      </c>
      <c r="H162" s="17" t="s">
        <v>6</v>
      </c>
      <c r="I162" s="18" t="s">
        <v>6</v>
      </c>
      <c r="J162" s="5">
        <f t="shared" si="96"/>
        <v>6</v>
      </c>
      <c r="K162" s="20" t="s">
        <v>188</v>
      </c>
      <c r="L162" s="21" t="s">
        <v>38</v>
      </c>
      <c r="M162" s="39"/>
      <c r="N162" s="39"/>
      <c r="O162" s="43">
        <f t="shared" si="91"/>
        <v>0</v>
      </c>
      <c r="P162" s="43">
        <f t="shared" si="97"/>
        <v>0</v>
      </c>
      <c r="Q162" s="43">
        <f t="shared" si="92"/>
        <v>0</v>
      </c>
      <c r="R162" s="43">
        <f t="shared" si="93"/>
        <v>0</v>
      </c>
      <c r="S162" s="43">
        <f t="shared" si="94"/>
        <v>0</v>
      </c>
      <c r="T162" s="43">
        <f t="shared" si="95"/>
        <v>0</v>
      </c>
      <c r="U162" s="43">
        <f t="shared" si="98"/>
        <v>0</v>
      </c>
      <c r="V162" s="67">
        <f t="shared" si="100"/>
        <v>15</v>
      </c>
      <c r="W162" s="83"/>
    </row>
    <row r="163" spans="2:23" hidden="1">
      <c r="V163" s="1"/>
      <c r="W163" s="83"/>
    </row>
    <row r="164" spans="2:23" hidden="1">
      <c r="V164" s="1"/>
      <c r="W164" s="83"/>
    </row>
    <row r="165" spans="2:23" hidden="1">
      <c r="B165" s="686" t="s">
        <v>213</v>
      </c>
      <c r="C165" s="692" t="s">
        <v>201</v>
      </c>
      <c r="D165" s="695" t="s">
        <v>202</v>
      </c>
      <c r="E165" s="695" t="s">
        <v>36</v>
      </c>
      <c r="F165" s="698" t="s">
        <v>32</v>
      </c>
      <c r="G165" s="698"/>
      <c r="H165" s="698"/>
      <c r="I165" s="60" t="s">
        <v>33</v>
      </c>
      <c r="J165" s="699" t="s">
        <v>298</v>
      </c>
      <c r="K165" s="700"/>
      <c r="L165" s="683" t="s">
        <v>34</v>
      </c>
      <c r="M165" s="79" t="s">
        <v>48</v>
      </c>
      <c r="N165" s="79" t="s">
        <v>253</v>
      </c>
      <c r="O165" s="61" t="s">
        <v>220</v>
      </c>
      <c r="P165" s="61" t="s">
        <v>49</v>
      </c>
      <c r="Q165" s="61" t="s">
        <v>50</v>
      </c>
      <c r="R165" s="61" t="s">
        <v>53</v>
      </c>
      <c r="S165" s="61" t="s">
        <v>221</v>
      </c>
      <c r="T165" s="61" t="s">
        <v>218</v>
      </c>
      <c r="U165" s="61" t="s">
        <v>219</v>
      </c>
      <c r="V165" s="686" t="s">
        <v>213</v>
      </c>
      <c r="W165" s="83"/>
    </row>
    <row r="166" spans="2:23" hidden="1">
      <c r="B166" s="687"/>
      <c r="C166" s="693"/>
      <c r="D166" s="696"/>
      <c r="E166" s="696"/>
      <c r="F166" s="688" t="s">
        <v>0</v>
      </c>
      <c r="G166" s="688" t="s">
        <v>1</v>
      </c>
      <c r="H166" s="688" t="s">
        <v>2</v>
      </c>
      <c r="I166" s="690" t="s">
        <v>35</v>
      </c>
      <c r="J166" s="701"/>
      <c r="K166" s="702"/>
      <c r="L166" s="684"/>
      <c r="M166" s="80" t="s">
        <v>46</v>
      </c>
      <c r="N166" s="81" t="s">
        <v>254</v>
      </c>
      <c r="O166" s="61" t="s">
        <v>52</v>
      </c>
      <c r="P166" s="61" t="s">
        <v>51</v>
      </c>
      <c r="Q166" s="61" t="s">
        <v>358</v>
      </c>
      <c r="R166" s="61" t="s">
        <v>55</v>
      </c>
      <c r="S166" s="61" t="s">
        <v>192</v>
      </c>
      <c r="T166" s="61" t="s">
        <v>193</v>
      </c>
      <c r="U166" s="61" t="s">
        <v>56</v>
      </c>
      <c r="V166" s="687"/>
      <c r="W166" s="86" t="s">
        <v>266</v>
      </c>
    </row>
    <row r="167" spans="2:23" hidden="1">
      <c r="B167" s="687"/>
      <c r="C167" s="694"/>
      <c r="D167" s="697"/>
      <c r="E167" s="697"/>
      <c r="F167" s="689"/>
      <c r="G167" s="689"/>
      <c r="H167" s="689"/>
      <c r="I167" s="691"/>
      <c r="J167" s="703"/>
      <c r="K167" s="704"/>
      <c r="L167" s="685"/>
      <c r="M167" s="116">
        <f>SUM(O167:U167)-Q167-R167</f>
        <v>0</v>
      </c>
      <c r="N167" s="117">
        <f>O167+T167+(IF(W167=1,U167,0))</f>
        <v>0</v>
      </c>
      <c r="O167" s="62">
        <f>SUM(O168:O182)</f>
        <v>0</v>
      </c>
      <c r="P167" s="62">
        <f>SUM(P168:P182)</f>
        <v>0</v>
      </c>
      <c r="Q167" s="62">
        <f>SUM(Q168:Q182)</f>
        <v>0</v>
      </c>
      <c r="R167" s="62">
        <f>SUM(R168:R182)</f>
        <v>0</v>
      </c>
      <c r="S167" s="62">
        <f t="shared" ref="S167:T167" si="101">SUM(S168:S182)</f>
        <v>0</v>
      </c>
      <c r="T167" s="62">
        <f t="shared" si="101"/>
        <v>0</v>
      </c>
      <c r="U167" s="62">
        <f>SUM(U168:U182)</f>
        <v>0</v>
      </c>
      <c r="V167" s="687"/>
      <c r="W167" s="83">
        <f>$Y$15</f>
        <v>0</v>
      </c>
    </row>
    <row r="168" spans="2:23" hidden="1">
      <c r="B168" s="63">
        <v>1</v>
      </c>
      <c r="C168" s="50" t="s">
        <v>188</v>
      </c>
      <c r="D168" s="5" t="s">
        <v>188</v>
      </c>
      <c r="E168" s="5" t="s">
        <v>38</v>
      </c>
      <c r="F168" s="17" t="s">
        <v>188</v>
      </c>
      <c r="G168" s="17" t="s">
        <v>188</v>
      </c>
      <c r="H168" s="17"/>
      <c r="I168" s="27"/>
      <c r="J168" s="5">
        <f>IF(K168="耕作",0,IF(K168="休耕",1,IF(K168="転用",2,IF(K168="売却",3,IF(K168="貸出",4,IF(K168="借入",5,IF(K168="-",6,IF(K168="その他",7))))))))</f>
        <v>6</v>
      </c>
      <c r="K168" s="20" t="s">
        <v>188</v>
      </c>
      <c r="L168" s="21" t="s">
        <v>38</v>
      </c>
      <c r="M168" s="39"/>
      <c r="N168" s="39"/>
      <c r="O168" s="43">
        <f t="shared" ref="O168:O182" si="102">IF(J168=0,I168,0)</f>
        <v>0</v>
      </c>
      <c r="P168" s="43">
        <f>IF(J168=1,I168,0)</f>
        <v>0</v>
      </c>
      <c r="Q168" s="43">
        <f t="shared" ref="Q168:Q182" si="103">IF(J168=2,I168,0)</f>
        <v>0</v>
      </c>
      <c r="R168" s="43">
        <f t="shared" ref="R168:R182" si="104">IF(J168=3,I168,0)</f>
        <v>0</v>
      </c>
      <c r="S168" s="43">
        <f t="shared" ref="S168:S182" si="105">IF(J168=4,I168,0)</f>
        <v>0</v>
      </c>
      <c r="T168" s="43">
        <f t="shared" ref="T168:T182" si="106">IF(J168=5,I168,0)</f>
        <v>0</v>
      </c>
      <c r="U168" s="43">
        <f>IF(J168=7,I168,0)</f>
        <v>0</v>
      </c>
      <c r="V168" s="63">
        <v>1</v>
      </c>
      <c r="W168" s="83"/>
    </row>
    <row r="169" spans="2:23" hidden="1">
      <c r="B169" s="63">
        <f>1+B168</f>
        <v>2</v>
      </c>
      <c r="C169" s="50" t="s">
        <v>188</v>
      </c>
      <c r="D169" s="5" t="s">
        <v>188</v>
      </c>
      <c r="E169" s="14" t="s">
        <v>38</v>
      </c>
      <c r="F169" s="17" t="s">
        <v>188</v>
      </c>
      <c r="G169" s="17" t="s">
        <v>188</v>
      </c>
      <c r="H169" s="17"/>
      <c r="I169" s="27"/>
      <c r="J169" s="5">
        <f t="shared" ref="J169:J182" si="107">IF(K169="耕作",0,IF(K169="休耕",1,IF(K169="転用",2,IF(K169="売却",3,IF(K169="貸出",4,IF(K169="借入",5,IF(K169="-",6,IF(K169="その他",7))))))))</f>
        <v>6</v>
      </c>
      <c r="K169" s="20" t="s">
        <v>188</v>
      </c>
      <c r="L169" s="95" t="s">
        <v>38</v>
      </c>
      <c r="M169" s="39"/>
      <c r="N169" s="39"/>
      <c r="O169" s="43">
        <f t="shared" si="102"/>
        <v>0</v>
      </c>
      <c r="P169" s="43">
        <f t="shared" ref="P169:P182" si="108">IF(J169=1,I169,0)</f>
        <v>0</v>
      </c>
      <c r="Q169" s="43">
        <f t="shared" si="103"/>
        <v>0</v>
      </c>
      <c r="R169" s="43">
        <f t="shared" si="104"/>
        <v>0</v>
      </c>
      <c r="S169" s="43">
        <f t="shared" si="105"/>
        <v>0</v>
      </c>
      <c r="T169" s="43">
        <f t="shared" si="106"/>
        <v>0</v>
      </c>
      <c r="U169" s="43">
        <f t="shared" ref="U169:U182" si="109">IF(J169=7,I169,0)</f>
        <v>0</v>
      </c>
      <c r="V169" s="63">
        <f>1+V168</f>
        <v>2</v>
      </c>
      <c r="W169" s="83"/>
    </row>
    <row r="170" spans="2:23" hidden="1">
      <c r="B170" s="63">
        <f t="shared" ref="B170:B182" si="110">1+B169</f>
        <v>3</v>
      </c>
      <c r="C170" s="50" t="s">
        <v>188</v>
      </c>
      <c r="D170" s="5" t="s">
        <v>188</v>
      </c>
      <c r="E170" s="14" t="s">
        <v>38</v>
      </c>
      <c r="F170" s="17" t="s">
        <v>188</v>
      </c>
      <c r="G170" s="17" t="s">
        <v>188</v>
      </c>
      <c r="H170" s="17"/>
      <c r="I170" s="27"/>
      <c r="J170" s="5">
        <f t="shared" si="107"/>
        <v>6</v>
      </c>
      <c r="K170" s="20" t="s">
        <v>188</v>
      </c>
      <c r="L170" s="95" t="s">
        <v>38</v>
      </c>
      <c r="M170" s="39"/>
      <c r="N170" s="39"/>
      <c r="O170" s="43">
        <f t="shared" si="102"/>
        <v>0</v>
      </c>
      <c r="P170" s="43">
        <f t="shared" si="108"/>
        <v>0</v>
      </c>
      <c r="Q170" s="43">
        <f t="shared" si="103"/>
        <v>0</v>
      </c>
      <c r="R170" s="43">
        <f t="shared" si="104"/>
        <v>0</v>
      </c>
      <c r="S170" s="43">
        <f t="shared" si="105"/>
        <v>0</v>
      </c>
      <c r="T170" s="43">
        <f t="shared" si="106"/>
        <v>0</v>
      </c>
      <c r="U170" s="43">
        <f t="shared" si="109"/>
        <v>0</v>
      </c>
      <c r="V170" s="63">
        <f t="shared" ref="V170:V182" si="111">1+V169</f>
        <v>3</v>
      </c>
      <c r="W170" s="83"/>
    </row>
    <row r="171" spans="2:23" hidden="1">
      <c r="B171" s="63">
        <f t="shared" si="110"/>
        <v>4</v>
      </c>
      <c r="C171" s="50" t="s">
        <v>188</v>
      </c>
      <c r="D171" s="5" t="s">
        <v>188</v>
      </c>
      <c r="E171" s="14" t="s">
        <v>38</v>
      </c>
      <c r="F171" s="17" t="s">
        <v>188</v>
      </c>
      <c r="G171" s="17" t="s">
        <v>188</v>
      </c>
      <c r="H171" s="17" t="s">
        <v>6</v>
      </c>
      <c r="I171" s="18" t="s">
        <v>6</v>
      </c>
      <c r="J171" s="5">
        <f t="shared" si="107"/>
        <v>6</v>
      </c>
      <c r="K171" s="20" t="s">
        <v>188</v>
      </c>
      <c r="L171" s="21" t="s">
        <v>38</v>
      </c>
      <c r="M171" s="39"/>
      <c r="N171" s="39"/>
      <c r="O171" s="43">
        <f t="shared" si="102"/>
        <v>0</v>
      </c>
      <c r="P171" s="43">
        <f t="shared" si="108"/>
        <v>0</v>
      </c>
      <c r="Q171" s="43">
        <f t="shared" si="103"/>
        <v>0</v>
      </c>
      <c r="R171" s="43">
        <f t="shared" si="104"/>
        <v>0</v>
      </c>
      <c r="S171" s="43">
        <f t="shared" si="105"/>
        <v>0</v>
      </c>
      <c r="T171" s="43">
        <f t="shared" si="106"/>
        <v>0</v>
      </c>
      <c r="U171" s="43">
        <f t="shared" si="109"/>
        <v>0</v>
      </c>
      <c r="V171" s="63">
        <f t="shared" si="111"/>
        <v>4</v>
      </c>
      <c r="W171" s="83"/>
    </row>
    <row r="172" spans="2:23" hidden="1">
      <c r="B172" s="63">
        <f t="shared" si="110"/>
        <v>5</v>
      </c>
      <c r="C172" s="50" t="s">
        <v>188</v>
      </c>
      <c r="D172" s="5" t="s">
        <v>188</v>
      </c>
      <c r="E172" s="14" t="s">
        <v>38</v>
      </c>
      <c r="F172" s="17" t="s">
        <v>188</v>
      </c>
      <c r="G172" s="17" t="s">
        <v>188</v>
      </c>
      <c r="H172" s="17" t="s">
        <v>6</v>
      </c>
      <c r="I172" s="18" t="s">
        <v>6</v>
      </c>
      <c r="J172" s="5">
        <f t="shared" si="107"/>
        <v>6</v>
      </c>
      <c r="K172" s="20" t="s">
        <v>188</v>
      </c>
      <c r="L172" s="21" t="s">
        <v>38</v>
      </c>
      <c r="M172" s="39"/>
      <c r="N172" s="39"/>
      <c r="O172" s="43">
        <f t="shared" si="102"/>
        <v>0</v>
      </c>
      <c r="P172" s="43">
        <f t="shared" si="108"/>
        <v>0</v>
      </c>
      <c r="Q172" s="43">
        <f t="shared" si="103"/>
        <v>0</v>
      </c>
      <c r="R172" s="43">
        <f t="shared" si="104"/>
        <v>0</v>
      </c>
      <c r="S172" s="43">
        <f t="shared" si="105"/>
        <v>0</v>
      </c>
      <c r="T172" s="43">
        <f t="shared" si="106"/>
        <v>0</v>
      </c>
      <c r="U172" s="43">
        <f t="shared" si="109"/>
        <v>0</v>
      </c>
      <c r="V172" s="63">
        <f t="shared" si="111"/>
        <v>5</v>
      </c>
      <c r="W172" s="83"/>
    </row>
    <row r="173" spans="2:23" hidden="1">
      <c r="B173" s="63">
        <f t="shared" si="110"/>
        <v>6</v>
      </c>
      <c r="C173" s="50" t="s">
        <v>188</v>
      </c>
      <c r="D173" s="5" t="s">
        <v>188</v>
      </c>
      <c r="E173" s="14" t="s">
        <v>38</v>
      </c>
      <c r="F173" s="17" t="s">
        <v>188</v>
      </c>
      <c r="G173" s="17" t="s">
        <v>188</v>
      </c>
      <c r="H173" s="17" t="s">
        <v>6</v>
      </c>
      <c r="I173" s="18" t="s">
        <v>6</v>
      </c>
      <c r="J173" s="5">
        <f t="shared" si="107"/>
        <v>6</v>
      </c>
      <c r="K173" s="20" t="s">
        <v>188</v>
      </c>
      <c r="L173" s="21" t="s">
        <v>38</v>
      </c>
      <c r="M173" s="39"/>
      <c r="N173" s="39"/>
      <c r="O173" s="43">
        <f t="shared" si="102"/>
        <v>0</v>
      </c>
      <c r="P173" s="43">
        <f t="shared" si="108"/>
        <v>0</v>
      </c>
      <c r="Q173" s="43">
        <f t="shared" si="103"/>
        <v>0</v>
      </c>
      <c r="R173" s="43">
        <f t="shared" si="104"/>
        <v>0</v>
      </c>
      <c r="S173" s="43">
        <f t="shared" si="105"/>
        <v>0</v>
      </c>
      <c r="T173" s="43">
        <f t="shared" si="106"/>
        <v>0</v>
      </c>
      <c r="U173" s="43">
        <f t="shared" si="109"/>
        <v>0</v>
      </c>
      <c r="V173" s="63">
        <f t="shared" si="111"/>
        <v>6</v>
      </c>
      <c r="W173" s="83"/>
    </row>
    <row r="174" spans="2:23" hidden="1">
      <c r="B174" s="63">
        <f t="shared" si="110"/>
        <v>7</v>
      </c>
      <c r="C174" s="50" t="s">
        <v>188</v>
      </c>
      <c r="D174" s="5" t="s">
        <v>188</v>
      </c>
      <c r="E174" s="14" t="s">
        <v>38</v>
      </c>
      <c r="F174" s="17" t="s">
        <v>188</v>
      </c>
      <c r="G174" s="17" t="s">
        <v>188</v>
      </c>
      <c r="H174" s="17" t="s">
        <v>6</v>
      </c>
      <c r="I174" s="18" t="s">
        <v>6</v>
      </c>
      <c r="J174" s="5">
        <f t="shared" si="107"/>
        <v>6</v>
      </c>
      <c r="K174" s="20" t="s">
        <v>188</v>
      </c>
      <c r="L174" s="21" t="s">
        <v>38</v>
      </c>
      <c r="M174" s="39"/>
      <c r="N174" s="39"/>
      <c r="O174" s="43">
        <f t="shared" si="102"/>
        <v>0</v>
      </c>
      <c r="P174" s="43">
        <f t="shared" si="108"/>
        <v>0</v>
      </c>
      <c r="Q174" s="43">
        <f t="shared" si="103"/>
        <v>0</v>
      </c>
      <c r="R174" s="43">
        <f t="shared" si="104"/>
        <v>0</v>
      </c>
      <c r="S174" s="43">
        <f t="shared" si="105"/>
        <v>0</v>
      </c>
      <c r="T174" s="43">
        <f t="shared" si="106"/>
        <v>0</v>
      </c>
      <c r="U174" s="43">
        <f t="shared" si="109"/>
        <v>0</v>
      </c>
      <c r="V174" s="63">
        <f t="shared" si="111"/>
        <v>7</v>
      </c>
      <c r="W174" s="83"/>
    </row>
    <row r="175" spans="2:23" hidden="1">
      <c r="B175" s="63">
        <f t="shared" si="110"/>
        <v>8</v>
      </c>
      <c r="C175" s="50" t="s">
        <v>188</v>
      </c>
      <c r="D175" s="5" t="s">
        <v>188</v>
      </c>
      <c r="E175" s="14" t="s">
        <v>38</v>
      </c>
      <c r="F175" s="17" t="s">
        <v>188</v>
      </c>
      <c r="G175" s="17" t="s">
        <v>188</v>
      </c>
      <c r="H175" s="17" t="s">
        <v>6</v>
      </c>
      <c r="I175" s="18" t="s">
        <v>6</v>
      </c>
      <c r="J175" s="5">
        <f t="shared" si="107"/>
        <v>6</v>
      </c>
      <c r="K175" s="20" t="s">
        <v>188</v>
      </c>
      <c r="L175" s="21" t="s">
        <v>38</v>
      </c>
      <c r="M175" s="39"/>
      <c r="N175" s="39"/>
      <c r="O175" s="43">
        <f t="shared" si="102"/>
        <v>0</v>
      </c>
      <c r="P175" s="43">
        <f t="shared" si="108"/>
        <v>0</v>
      </c>
      <c r="Q175" s="43">
        <f t="shared" si="103"/>
        <v>0</v>
      </c>
      <c r="R175" s="43">
        <f t="shared" si="104"/>
        <v>0</v>
      </c>
      <c r="S175" s="43">
        <f t="shared" si="105"/>
        <v>0</v>
      </c>
      <c r="T175" s="43">
        <f t="shared" si="106"/>
        <v>0</v>
      </c>
      <c r="U175" s="43">
        <f t="shared" si="109"/>
        <v>0</v>
      </c>
      <c r="V175" s="63">
        <f t="shared" si="111"/>
        <v>8</v>
      </c>
      <c r="W175" s="83"/>
    </row>
    <row r="176" spans="2:23" hidden="1">
      <c r="B176" s="63">
        <f t="shared" si="110"/>
        <v>9</v>
      </c>
      <c r="C176" s="50" t="s">
        <v>188</v>
      </c>
      <c r="D176" s="5" t="s">
        <v>188</v>
      </c>
      <c r="E176" s="14" t="s">
        <v>38</v>
      </c>
      <c r="F176" s="17" t="s">
        <v>188</v>
      </c>
      <c r="G176" s="17" t="s">
        <v>188</v>
      </c>
      <c r="H176" s="17" t="s">
        <v>6</v>
      </c>
      <c r="I176" s="18" t="s">
        <v>6</v>
      </c>
      <c r="J176" s="5">
        <f t="shared" si="107"/>
        <v>6</v>
      </c>
      <c r="K176" s="20" t="s">
        <v>188</v>
      </c>
      <c r="L176" s="21" t="s">
        <v>38</v>
      </c>
      <c r="M176" s="39"/>
      <c r="N176" s="39"/>
      <c r="O176" s="43">
        <f t="shared" si="102"/>
        <v>0</v>
      </c>
      <c r="P176" s="43">
        <f t="shared" si="108"/>
        <v>0</v>
      </c>
      <c r="Q176" s="43">
        <f t="shared" si="103"/>
        <v>0</v>
      </c>
      <c r="R176" s="43">
        <f t="shared" si="104"/>
        <v>0</v>
      </c>
      <c r="S176" s="43">
        <f t="shared" si="105"/>
        <v>0</v>
      </c>
      <c r="T176" s="43">
        <f t="shared" si="106"/>
        <v>0</v>
      </c>
      <c r="U176" s="43">
        <f t="shared" si="109"/>
        <v>0</v>
      </c>
      <c r="V176" s="63">
        <f t="shared" si="111"/>
        <v>9</v>
      </c>
      <c r="W176" s="83"/>
    </row>
    <row r="177" spans="2:23" hidden="1">
      <c r="B177" s="63">
        <f t="shared" si="110"/>
        <v>10</v>
      </c>
      <c r="C177" s="50" t="s">
        <v>188</v>
      </c>
      <c r="D177" s="5" t="s">
        <v>188</v>
      </c>
      <c r="E177" s="14" t="s">
        <v>38</v>
      </c>
      <c r="F177" s="17" t="s">
        <v>188</v>
      </c>
      <c r="G177" s="17" t="s">
        <v>188</v>
      </c>
      <c r="H177" s="17" t="s">
        <v>6</v>
      </c>
      <c r="I177" s="18" t="s">
        <v>6</v>
      </c>
      <c r="J177" s="5">
        <f t="shared" si="107"/>
        <v>6</v>
      </c>
      <c r="K177" s="20" t="s">
        <v>188</v>
      </c>
      <c r="L177" s="21" t="s">
        <v>38</v>
      </c>
      <c r="M177" s="39"/>
      <c r="N177" s="39"/>
      <c r="O177" s="43">
        <f t="shared" si="102"/>
        <v>0</v>
      </c>
      <c r="P177" s="43">
        <f t="shared" si="108"/>
        <v>0</v>
      </c>
      <c r="Q177" s="43">
        <f t="shared" si="103"/>
        <v>0</v>
      </c>
      <c r="R177" s="43">
        <f t="shared" si="104"/>
        <v>0</v>
      </c>
      <c r="S177" s="43">
        <f t="shared" si="105"/>
        <v>0</v>
      </c>
      <c r="T177" s="43">
        <f t="shared" si="106"/>
        <v>0</v>
      </c>
      <c r="U177" s="43">
        <f t="shared" si="109"/>
        <v>0</v>
      </c>
      <c r="V177" s="63">
        <f t="shared" si="111"/>
        <v>10</v>
      </c>
      <c r="W177" s="83"/>
    </row>
    <row r="178" spans="2:23" hidden="1">
      <c r="B178" s="63">
        <f t="shared" si="110"/>
        <v>11</v>
      </c>
      <c r="C178" s="50" t="s">
        <v>188</v>
      </c>
      <c r="D178" s="5" t="s">
        <v>188</v>
      </c>
      <c r="E178" s="14" t="s">
        <v>38</v>
      </c>
      <c r="F178" s="17" t="s">
        <v>188</v>
      </c>
      <c r="G178" s="17" t="s">
        <v>188</v>
      </c>
      <c r="H178" s="17" t="s">
        <v>6</v>
      </c>
      <c r="I178" s="18" t="s">
        <v>6</v>
      </c>
      <c r="J178" s="5">
        <f t="shared" si="107"/>
        <v>6</v>
      </c>
      <c r="K178" s="20" t="s">
        <v>188</v>
      </c>
      <c r="L178" s="21" t="s">
        <v>38</v>
      </c>
      <c r="M178" s="39"/>
      <c r="N178" s="39"/>
      <c r="O178" s="43">
        <f t="shared" si="102"/>
        <v>0</v>
      </c>
      <c r="P178" s="43">
        <f t="shared" si="108"/>
        <v>0</v>
      </c>
      <c r="Q178" s="43">
        <f t="shared" si="103"/>
        <v>0</v>
      </c>
      <c r="R178" s="43">
        <f t="shared" si="104"/>
        <v>0</v>
      </c>
      <c r="S178" s="43">
        <f t="shared" si="105"/>
        <v>0</v>
      </c>
      <c r="T178" s="43">
        <f t="shared" si="106"/>
        <v>0</v>
      </c>
      <c r="U178" s="43">
        <f t="shared" si="109"/>
        <v>0</v>
      </c>
      <c r="V178" s="63">
        <f t="shared" si="111"/>
        <v>11</v>
      </c>
      <c r="W178" s="83"/>
    </row>
    <row r="179" spans="2:23" hidden="1">
      <c r="B179" s="63">
        <f t="shared" si="110"/>
        <v>12</v>
      </c>
      <c r="C179" s="50" t="s">
        <v>188</v>
      </c>
      <c r="D179" s="5" t="s">
        <v>188</v>
      </c>
      <c r="E179" s="14" t="s">
        <v>38</v>
      </c>
      <c r="F179" s="17" t="s">
        <v>188</v>
      </c>
      <c r="G179" s="17" t="s">
        <v>188</v>
      </c>
      <c r="H179" s="17" t="s">
        <v>6</v>
      </c>
      <c r="I179" s="18" t="s">
        <v>6</v>
      </c>
      <c r="J179" s="5">
        <f t="shared" si="107"/>
        <v>6</v>
      </c>
      <c r="K179" s="20" t="s">
        <v>188</v>
      </c>
      <c r="L179" s="21" t="s">
        <v>38</v>
      </c>
      <c r="M179" s="39"/>
      <c r="N179" s="39"/>
      <c r="O179" s="43">
        <f t="shared" si="102"/>
        <v>0</v>
      </c>
      <c r="P179" s="43">
        <f t="shared" si="108"/>
        <v>0</v>
      </c>
      <c r="Q179" s="43">
        <f t="shared" si="103"/>
        <v>0</v>
      </c>
      <c r="R179" s="43">
        <f t="shared" si="104"/>
        <v>0</v>
      </c>
      <c r="S179" s="43">
        <f t="shared" si="105"/>
        <v>0</v>
      </c>
      <c r="T179" s="43">
        <f t="shared" si="106"/>
        <v>0</v>
      </c>
      <c r="U179" s="43">
        <f t="shared" si="109"/>
        <v>0</v>
      </c>
      <c r="V179" s="63">
        <f t="shared" si="111"/>
        <v>12</v>
      </c>
      <c r="W179" s="83"/>
    </row>
    <row r="180" spans="2:23" hidden="1">
      <c r="B180" s="63">
        <f t="shared" si="110"/>
        <v>13</v>
      </c>
      <c r="C180" s="50" t="s">
        <v>188</v>
      </c>
      <c r="D180" s="5" t="s">
        <v>188</v>
      </c>
      <c r="E180" s="14" t="s">
        <v>38</v>
      </c>
      <c r="F180" s="17" t="s">
        <v>188</v>
      </c>
      <c r="G180" s="17" t="s">
        <v>188</v>
      </c>
      <c r="H180" s="17" t="s">
        <v>6</v>
      </c>
      <c r="I180" s="18" t="s">
        <v>6</v>
      </c>
      <c r="J180" s="5">
        <f t="shared" si="107"/>
        <v>6</v>
      </c>
      <c r="K180" s="20" t="s">
        <v>188</v>
      </c>
      <c r="L180" s="21" t="s">
        <v>38</v>
      </c>
      <c r="M180" s="39"/>
      <c r="N180" s="39"/>
      <c r="O180" s="43">
        <f t="shared" si="102"/>
        <v>0</v>
      </c>
      <c r="P180" s="43">
        <f t="shared" si="108"/>
        <v>0</v>
      </c>
      <c r="Q180" s="43">
        <f t="shared" si="103"/>
        <v>0</v>
      </c>
      <c r="R180" s="43">
        <f t="shared" si="104"/>
        <v>0</v>
      </c>
      <c r="S180" s="43">
        <f t="shared" si="105"/>
        <v>0</v>
      </c>
      <c r="T180" s="43">
        <f t="shared" si="106"/>
        <v>0</v>
      </c>
      <c r="U180" s="43">
        <f t="shared" si="109"/>
        <v>0</v>
      </c>
      <c r="V180" s="63">
        <f t="shared" si="111"/>
        <v>13</v>
      </c>
      <c r="W180" s="83"/>
    </row>
    <row r="181" spans="2:23" hidden="1">
      <c r="B181" s="63">
        <f t="shared" si="110"/>
        <v>14</v>
      </c>
      <c r="C181" s="50" t="s">
        <v>188</v>
      </c>
      <c r="D181" s="5" t="s">
        <v>188</v>
      </c>
      <c r="E181" s="14" t="s">
        <v>38</v>
      </c>
      <c r="F181" s="17" t="s">
        <v>188</v>
      </c>
      <c r="G181" s="17" t="s">
        <v>188</v>
      </c>
      <c r="H181" s="17" t="s">
        <v>6</v>
      </c>
      <c r="I181" s="18" t="s">
        <v>6</v>
      </c>
      <c r="J181" s="5">
        <f t="shared" si="107"/>
        <v>6</v>
      </c>
      <c r="K181" s="20" t="s">
        <v>188</v>
      </c>
      <c r="L181" s="21" t="s">
        <v>38</v>
      </c>
      <c r="M181" s="39"/>
      <c r="N181" s="39"/>
      <c r="O181" s="43">
        <f t="shared" si="102"/>
        <v>0</v>
      </c>
      <c r="P181" s="43">
        <f t="shared" si="108"/>
        <v>0</v>
      </c>
      <c r="Q181" s="43">
        <f t="shared" si="103"/>
        <v>0</v>
      </c>
      <c r="R181" s="43">
        <f t="shared" si="104"/>
        <v>0</v>
      </c>
      <c r="S181" s="43">
        <f t="shared" si="105"/>
        <v>0</v>
      </c>
      <c r="T181" s="43">
        <f t="shared" si="106"/>
        <v>0</v>
      </c>
      <c r="U181" s="43">
        <f t="shared" si="109"/>
        <v>0</v>
      </c>
      <c r="V181" s="63">
        <f t="shared" si="111"/>
        <v>14</v>
      </c>
      <c r="W181" s="83"/>
    </row>
    <row r="182" spans="2:23" hidden="1">
      <c r="B182" s="63">
        <f t="shared" si="110"/>
        <v>15</v>
      </c>
      <c r="C182" s="50" t="s">
        <v>188</v>
      </c>
      <c r="D182" s="5" t="s">
        <v>188</v>
      </c>
      <c r="E182" s="14" t="s">
        <v>38</v>
      </c>
      <c r="F182" s="17" t="s">
        <v>188</v>
      </c>
      <c r="G182" s="17" t="s">
        <v>188</v>
      </c>
      <c r="H182" s="17" t="s">
        <v>6</v>
      </c>
      <c r="I182" s="18" t="s">
        <v>6</v>
      </c>
      <c r="J182" s="5">
        <f t="shared" si="107"/>
        <v>6</v>
      </c>
      <c r="K182" s="20" t="s">
        <v>188</v>
      </c>
      <c r="L182" s="21" t="s">
        <v>38</v>
      </c>
      <c r="M182" s="39"/>
      <c r="N182" s="39"/>
      <c r="O182" s="43">
        <f t="shared" si="102"/>
        <v>0</v>
      </c>
      <c r="P182" s="43">
        <f t="shared" si="108"/>
        <v>0</v>
      </c>
      <c r="Q182" s="43">
        <f t="shared" si="103"/>
        <v>0</v>
      </c>
      <c r="R182" s="43">
        <f t="shared" si="104"/>
        <v>0</v>
      </c>
      <c r="S182" s="43">
        <f t="shared" si="105"/>
        <v>0</v>
      </c>
      <c r="T182" s="43">
        <f t="shared" si="106"/>
        <v>0</v>
      </c>
      <c r="U182" s="43">
        <f t="shared" si="109"/>
        <v>0</v>
      </c>
      <c r="V182" s="63">
        <f t="shared" si="111"/>
        <v>15</v>
      </c>
      <c r="W182" s="83"/>
    </row>
    <row r="183" spans="2:23" hidden="1"/>
    <row r="184" spans="2:23" hidden="1"/>
  </sheetData>
  <mergeCells count="114">
    <mergeCell ref="L165:L167"/>
    <mergeCell ref="V165:V167"/>
    <mergeCell ref="F166:F167"/>
    <mergeCell ref="G166:G167"/>
    <mergeCell ref="H166:H167"/>
    <mergeCell ref="I166:I167"/>
    <mergeCell ref="B165:B167"/>
    <mergeCell ref="C165:C167"/>
    <mergeCell ref="D165:D167"/>
    <mergeCell ref="E165:E167"/>
    <mergeCell ref="F165:H165"/>
    <mergeCell ref="J165:K167"/>
    <mergeCell ref="L145:L147"/>
    <mergeCell ref="V145:V147"/>
    <mergeCell ref="F146:F147"/>
    <mergeCell ref="G146:G147"/>
    <mergeCell ref="H146:H147"/>
    <mergeCell ref="I146:I147"/>
    <mergeCell ref="B145:B147"/>
    <mergeCell ref="C145:C147"/>
    <mergeCell ref="D145:D147"/>
    <mergeCell ref="E145:E147"/>
    <mergeCell ref="F145:H145"/>
    <mergeCell ref="J145:K147"/>
    <mergeCell ref="L125:L127"/>
    <mergeCell ref="V125:V127"/>
    <mergeCell ref="F126:F127"/>
    <mergeCell ref="G126:G127"/>
    <mergeCell ref="H126:H127"/>
    <mergeCell ref="I126:I127"/>
    <mergeCell ref="B125:B127"/>
    <mergeCell ref="C125:C127"/>
    <mergeCell ref="D125:D127"/>
    <mergeCell ref="E125:E127"/>
    <mergeCell ref="F125:H125"/>
    <mergeCell ref="J125:K127"/>
    <mergeCell ref="L105:L107"/>
    <mergeCell ref="V105:V107"/>
    <mergeCell ref="F106:F107"/>
    <mergeCell ref="G106:G107"/>
    <mergeCell ref="H106:H107"/>
    <mergeCell ref="I106:I107"/>
    <mergeCell ref="B105:B107"/>
    <mergeCell ref="C105:C107"/>
    <mergeCell ref="D105:D107"/>
    <mergeCell ref="E105:E107"/>
    <mergeCell ref="F105:H105"/>
    <mergeCell ref="J105:K107"/>
    <mergeCell ref="L85:L87"/>
    <mergeCell ref="V85:V87"/>
    <mergeCell ref="F86:F87"/>
    <mergeCell ref="G86:G87"/>
    <mergeCell ref="H86:H87"/>
    <mergeCell ref="I86:I87"/>
    <mergeCell ref="B85:B87"/>
    <mergeCell ref="C85:C87"/>
    <mergeCell ref="D85:D87"/>
    <mergeCell ref="E85:E87"/>
    <mergeCell ref="F85:H85"/>
    <mergeCell ref="J85:K87"/>
    <mergeCell ref="L65:L67"/>
    <mergeCell ref="V65:V67"/>
    <mergeCell ref="F66:F67"/>
    <mergeCell ref="G66:G67"/>
    <mergeCell ref="H66:H67"/>
    <mergeCell ref="I66:I67"/>
    <mergeCell ref="B65:B67"/>
    <mergeCell ref="C65:C67"/>
    <mergeCell ref="D65:D67"/>
    <mergeCell ref="E65:E67"/>
    <mergeCell ref="F65:H65"/>
    <mergeCell ref="J65:K67"/>
    <mergeCell ref="L45:L47"/>
    <mergeCell ref="V45:V47"/>
    <mergeCell ref="F46:F47"/>
    <mergeCell ref="G46:G47"/>
    <mergeCell ref="H46:H47"/>
    <mergeCell ref="I46:I47"/>
    <mergeCell ref="B45:B47"/>
    <mergeCell ref="C45:C47"/>
    <mergeCell ref="D45:D47"/>
    <mergeCell ref="E45:E47"/>
    <mergeCell ref="F45:H45"/>
    <mergeCell ref="J45:K47"/>
    <mergeCell ref="L25:L27"/>
    <mergeCell ref="V25:V27"/>
    <mergeCell ref="F26:F27"/>
    <mergeCell ref="G26:G27"/>
    <mergeCell ref="H26:H27"/>
    <mergeCell ref="I26:I27"/>
    <mergeCell ref="B25:B27"/>
    <mergeCell ref="C25:C27"/>
    <mergeCell ref="D25:D27"/>
    <mergeCell ref="E25:E27"/>
    <mergeCell ref="F25:H25"/>
    <mergeCell ref="J25:K27"/>
    <mergeCell ref="V5:V7"/>
    <mergeCell ref="X5:X6"/>
    <mergeCell ref="Y5:Y6"/>
    <mergeCell ref="Z5:Z6"/>
    <mergeCell ref="AA5:AA6"/>
    <mergeCell ref="F6:F7"/>
    <mergeCell ref="G6:G7"/>
    <mergeCell ref="H6:H7"/>
    <mergeCell ref="I6:I7"/>
    <mergeCell ref="C2:E3"/>
    <mergeCell ref="K2:M3"/>
    <mergeCell ref="B5:B7"/>
    <mergeCell ref="C5:C7"/>
    <mergeCell ref="D5:D7"/>
    <mergeCell ref="E5:E7"/>
    <mergeCell ref="F5:H5"/>
    <mergeCell ref="J5:K7"/>
    <mergeCell ref="L5:L7"/>
  </mergeCells>
  <phoneticPr fontId="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EA180131-836A-4494-9B45-E7B6FAF02A75}">
          <x14:formula1>
            <xm:f>EB!$F$3:$F$6</xm:f>
          </x14:formula1>
          <xm:sqref>C48:C62 C28:C42 C8:C22 C148:C162 C128:C142 C108:C122 C88:C102 C168:C182 Z7:Z15 C68:C82</xm:sqref>
        </x14:dataValidation>
        <x14:dataValidation type="list" allowBlank="1" showInputMessage="1" showErrorMessage="1" xr:uid="{F35DFCF3-04D1-4E0D-9602-930068F79397}">
          <x14:formula1>
            <xm:f>EB!$H$3:$H$5</xm:f>
          </x14:formula1>
          <xm:sqref>D68:D82 AA7:AA15 D48:D62 D168:D182 D88:D102 D108:D122 D128:D142 D148:D162 D8:D22 D28:D42</xm:sqref>
        </x14:dataValidation>
        <x14:dataValidation type="list" allowBlank="1" showInputMessage="1" showErrorMessage="1" xr:uid="{CFD0CC71-9170-46BC-A510-305978993B8B}">
          <x14:formula1>
            <xm:f>EB!$K$3:$K$15</xm:f>
          </x14:formula1>
          <xm:sqref>K68:K82 K28:K42 K148:K162 K128:K142 K108:K122 K88:K102 K168:K182 K48:K62 K8:K22</xm:sqref>
        </x14:dataValidation>
        <x14:dataValidation type="list" allowBlank="1" showInputMessage="1" showErrorMessage="1" xr:uid="{B1158CED-352A-45B7-8D75-4B56B8A0A7C6}">
          <x14:formula1>
            <xm:f>EB!$I$3:$I$9</xm:f>
          </x14:formula1>
          <xm:sqref>F68:F82 F8:F22 F48:F62 F168:F182 F88:F102 F108:F122 F128:F142 F148:F162 F28:F42</xm:sqref>
        </x14:dataValidation>
        <x14:dataValidation type="list" allowBlank="1" showInputMessage="1" showErrorMessage="1" xr:uid="{359D3461-66E6-4C26-A79A-F27AD092D400}">
          <x14:formula1>
            <xm:f>EB!$J$3:$J$49</xm:f>
          </x14:formula1>
          <xm:sqref>G68:G82 G28:G42 G148:G162 G128:G142 G108:G122 G88:G102 G168:G182 G48:G62 G8:G22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49</vt:i4>
      </vt:variant>
      <vt:variant>
        <vt:lpstr>名前付き一覧</vt:lpstr>
      </vt:variant>
      <vt:variant>
        <vt:i4>5</vt:i4>
      </vt:variant>
    </vt:vector>
  </HeadingPairs>
  <TitlesOfParts>
    <vt:vector size="54" baseType="lpstr">
      <vt:lpstr>EB</vt:lpstr>
      <vt:lpstr>耕作記録</vt:lpstr>
      <vt:lpstr>まとめ</vt:lpstr>
      <vt:lpstr>dd</vt:lpstr>
      <vt:lpstr>T1大設</vt:lpstr>
      <vt:lpstr>44ミヤ</vt:lpstr>
      <vt:lpstr>43宮幸</vt:lpstr>
      <vt:lpstr>42宮英</vt:lpstr>
      <vt:lpstr>41宮忠</vt:lpstr>
      <vt:lpstr>40宮隆</vt:lpstr>
      <vt:lpstr>39宮茂</vt:lpstr>
      <vt:lpstr>38宮悟</vt:lpstr>
      <vt:lpstr>37宮浩</vt:lpstr>
      <vt:lpstr>36宮源</vt:lpstr>
      <vt:lpstr>35宮キ</vt:lpstr>
      <vt:lpstr>34原ト</vt:lpstr>
      <vt:lpstr>33沼邦</vt:lpstr>
      <vt:lpstr>32沼尚</vt:lpstr>
      <vt:lpstr>31沼洋</vt:lpstr>
      <vt:lpstr>30坪孝</vt:lpstr>
      <vt:lpstr>29坪興</vt:lpstr>
      <vt:lpstr>28芹幸</vt:lpstr>
      <vt:lpstr>27芹修</vt:lpstr>
      <vt:lpstr>26芹智</vt:lpstr>
      <vt:lpstr>25鈴キ</vt:lpstr>
      <vt:lpstr>24渋精</vt:lpstr>
      <vt:lpstr>23渋洋</vt:lpstr>
      <vt:lpstr>22渋道</vt:lpstr>
      <vt:lpstr>21渋孝</vt:lpstr>
      <vt:lpstr>20渋真</vt:lpstr>
      <vt:lpstr>19渋和</vt:lpstr>
      <vt:lpstr>18渋悦</vt:lpstr>
      <vt:lpstr>17渋誉</vt:lpstr>
      <vt:lpstr>16渋彰</vt:lpstr>
      <vt:lpstr>15重田</vt:lpstr>
      <vt:lpstr>14小菊</vt:lpstr>
      <vt:lpstr>13小美</vt:lpstr>
      <vt:lpstr>12小栄</vt:lpstr>
      <vt:lpstr>11久保田</vt:lpstr>
      <vt:lpstr>10柏木</vt:lpstr>
      <vt:lpstr>09小博</vt:lpstr>
      <vt:lpstr>08小ト</vt:lpstr>
      <vt:lpstr>07小誠</vt:lpstr>
      <vt:lpstr>06小静</vt:lpstr>
      <vt:lpstr>05大実</vt:lpstr>
      <vt:lpstr>04大孝</vt:lpstr>
      <vt:lpstr>03大貴</vt:lpstr>
      <vt:lpstr>02大栄</vt:lpstr>
      <vt:lpstr>01大貝</vt:lpstr>
      <vt:lpstr>EB!Print_Area</vt:lpstr>
      <vt:lpstr>まとめ!Print_Area</vt:lpstr>
      <vt:lpstr>耕作記録!Print_Area</vt:lpstr>
      <vt:lpstr>まとめ!Print_Titles</vt:lpstr>
      <vt:lpstr>耕作記録!Print_Titles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昭彦 小巻</dc:creator>
  <cp:lastModifiedBy>昭彦 小巻</cp:lastModifiedBy>
  <cp:lastPrinted>2026-04-13T05:22:04Z</cp:lastPrinted>
  <dcterms:created xsi:type="dcterms:W3CDTF">2026-03-15T05:19:20Z</dcterms:created>
  <dcterms:modified xsi:type="dcterms:W3CDTF">2026-04-13T05:23:12Z</dcterms:modified>
</cp:coreProperties>
</file>